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7485" windowHeight="4995" tabRatio="829" activeTab="0"/>
  </bookViews>
  <sheets>
    <sheet name="資料7-1" sheetId="1" r:id="rId1"/>
    <sheet name="資料7-2" sheetId="2" r:id="rId2"/>
    <sheet name="資料7-3" sheetId="3" r:id="rId3"/>
    <sheet name="資料7-4" sheetId="4" r:id="rId4"/>
    <sheet name="資料7-6" sheetId="5" r:id="rId5"/>
    <sheet name="資料8-1" sheetId="6" r:id="rId6"/>
    <sheet name="総括表" sheetId="7" r:id="rId7"/>
  </sheets>
  <definedNames>
    <definedName name="_xlnm.Print_Area" localSheetId="0">'資料7-1'!$A$1:$O$31</definedName>
    <definedName name="_xlnm.Print_Area" localSheetId="1">'資料7-2'!$A$1:$K$36</definedName>
    <definedName name="_xlnm.Print_Area" localSheetId="2">'資料7-3'!$A$1:$W$76</definedName>
    <definedName name="_xlnm.Print_Area" localSheetId="3">'資料7-4'!$A$1:$Q$50</definedName>
    <definedName name="_xlnm.Print_Area" localSheetId="4">'資料7-6'!$A$1:$P$68</definedName>
    <definedName name="_xlnm.Print_Area" localSheetId="6">'総括表'!$A$1:$K$91</definedName>
  </definedNames>
  <calcPr fullCalcOnLoad="1"/>
</workbook>
</file>

<file path=xl/sharedStrings.xml><?xml version="1.0" encoding="utf-8"?>
<sst xmlns="http://schemas.openxmlformats.org/spreadsheetml/2006/main" count="1997" uniqueCount="369">
  <si>
    <t>建</t>
  </si>
  <si>
    <t>築</t>
  </si>
  <si>
    <t>設</t>
  </si>
  <si>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</si>
  <si>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</si>
  <si>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</si>
  <si>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</si>
  <si>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</si>
  <si>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</si>
  <si>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</si>
  <si>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前年比</t>
  </si>
  <si>
    <t>分       譲       住       宅</t>
  </si>
  <si>
    <t>プ     レ     ハ     ブ</t>
  </si>
  <si>
    <t>ツーバイ・フォー</t>
  </si>
  <si>
    <t>分譲に占</t>
  </si>
  <si>
    <t>新設に占</t>
  </si>
  <si>
    <t>める割合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</si>
  <si>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</si>
  <si>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</si>
  <si>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</si>
  <si>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</si>
  <si>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</si>
  <si>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</si>
  <si>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</si>
  <si>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</si>
  <si>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</si>
  <si>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</si>
  <si>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</si>
  <si>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</si>
  <si>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</si>
  <si>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</si>
  <si>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</si>
  <si>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</si>
  <si>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</si>
  <si>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</si>
  <si>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</si>
  <si>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-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</si>
  <si>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</si>
  <si>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</si>
  <si>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</si>
  <si>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</si>
  <si>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</si>
  <si>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</si>
  <si>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</si>
  <si>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三大都市</t>
  </si>
  <si>
    <t>埼玉</t>
  </si>
  <si>
    <t>千葉</t>
  </si>
  <si>
    <t>東京</t>
  </si>
  <si>
    <t>神奈川</t>
  </si>
  <si>
    <t>首都圏計</t>
  </si>
  <si>
    <t>岐阜</t>
  </si>
  <si>
    <t>静岡</t>
  </si>
  <si>
    <t>愛知</t>
  </si>
  <si>
    <t>三重</t>
  </si>
  <si>
    <t>中部圏計</t>
  </si>
  <si>
    <t>滋賀</t>
  </si>
  <si>
    <t>京都</t>
  </si>
  <si>
    <t>大阪</t>
  </si>
  <si>
    <t>兵庫</t>
  </si>
  <si>
    <t>奈良</t>
  </si>
  <si>
    <t>和歌山</t>
  </si>
  <si>
    <t>近畿圏計</t>
  </si>
  <si>
    <t>平成  ５年  １月</t>
  </si>
  <si>
    <t>　　　　   　  ２月</t>
  </si>
  <si>
    <t>　　　　   　  ３月</t>
  </si>
  <si>
    <t>　　　　   　  ４月</t>
  </si>
  <si>
    <t>　　　　   　  ５月</t>
  </si>
  <si>
    <t>　　　　   　  ６月</t>
  </si>
  <si>
    <t>　　　　   　  ７月</t>
  </si>
  <si>
    <t>　　　　   　  ８月</t>
  </si>
  <si>
    <t>　　　　   　  ９月</t>
  </si>
  <si>
    <t>　　　　　　 １０月</t>
  </si>
  <si>
    <t>　　　　　　 １１月</t>
  </si>
  <si>
    <t>　　　　　　 １２月</t>
  </si>
  <si>
    <t>平成  ６年  １月</t>
  </si>
  <si>
    <t>平成  ７年  １月</t>
  </si>
  <si>
    <t>平成  ８年  １月</t>
  </si>
  <si>
    <t>平成  ９年  １月</t>
  </si>
  <si>
    <t>平成１０年  １月</t>
  </si>
  <si>
    <t>平成１１年  １月</t>
  </si>
  <si>
    <t>平成１２年  １月</t>
  </si>
  <si>
    <t>　　　　　　 　２月</t>
  </si>
  <si>
    <t>　　　　　　 　３月</t>
  </si>
  <si>
    <t>　　　　　　 　４月</t>
  </si>
  <si>
    <t>　　その他の地域</t>
  </si>
  <si>
    <t>全国計</t>
  </si>
  <si>
    <t>その他の地域</t>
  </si>
  <si>
    <t>１１年度全</t>
  </si>
  <si>
    <t>４月からは、前月の数式をコピ－すること</t>
  </si>
  <si>
    <t>事　務　所</t>
  </si>
  <si>
    <t>店　　　　舗</t>
  </si>
  <si>
    <t>工　　　　場</t>
  </si>
  <si>
    <t>倉　　 　　庫</t>
  </si>
  <si>
    <t>棟　数</t>
  </si>
  <si>
    <t>床面積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</si>
  <si>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</si>
  <si>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</si>
  <si>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</si>
  <si>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１０</t>
  </si>
  <si>
    <t>１１</t>
  </si>
  <si>
    <t>１２</t>
  </si>
  <si>
    <t>１３</t>
  </si>
  <si>
    <t>１４</t>
  </si>
  <si>
    <t>１５</t>
  </si>
  <si>
    <t>７</t>
  </si>
  <si>
    <t>８</t>
  </si>
  <si>
    <t>９</t>
  </si>
  <si>
    <t>不動産業用</t>
  </si>
  <si>
    <t>製造業用</t>
  </si>
  <si>
    <t>情報通信業用</t>
  </si>
  <si>
    <t>その他のサービス業用</t>
  </si>
  <si>
    <t>（注）四捨五入の関係で一致しないことがある。</t>
  </si>
  <si>
    <t>平成 元 年</t>
  </si>
  <si>
    <t>マ ン シ ョ ン</t>
  </si>
  <si>
    <t>一戸建て</t>
  </si>
  <si>
    <t>資料７－２</t>
  </si>
  <si>
    <t>資料７－３</t>
  </si>
  <si>
    <t>新設マンション三大都市圏別（都道府県別）着工戸数</t>
  </si>
  <si>
    <t>平成元年</t>
  </si>
  <si>
    <t>平成２年</t>
  </si>
  <si>
    <t>平成３年</t>
  </si>
  <si>
    <t>７</t>
  </si>
  <si>
    <t>８</t>
  </si>
  <si>
    <t>１６</t>
  </si>
  <si>
    <t>１７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</si>
  <si>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</si>
  <si>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</si>
  <si>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</si>
  <si>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</si>
  <si>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</si>
  <si>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</si>
  <si>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</si>
  <si>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</si>
  <si>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</si>
  <si>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</si>
  <si>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新潟</t>
  </si>
  <si>
    <t>富山</t>
  </si>
  <si>
    <t>石川</t>
  </si>
  <si>
    <t>福井</t>
  </si>
  <si>
    <t>山梨</t>
  </si>
  <si>
    <t>長野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</si>
  <si>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</si>
  <si>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</si>
  <si>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</si>
  <si>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</si>
  <si>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</si>
  <si>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</si>
  <si>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</si>
  <si>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</si>
  <si>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</si>
  <si>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</si>
  <si>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</si>
  <si>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</si>
  <si>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</si>
  <si>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</si>
  <si>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</si>
  <si>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</si>
  <si>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</si>
  <si>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</si>
  <si>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</si>
  <si>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</si>
  <si>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</si>
  <si>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</si>
  <si>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</si>
  <si>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</si>
  <si>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</si>
  <si>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</si>
  <si>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</si>
  <si>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</si>
  <si>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</si>
  <si>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</si>
  <si>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</si>
  <si>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</si>
  <si>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</si>
  <si>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</si>
  <si>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</si>
  <si>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</si>
  <si>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</si>
  <si>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昭和55年</t>
  </si>
  <si>
    <t xml:space="preserve">     -</t>
  </si>
  <si>
    <t>平成元年</t>
  </si>
  <si>
    <t>昭和56年</t>
  </si>
  <si>
    <t>別</t>
  </si>
  <si>
    <t>建　　築　　物</t>
  </si>
  <si>
    <t>　　　床　　　　面　　　　積　　　　（千㎡）</t>
  </si>
  <si>
    <t xml:space="preserve">　　工　事　費　予　定　額　　　（億円）   </t>
  </si>
  <si>
    <t>構成比</t>
  </si>
  <si>
    <t>　建　　　築　　　物　　　計</t>
  </si>
  <si>
    <t>公</t>
  </si>
  <si>
    <t>　　　　　　　　　　　　 　共</t>
  </si>
  <si>
    <t>　　　　　　  国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</si>
  <si>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</si>
  <si>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</si>
  <si>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</si>
  <si>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</si>
  <si>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</si>
  <si>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</si>
  <si>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</si>
  <si>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</si>
  <si>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</si>
  <si>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</si>
  <si>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</si>
  <si>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</si>
  <si>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</si>
  <si>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</si>
  <si>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</si>
  <si>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</si>
  <si>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製造業用</t>
  </si>
  <si>
    <t xml:space="preserve"> 電気・ガス・熱供給・水道業用</t>
  </si>
  <si>
    <t xml:space="preserve"> 情報通信業用</t>
  </si>
  <si>
    <t xml:space="preserve"> 運輸業用</t>
  </si>
  <si>
    <t>途</t>
  </si>
  <si>
    <t xml:space="preserve"> 不動産業用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</si>
  <si>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</si>
  <si>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</si>
  <si>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</si>
  <si>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</si>
  <si>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</si>
  <si>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</si>
  <si>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</si>
  <si>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</si>
  <si>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</si>
  <si>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</si>
  <si>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</si>
  <si>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</si>
  <si>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</si>
  <si>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</si>
  <si>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</si>
  <si>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</si>
  <si>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</si>
  <si>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</si>
  <si>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</si>
  <si>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</si>
  <si>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</si>
  <si>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</si>
  <si>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</si>
  <si>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</si>
  <si>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</si>
  <si>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</si>
  <si>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</si>
  <si>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</si>
  <si>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</si>
  <si>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</si>
  <si>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</si>
  <si>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</si>
  <si>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</si>
  <si>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</si>
  <si>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</si>
  <si>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>　　　　　　　　　　　　 　造</t>
  </si>
  <si>
    <t xml:space="preserve"> 　　　　  木　   　　　　造</t>
  </si>
  <si>
    <t>新設マンション</t>
  </si>
  <si>
    <t>　新</t>
  </si>
  <si>
    <t xml:space="preserve"> マ　ン　シ　ョ　ン　計</t>
  </si>
  <si>
    <t>プレハブ新設住宅</t>
  </si>
  <si>
    <t>利用関係別</t>
  </si>
  <si>
    <t xml:space="preserve"> 　プレハブ新設住宅計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</si>
  <si>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</si>
  <si>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</si>
  <si>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</si>
  <si>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</si>
  <si>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</si>
  <si>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ツーバイフォー新設住宅</t>
  </si>
  <si>
    <t>　　　戸　　　　　数　　　　（戸）</t>
  </si>
  <si>
    <t>　　床　 　面 　　積　　（千㎡）</t>
  </si>
  <si>
    <t>（注）</t>
  </si>
  <si>
    <t>１８</t>
  </si>
  <si>
    <t>平成４年</t>
  </si>
  <si>
    <t>昭和57年</t>
  </si>
  <si>
    <t>昭和 57 年</t>
  </si>
  <si>
    <t>平成５年</t>
  </si>
  <si>
    <t>昭和58年</t>
  </si>
  <si>
    <t>平成６年</t>
  </si>
  <si>
    <t>２０</t>
  </si>
  <si>
    <t>平成２０年計着工新設住宅戸数：利用関係別・都道府県別表（平成２０年１～１２月）</t>
  </si>
  <si>
    <t xml:space="preserve">  -100.0</t>
  </si>
  <si>
    <t>着工建築物用途別・使途別床面積の推移（民間建築主） （平成20年1月～12月分）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</si>
  <si>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</si>
  <si>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卸売業，小売業用</t>
  </si>
  <si>
    <t>金融業，保険業用</t>
  </si>
  <si>
    <t>宿泊業，飲食サービス業用</t>
  </si>
  <si>
    <t>医療，福祉用</t>
  </si>
  <si>
    <t>（単位：棟，千㎡，％）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</si>
  <si>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</si>
  <si>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</si>
  <si>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</si>
  <si>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（単位：戸，％）</t>
  </si>
  <si>
    <t>注）マンション　（利用関係・・・・分譲住宅，建て方・・・・・共同住宅，構造・・・・・鉄骨鉄筋コンクリート造，鉄筋コンクリート造，鉄骨造）</t>
  </si>
  <si>
    <t>（単位 ： 戸， ％）</t>
  </si>
  <si>
    <t>＊  マンション ： 利用関係…分譲住宅， 建て方…共同住宅， 構造…鉄骨鉄筋コンクリート造 ・ 鉄筋コンクリート造 ・ 鉄骨造</t>
  </si>
  <si>
    <t>三大大都市圏別，利用関係別，新設住宅着工数</t>
  </si>
  <si>
    <t>１９　年</t>
  </si>
  <si>
    <t>２０　年</t>
  </si>
  <si>
    <r>
      <t xml:space="preserve"> 鉱業</t>
    </r>
    <r>
      <rPr>
        <sz val="7"/>
        <rFont val="ＭＳ Ｐゴシック"/>
        <family val="3"/>
      </rPr>
      <t>,採石業, 砂利採取業</t>
    </r>
    <r>
      <rPr>
        <sz val="8"/>
        <rFont val="ＭＳ Ｐゴシック"/>
        <family val="3"/>
      </rPr>
      <t>,建設業用</t>
    </r>
  </si>
  <si>
    <t xml:space="preserve"> 卸売業, 小売業用</t>
  </si>
  <si>
    <t xml:space="preserve"> 金融業, 保険業用</t>
  </si>
  <si>
    <t xml:space="preserve"> 宿泊業, 飲食サービス業用</t>
  </si>
  <si>
    <t xml:space="preserve"> 医療, 福祉用</t>
  </si>
  <si>
    <t xml:space="preserve"> 教育, 学習支援業用</t>
  </si>
  <si>
    <t>住宅金融機構融資住宅</t>
  </si>
  <si>
    <t>都市再生機構建設住宅</t>
  </si>
  <si>
    <t>資料７ー１</t>
  </si>
  <si>
    <t>【修正後データ】</t>
  </si>
  <si>
    <t>【参考：修正前データ】</t>
  </si>
  <si>
    <t>昭和 61 年</t>
  </si>
  <si>
    <t>平成 元 年</t>
  </si>
  <si>
    <t>新設住宅着工・利用関係別戸数、床面積</t>
  </si>
  <si>
    <t>（単位：戸、％）</t>
  </si>
  <si>
    <t>新　　設　　住　　宅　　着　　工　　戸　　数　　、　　床　　面　　積</t>
  </si>
  <si>
    <t>　　　　　　　　　　　　　　　　　　　　　　　　　　　　　　　　　　　　　　　　　　　　　　　　　　　　　　　　　　　　　　　　　　　　　　　　　　　　　　　</t>
  </si>
  <si>
    <t>一　戸　建</t>
  </si>
  <si>
    <t>昭和 61 年</t>
  </si>
  <si>
    <t>※三大都市圏・マンション、（　）：前年比％</t>
  </si>
  <si>
    <t>　　・首都圏１１４，２８７戸（－１．９％）　　・中部圏１１，３１１戸（－４．３％）　　・近畿圏３８，５７９戸（－１．４％）　　・その他の地域３９，９０４戸（２１．６％）</t>
  </si>
  <si>
    <t>　　一戸建　　　（利用関係・・・・分譲住宅，建て方・・・・・一戸建）</t>
  </si>
  <si>
    <t>マンション、分譲一戸建、プレハブ、ツーバイ・フォー、着工戸数</t>
  </si>
  <si>
    <t>昭和 51 年</t>
  </si>
  <si>
    <t>昭和 52 年</t>
  </si>
  <si>
    <t>昭和 53 年</t>
  </si>
  <si>
    <t>昭和 53 年</t>
  </si>
  <si>
    <t>昭和 54 年</t>
  </si>
  <si>
    <t>昭和 55 年</t>
  </si>
  <si>
    <t>昭和 56 年</t>
  </si>
  <si>
    <t>昭和 58 年</t>
  </si>
  <si>
    <t>昭和 59 年</t>
  </si>
  <si>
    <t>昭和 60 年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</si>
  <si>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</si>
  <si>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</si>
  <si>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</si>
  <si>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</si>
  <si>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</si>
  <si>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</si>
  <si>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</si>
  <si>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</si>
  <si>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</si>
  <si>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</si>
  <si>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</si>
  <si>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</si>
  <si>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１９</t>
  </si>
  <si>
    <t>２０</t>
  </si>
  <si>
    <t>前年比</t>
  </si>
  <si>
    <t>７</t>
  </si>
  <si>
    <t>８</t>
  </si>
  <si>
    <t>１６</t>
  </si>
  <si>
    <t>１７</t>
  </si>
  <si>
    <t>１９</t>
  </si>
  <si>
    <t>平成１３年  １月</t>
  </si>
  <si>
    <t>平成１4年  １月</t>
  </si>
  <si>
    <t>平成１5年  １月</t>
  </si>
  <si>
    <t>　　　　　　 　２月</t>
  </si>
  <si>
    <t>　　　　　　 　３月</t>
  </si>
  <si>
    <t>　　　　　　 　４月</t>
  </si>
  <si>
    <t>平成１6年  １月</t>
  </si>
  <si>
    <t>【修正後データ】</t>
  </si>
  <si>
    <t>【参考：修正前データ】</t>
  </si>
  <si>
    <t>前年比</t>
  </si>
  <si>
    <t>平成２０年建築着工統計調査報告（２０年１月～２０年１２月）</t>
  </si>
  <si>
    <t>１９　年</t>
  </si>
  <si>
    <t>２０　年</t>
  </si>
  <si>
    <t xml:space="preserve"> 農林水産業用</t>
  </si>
  <si>
    <t>公　 　営　　　住　　　宅</t>
  </si>
  <si>
    <t>そ　の　他　の　 住　宅</t>
  </si>
  <si>
    <t>合　　　　　　計</t>
  </si>
  <si>
    <t>持　　　　　　家</t>
  </si>
  <si>
    <t>貸　　　　　　家</t>
  </si>
  <si>
    <t>給　与　住　宅</t>
  </si>
  <si>
    <t>分　譲　住　宅</t>
  </si>
  <si>
    <t>１．新設マンションの構成比は，分譲住宅に対する割合である。</t>
  </si>
  <si>
    <t>２．プレハブ新設住宅計の構成比は，新設住宅計に対する割合であり，構造別のプレハブ新設住宅の</t>
  </si>
  <si>
    <t>　　構成比は，プレハブ新設住宅計に対する割合である。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</si>
</sst>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;[Red]#,##0"/>
    <numFmt numFmtId="195" formatCode="#,##0.0;[Red]#,##0.0"/>
    <numFmt numFmtId="196" formatCode="#,##0.0"/>
    <numFmt numFmtId="197" formatCode="&quot;¥&quot;#,##0.0;[Red]&quot;¥&quot;\-#,##0.0"/>
    <numFmt numFmtId="198" formatCode="0_ "/>
    <numFmt numFmtId="199" formatCode="#,##0_ "/>
    <numFmt numFmtId="200" formatCode="#,##0.0_ "/>
    <numFmt numFmtId="201" formatCode="[$-411]e&quot;年&quot;"/>
    <numFmt numFmtId="202" formatCode="#,##0_ ;[Red]\-#,##0\ "/>
    <numFmt numFmtId="203" formatCode="[&lt;=999]000;[&lt;=99999]000\-00;000\-0000"/>
    <numFmt numFmtId="204" formatCode="0.0000000"/>
    <numFmt numFmtId="205" formatCode="0.000000"/>
    <numFmt numFmtId="206" formatCode="#,##0.0;&quot;△ &quot;#,##0.0"/>
    <numFmt numFmtId="207" formatCode="#\ ?/4"/>
    <numFmt numFmtId="208" formatCode="#\ ?/2"/>
    <numFmt numFmtId="209" formatCode="#,##0.0000;[Red]\-#,##0.0000"/>
    <numFmt numFmtId="210" formatCode="#,##0.00000;[Red]\-#,##0.00000"/>
    <numFmt numFmtId="211" formatCode="0.0;&quot;△ &quot;0.0"/>
    <numFmt numFmtId="212" formatCode="0;&quot;△ &quot;0"/>
    <numFmt numFmtId="213" formatCode="0_);[Red]\(0\)"/>
    <numFmt numFmtId="214" formatCode="#,##0_);\(#,##0\)"/>
    <numFmt numFmtId="215" formatCode="#,##0;&quot;△ &quot;#,##0"/>
    <numFmt numFmtId="216" formatCode="[&lt;=999]000;000\-00"/>
    <numFmt numFmtId="217" formatCode="0.0_);[Red]\(0.0\)"/>
    <numFmt numFmtId="218" formatCode="_(* #,##0_);_(* \(#,##0\);_(* &quot;-&quot;_);_(@_)"/>
    <numFmt numFmtId="219" formatCode="_(* #,##0.00_);_(* \(#,##0.00\);_(* &quot;-&quot;??_);_(@_)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m/d"/>
    <numFmt numFmtId="223" formatCode="_ * #,##0.0_ ;_ * \-#,##0.0_ ;_ * &quot;-&quot;?_ ;_ @_ "/>
    <numFmt numFmtId="224" formatCode="#,##0.00_ "/>
    <numFmt numFmtId="225" formatCode="#,##0.000_ "/>
    <numFmt numFmtId="226" formatCode="&quot;¥&quot;#,##0_);[Red]\(&quot;¥&quot;#,##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5"/>
      <name val="ＭＳ Ｐ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3"/>
      <name val="ＭＳ ゴシック"/>
      <family val="3"/>
    </font>
    <font>
      <sz val="11"/>
      <color indexed="10"/>
      <name val="ＭＳ ゴシック"/>
      <family val="3"/>
    </font>
    <font>
      <u val="single"/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FF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1" fillId="0" borderId="0">
      <alignment/>
      <protection/>
    </xf>
    <xf numFmtId="0" fontId="58" fillId="32" borderId="0" applyNumberFormat="0" applyBorder="0" applyAlignment="0" applyProtection="0"/>
  </cellStyleXfs>
  <cellXfs count="435">
    <xf numFmtId="0" fontId="0" fillId="0" borderId="0" xfId="0" applyAlignment="1">
      <alignment vertical="center"/>
    </xf>
    <xf numFmtId="38" fontId="0" fillId="0" borderId="0" xfId="49" applyFill="1" applyBorder="1" applyAlignment="1">
      <alignment/>
    </xf>
    <xf numFmtId="176" fontId="0" fillId="0" borderId="10" xfId="49" applyNumberFormat="1" applyFill="1" applyBorder="1" applyAlignment="1">
      <alignment/>
    </xf>
    <xf numFmtId="176" fontId="0" fillId="0" borderId="0" xfId="49" applyNumberFormat="1" applyFill="1" applyBorder="1" applyAlignment="1">
      <alignment/>
    </xf>
    <xf numFmtId="38" fontId="0" fillId="0" borderId="11" xfId="49" applyFill="1" applyBorder="1" applyAlignment="1">
      <alignment/>
    </xf>
    <xf numFmtId="176" fontId="0" fillId="0" borderId="12" xfId="49" applyNumberFormat="1" applyFill="1" applyBorder="1" applyAlignment="1">
      <alignment/>
    </xf>
    <xf numFmtId="176" fontId="0" fillId="0" borderId="13" xfId="49" applyNumberFormat="1" applyFill="1" applyBorder="1" applyAlignment="1">
      <alignment/>
    </xf>
    <xf numFmtId="38" fontId="0" fillId="0" borderId="13" xfId="49" applyFill="1" applyBorder="1" applyAlignment="1">
      <alignment/>
    </xf>
    <xf numFmtId="38" fontId="0" fillId="0" borderId="0" xfId="49" applyBorder="1" applyAlignment="1">
      <alignment/>
    </xf>
    <xf numFmtId="38" fontId="7" fillId="0" borderId="0" xfId="49" applyFont="1" applyBorder="1" applyAlignment="1">
      <alignment/>
    </xf>
    <xf numFmtId="176" fontId="7" fillId="0" borderId="0" xfId="49" applyNumberFormat="1" applyFont="1" applyBorder="1" applyAlignment="1">
      <alignment/>
    </xf>
    <xf numFmtId="38" fontId="0" fillId="0" borderId="10" xfId="49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Continuous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Continuous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horizontal="center"/>
    </xf>
    <xf numFmtId="49" fontId="0" fillId="0" borderId="10" xfId="0" applyNumberFormat="1" applyFill="1" applyBorder="1" applyAlignment="1">
      <alignment horizontal="distributed"/>
    </xf>
    <xf numFmtId="49" fontId="0" fillId="0" borderId="10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25" xfId="0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76" fontId="0" fillId="0" borderId="24" xfId="49" applyNumberForma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 quotePrefix="1">
      <alignment horizontal="left" vertical="center"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 quotePrefix="1">
      <alignment horizontal="left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 quotePrefix="1">
      <alignment horizontal="left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horizontal="center" vertical="top"/>
      <protection/>
    </xf>
    <xf numFmtId="0" fontId="9" fillId="0" borderId="33" xfId="0" applyFont="1" applyBorder="1" applyAlignment="1" applyProtection="1">
      <alignment horizontal="center" vertical="top"/>
      <protection/>
    </xf>
    <xf numFmtId="0" fontId="9" fillId="0" borderId="19" xfId="0" applyFont="1" applyBorder="1" applyAlignment="1" applyProtection="1">
      <alignment horizontal="center" vertical="center"/>
      <protection/>
    </xf>
    <xf numFmtId="38" fontId="7" fillId="0" borderId="34" xfId="49" applyFont="1" applyBorder="1" applyAlignment="1">
      <alignment horizontal="right" vertical="center"/>
    </xf>
    <xf numFmtId="176" fontId="7" fillId="0" borderId="35" xfId="49" applyNumberFormat="1" applyFont="1" applyBorder="1" applyAlignment="1">
      <alignment horizontal="right" vertical="center"/>
    </xf>
    <xf numFmtId="38" fontId="7" fillId="0" borderId="35" xfId="49" applyFont="1" applyBorder="1" applyAlignment="1">
      <alignment horizontal="right" vertical="center"/>
    </xf>
    <xf numFmtId="176" fontId="7" fillId="0" borderId="36" xfId="49" applyNumberFormat="1" applyFont="1" applyBorder="1" applyAlignment="1">
      <alignment horizontal="right" vertical="center"/>
    </xf>
    <xf numFmtId="38" fontId="7" fillId="0" borderId="37" xfId="49" applyFont="1" applyBorder="1" applyAlignment="1">
      <alignment horizontal="right" vertical="center"/>
    </xf>
    <xf numFmtId="176" fontId="7" fillId="0" borderId="38" xfId="49" applyNumberFormat="1" applyFont="1" applyBorder="1" applyAlignment="1">
      <alignment horizontal="right" vertical="center"/>
    </xf>
    <xf numFmtId="38" fontId="7" fillId="0" borderId="38" xfId="49" applyFont="1" applyBorder="1" applyAlignment="1">
      <alignment horizontal="right" vertical="center"/>
    </xf>
    <xf numFmtId="176" fontId="7" fillId="0" borderId="39" xfId="49" applyNumberFormat="1" applyFont="1" applyBorder="1" applyAlignment="1">
      <alignment horizontal="right" vertical="center"/>
    </xf>
    <xf numFmtId="0" fontId="9" fillId="0" borderId="40" xfId="0" applyFont="1" applyBorder="1" applyAlignment="1" applyProtection="1">
      <alignment horizontal="center" vertical="center"/>
      <protection/>
    </xf>
    <xf numFmtId="38" fontId="7" fillId="0" borderId="41" xfId="49" applyFont="1" applyBorder="1" applyAlignment="1">
      <alignment horizontal="right" vertical="center"/>
    </xf>
    <xf numFmtId="176" fontId="7" fillId="0" borderId="42" xfId="49" applyNumberFormat="1" applyFont="1" applyBorder="1" applyAlignment="1">
      <alignment horizontal="right" vertical="center"/>
    </xf>
    <xf numFmtId="38" fontId="7" fillId="0" borderId="42" xfId="49" applyFont="1" applyBorder="1" applyAlignment="1">
      <alignment horizontal="right" vertical="center"/>
    </xf>
    <xf numFmtId="176" fontId="7" fillId="0" borderId="20" xfId="49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/>
    </xf>
    <xf numFmtId="0" fontId="7" fillId="0" borderId="43" xfId="0" applyFont="1" applyBorder="1" applyAlignment="1">
      <alignment vertical="center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3" xfId="0" applyNumberFormat="1" applyFont="1" applyBorder="1" applyAlignment="1">
      <alignment horizontal="center"/>
    </xf>
    <xf numFmtId="194" fontId="7" fillId="0" borderId="19" xfId="0" applyNumberFormat="1" applyFont="1" applyFill="1" applyBorder="1" applyAlignment="1">
      <alignment horizontal="right"/>
    </xf>
    <xf numFmtId="194" fontId="7" fillId="0" borderId="48" xfId="0" applyNumberFormat="1" applyFont="1" applyFill="1" applyBorder="1" applyAlignment="1">
      <alignment horizontal="right"/>
    </xf>
    <xf numFmtId="176" fontId="7" fillId="0" borderId="30" xfId="0" applyNumberFormat="1" applyFont="1" applyFill="1" applyBorder="1" applyAlignment="1">
      <alignment/>
    </xf>
    <xf numFmtId="194" fontId="7" fillId="0" borderId="14" xfId="0" applyNumberFormat="1" applyFont="1" applyFill="1" applyBorder="1" applyAlignment="1">
      <alignment horizontal="right"/>
    </xf>
    <xf numFmtId="194" fontId="7" fillId="0" borderId="49" xfId="0" applyNumberFormat="1" applyFont="1" applyFill="1" applyBorder="1" applyAlignment="1">
      <alignment horizontal="right"/>
    </xf>
    <xf numFmtId="176" fontId="7" fillId="0" borderId="50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194" fontId="7" fillId="0" borderId="22" xfId="0" applyNumberFormat="1" applyFont="1" applyFill="1" applyBorder="1" applyAlignment="1">
      <alignment horizontal="right"/>
    </xf>
    <xf numFmtId="194" fontId="7" fillId="0" borderId="45" xfId="0" applyNumberFormat="1" applyFont="1" applyFill="1" applyBorder="1" applyAlignment="1">
      <alignment horizontal="right"/>
    </xf>
    <xf numFmtId="176" fontId="7" fillId="0" borderId="46" xfId="0" applyNumberFormat="1" applyFont="1" applyFill="1" applyBorder="1" applyAlignment="1">
      <alignment/>
    </xf>
    <xf numFmtId="38" fontId="7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6" xfId="0" applyFill="1" applyBorder="1" applyAlignment="1" quotePrefix="1">
      <alignment horizontal="center"/>
    </xf>
    <xf numFmtId="0" fontId="0" fillId="0" borderId="59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38" fontId="0" fillId="0" borderId="60" xfId="49" applyFont="1" applyFill="1" applyBorder="1" applyAlignment="1">
      <alignment vertical="center"/>
    </xf>
    <xf numFmtId="179" fontId="0" fillId="0" borderId="59" xfId="0" applyNumberFormat="1" applyFont="1" applyFill="1" applyBorder="1" applyAlignment="1">
      <alignment vertical="center"/>
    </xf>
    <xf numFmtId="179" fontId="0" fillId="0" borderId="58" xfId="0" applyNumberFormat="1" applyFont="1" applyFill="1" applyBorder="1" applyAlignment="1">
      <alignment vertical="center"/>
    </xf>
    <xf numFmtId="179" fontId="0" fillId="0" borderId="61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9" xfId="0" applyBorder="1" applyAlignment="1" quotePrefix="1">
      <alignment horizontal="left"/>
    </xf>
    <xf numFmtId="179" fontId="0" fillId="0" borderId="60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 quotePrefix="1">
      <alignment horizontal="left"/>
    </xf>
    <xf numFmtId="38" fontId="0" fillId="0" borderId="29" xfId="49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35" xfId="0" applyBorder="1" applyAlignment="1">
      <alignment horizontal="center"/>
    </xf>
    <xf numFmtId="179" fontId="0" fillId="0" borderId="54" xfId="0" applyNumberFormat="1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0" fontId="0" fillId="0" borderId="35" xfId="0" applyBorder="1" applyAlignment="1">
      <alignment horizontal="left"/>
    </xf>
    <xf numFmtId="0" fontId="0" fillId="0" borderId="6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right"/>
    </xf>
    <xf numFmtId="0" fontId="0" fillId="0" borderId="59" xfId="0" applyBorder="1" applyAlignment="1">
      <alignment/>
    </xf>
    <xf numFmtId="0" fontId="0" fillId="0" borderId="59" xfId="0" applyBorder="1" applyAlignment="1">
      <alignment horizontal="center"/>
    </xf>
    <xf numFmtId="179" fontId="0" fillId="0" borderId="62" xfId="0" applyNumberFormat="1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0" fontId="0" fillId="0" borderId="35" xfId="0" applyBorder="1" applyAlignment="1">
      <alignment horizontal="left" shrinkToFi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58" xfId="0" applyBorder="1" applyAlignment="1">
      <alignment horizontal="right"/>
    </xf>
    <xf numFmtId="0" fontId="0" fillId="0" borderId="59" xfId="0" applyBorder="1" applyAlignment="1" quotePrefix="1">
      <alignment/>
    </xf>
    <xf numFmtId="0" fontId="0" fillId="0" borderId="0" xfId="0" applyFill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60" xfId="0" applyFill="1" applyBorder="1" applyAlignment="1" quotePrefix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5" xfId="0" applyBorder="1" applyAlignment="1" quotePrefix="1">
      <alignment/>
    </xf>
    <xf numFmtId="0" fontId="0" fillId="0" borderId="35" xfId="0" applyBorder="1" applyAlignment="1">
      <alignment/>
    </xf>
    <xf numFmtId="38" fontId="0" fillId="0" borderId="60" xfId="49" applyNumberFormat="1" applyFont="1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57" xfId="0" applyBorder="1" applyAlignment="1" quotePrefix="1">
      <alignment horizontal="left" vertical="center"/>
    </xf>
    <xf numFmtId="0" fontId="0" fillId="0" borderId="55" xfId="0" applyFill="1" applyBorder="1" applyAlignment="1">
      <alignment/>
    </xf>
    <xf numFmtId="0" fontId="0" fillId="0" borderId="57" xfId="0" applyFill="1" applyBorder="1" applyAlignment="1">
      <alignment horizontal="center" vertical="center"/>
    </xf>
    <xf numFmtId="179" fontId="0" fillId="0" borderId="59" xfId="0" applyNumberFormat="1" applyFill="1" applyBorder="1" applyAlignment="1">
      <alignment vertical="center"/>
    </xf>
    <xf numFmtId="179" fontId="0" fillId="0" borderId="58" xfId="0" applyNumberFormat="1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38" fontId="0" fillId="0" borderId="35" xfId="49" applyFont="1" applyFill="1" applyBorder="1" applyAlignment="1">
      <alignment vertical="center"/>
    </xf>
    <xf numFmtId="179" fontId="0" fillId="0" borderId="62" xfId="0" applyNumberFormat="1" applyFill="1" applyBorder="1" applyAlignment="1">
      <alignment vertical="center"/>
    </xf>
    <xf numFmtId="179" fontId="0" fillId="0" borderId="29" xfId="0" applyNumberFormat="1" applyFill="1" applyBorder="1" applyAlignment="1">
      <alignment vertical="center"/>
    </xf>
    <xf numFmtId="0" fontId="0" fillId="0" borderId="58" xfId="0" applyBorder="1" applyAlignment="1">
      <alignment horizontal="center"/>
    </xf>
    <xf numFmtId="179" fontId="0" fillId="0" borderId="60" xfId="0" applyNumberForma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179" fontId="0" fillId="0" borderId="0" xfId="0" applyNumberFormat="1" applyFill="1" applyAlignment="1">
      <alignment vertical="center"/>
    </xf>
    <xf numFmtId="38" fontId="0" fillId="0" borderId="29" xfId="49" applyNumberFormat="1" applyFont="1" applyFill="1" applyBorder="1" applyAlignment="1">
      <alignment vertical="center"/>
    </xf>
    <xf numFmtId="0" fontId="0" fillId="0" borderId="60" xfId="0" applyBorder="1" applyAlignment="1">
      <alignment horizontal="center"/>
    </xf>
    <xf numFmtId="179" fontId="0" fillId="0" borderId="57" xfId="0" applyNumberFormat="1" applyFill="1" applyBorder="1" applyAlignment="1">
      <alignment vertical="center"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top" shrinkToFit="1"/>
      <protection/>
    </xf>
    <xf numFmtId="0" fontId="9" fillId="0" borderId="64" xfId="0" applyFont="1" applyBorder="1" applyAlignment="1" applyProtection="1">
      <alignment horizontal="center" vertical="top" shrinkToFit="1"/>
      <protection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horizontal="centerContinuous"/>
      <protection/>
    </xf>
    <xf numFmtId="0" fontId="59" fillId="0" borderId="0" xfId="62" applyFont="1" applyFill="1">
      <alignment/>
      <protection/>
    </xf>
    <xf numFmtId="0" fontId="0" fillId="0" borderId="23" xfId="62" applyFont="1" applyFill="1" applyBorder="1">
      <alignment/>
      <protection/>
    </xf>
    <xf numFmtId="0" fontId="60" fillId="0" borderId="0" xfId="62" applyFont="1" applyFill="1">
      <alignment/>
      <protection/>
    </xf>
    <xf numFmtId="0" fontId="0" fillId="0" borderId="43" xfId="62" applyFont="1" applyFill="1" applyBorder="1">
      <alignment/>
      <protection/>
    </xf>
    <xf numFmtId="0" fontId="0" fillId="0" borderId="15" xfId="62" applyFont="1" applyFill="1" applyBorder="1" applyAlignment="1">
      <alignment horizontal="centerContinuous"/>
      <protection/>
    </xf>
    <xf numFmtId="0" fontId="0" fillId="0" borderId="25" xfId="62" applyFont="1" applyFill="1" applyBorder="1">
      <alignment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10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14" xfId="62" applyFont="1" applyFill="1" applyBorder="1" applyAlignment="1">
      <alignment horizontal="center"/>
      <protection/>
    </xf>
    <xf numFmtId="0" fontId="0" fillId="0" borderId="15" xfId="62" applyFont="1" applyFill="1" applyBorder="1">
      <alignment/>
      <protection/>
    </xf>
    <xf numFmtId="0" fontId="0" fillId="0" borderId="17" xfId="62" applyFont="1" applyFill="1" applyBorder="1">
      <alignment/>
      <protection/>
    </xf>
    <xf numFmtId="0" fontId="0" fillId="0" borderId="15" xfId="62" applyFont="1" applyFill="1" applyBorder="1" applyAlignment="1">
      <alignment horizontal="center"/>
      <protection/>
    </xf>
    <xf numFmtId="0" fontId="0" fillId="0" borderId="20" xfId="62" applyFont="1" applyFill="1" applyBorder="1">
      <alignment/>
      <protection/>
    </xf>
    <xf numFmtId="0" fontId="0" fillId="0" borderId="36" xfId="62" applyFont="1" applyFill="1" applyBorder="1">
      <alignment/>
      <protection/>
    </xf>
    <xf numFmtId="0" fontId="0" fillId="0" borderId="13" xfId="62" applyFont="1" applyFill="1" applyBorder="1">
      <alignment/>
      <protection/>
    </xf>
    <xf numFmtId="0" fontId="0" fillId="0" borderId="13" xfId="62" applyFont="1" applyFill="1" applyBorder="1" applyAlignment="1">
      <alignment horizontal="center"/>
      <protection/>
    </xf>
    <xf numFmtId="0" fontId="0" fillId="0" borderId="23" xfId="62" applyFont="1" applyFill="1" applyBorder="1" applyAlignment="1">
      <alignment horizontal="center"/>
      <protection/>
    </xf>
    <xf numFmtId="0" fontId="0" fillId="0" borderId="65" xfId="62" applyFont="1" applyFill="1" applyBorder="1" applyAlignment="1">
      <alignment horizontal="center"/>
      <protection/>
    </xf>
    <xf numFmtId="0" fontId="0" fillId="0" borderId="10" xfId="62" applyFont="1" applyFill="1" applyBorder="1" applyAlignment="1" quotePrefix="1">
      <alignment horizontal="center"/>
      <protection/>
    </xf>
    <xf numFmtId="38" fontId="0" fillId="0" borderId="0" xfId="51" applyFill="1" applyBorder="1" applyAlignment="1">
      <alignment/>
    </xf>
    <xf numFmtId="176" fontId="0" fillId="0" borderId="10" xfId="51" applyNumberFormat="1" applyFill="1" applyBorder="1" applyAlignment="1">
      <alignment/>
    </xf>
    <xf numFmtId="0" fontId="0" fillId="0" borderId="10" xfId="62" applyFont="1" applyFill="1" applyBorder="1" applyAlignment="1">
      <alignment horizontal="center"/>
      <protection/>
    </xf>
    <xf numFmtId="0" fontId="0" fillId="0" borderId="13" xfId="62" applyFont="1" applyFill="1" applyBorder="1" applyAlignment="1" quotePrefix="1">
      <alignment horizontal="center"/>
      <protection/>
    </xf>
    <xf numFmtId="38" fontId="17" fillId="0" borderId="13" xfId="51" applyFont="1" applyFill="1" applyBorder="1" applyAlignment="1">
      <alignment/>
    </xf>
    <xf numFmtId="176" fontId="17" fillId="0" borderId="13" xfId="51" applyNumberFormat="1" applyFont="1" applyFill="1" applyBorder="1" applyAlignment="1">
      <alignment/>
    </xf>
    <xf numFmtId="38" fontId="0" fillId="0" borderId="13" xfId="51" applyFont="1" applyFill="1" applyBorder="1" applyAlignment="1">
      <alignment/>
    </xf>
    <xf numFmtId="176" fontId="0" fillId="0" borderId="13" xfId="51" applyNumberFormat="1" applyFont="1" applyFill="1" applyBorder="1" applyAlignment="1">
      <alignment/>
    </xf>
    <xf numFmtId="38" fontId="0" fillId="0" borderId="13" xfId="51" applyFill="1" applyBorder="1" applyAlignment="1">
      <alignment/>
    </xf>
    <xf numFmtId="176" fontId="0" fillId="0" borderId="13" xfId="51" applyNumberFormat="1" applyFill="1" applyBorder="1" applyAlignment="1">
      <alignment/>
    </xf>
    <xf numFmtId="38" fontId="0" fillId="0" borderId="23" xfId="51" applyFill="1" applyBorder="1" applyAlignment="1">
      <alignment/>
    </xf>
    <xf numFmtId="0" fontId="0" fillId="0" borderId="0" xfId="62" applyFont="1" applyFill="1" applyBorder="1" applyAlignment="1" quotePrefix="1">
      <alignment horizontal="center"/>
      <protection/>
    </xf>
    <xf numFmtId="176" fontId="0" fillId="0" borderId="0" xfId="51" applyNumberFormat="1" applyFill="1" applyBorder="1" applyAlignment="1">
      <alignment/>
    </xf>
    <xf numFmtId="0" fontId="0" fillId="0" borderId="14" xfId="62" applyFont="1" applyFill="1" applyBorder="1">
      <alignment/>
      <protection/>
    </xf>
    <xf numFmtId="0" fontId="0" fillId="0" borderId="20" xfId="62" applyFont="1" applyFill="1" applyBorder="1" applyAlignment="1">
      <alignment horizontal="left"/>
      <protection/>
    </xf>
    <xf numFmtId="0" fontId="0" fillId="0" borderId="19" xfId="62" applyFont="1" applyFill="1" applyBorder="1" applyAlignment="1">
      <alignment horizontal="left"/>
      <protection/>
    </xf>
    <xf numFmtId="0" fontId="0" fillId="0" borderId="0" xfId="62" applyFont="1" applyFill="1" applyBorder="1" applyAlignment="1">
      <alignment horizontal="left"/>
      <protection/>
    </xf>
    <xf numFmtId="176" fontId="0" fillId="0" borderId="10" xfId="51" applyNumberFormat="1" applyFill="1" applyBorder="1" applyAlignment="1">
      <alignment horizontal="right"/>
    </xf>
    <xf numFmtId="38" fontId="0" fillId="0" borderId="0" xfId="51" applyFill="1" applyBorder="1" applyAlignment="1">
      <alignment horizontal="right"/>
    </xf>
    <xf numFmtId="38" fontId="0" fillId="0" borderId="10" xfId="51" applyFill="1" applyBorder="1" applyAlignment="1">
      <alignment horizontal="center"/>
    </xf>
    <xf numFmtId="38" fontId="0" fillId="0" borderId="10" xfId="51" applyFill="1" applyBorder="1" applyAlignment="1">
      <alignment/>
    </xf>
    <xf numFmtId="0" fontId="0" fillId="0" borderId="44" xfId="62" applyFont="1" applyFill="1" applyBorder="1" applyAlignment="1">
      <alignment horizontal="centerContinuous"/>
      <protection/>
    </xf>
    <xf numFmtId="0" fontId="0" fillId="0" borderId="17" xfId="62" applyFont="1" applyFill="1" applyBorder="1" applyAlignment="1">
      <alignment horizontal="centerContinuous"/>
      <protection/>
    </xf>
    <xf numFmtId="0" fontId="0" fillId="0" borderId="18" xfId="62" applyFont="1" applyFill="1" applyBorder="1" applyAlignment="1">
      <alignment horizontal="centerContinuous"/>
      <protection/>
    </xf>
    <xf numFmtId="0" fontId="0" fillId="0" borderId="14" xfId="62" applyFont="1" applyFill="1" applyBorder="1" applyAlignment="1">
      <alignment horizontal="centerContinuous"/>
      <protection/>
    </xf>
    <xf numFmtId="0" fontId="0" fillId="0" borderId="25" xfId="62" applyFont="1" applyFill="1" applyBorder="1" applyAlignment="1">
      <alignment horizontal="centerContinuous"/>
      <protection/>
    </xf>
    <xf numFmtId="0" fontId="0" fillId="0" borderId="0" xfId="62" applyFont="1" applyFill="1" applyBorder="1" applyAlignment="1">
      <alignment horizontal="centerContinuous"/>
      <protection/>
    </xf>
    <xf numFmtId="0" fontId="0" fillId="0" borderId="19" xfId="62" applyFont="1" applyFill="1" applyBorder="1">
      <alignment/>
      <protection/>
    </xf>
    <xf numFmtId="0" fontId="0" fillId="0" borderId="43" xfId="62" applyFont="1" applyFill="1" applyBorder="1" applyAlignment="1">
      <alignment horizontal="center"/>
      <protection/>
    </xf>
    <xf numFmtId="0" fontId="0" fillId="0" borderId="22" xfId="62" applyFont="1" applyFill="1" applyBorder="1">
      <alignment/>
      <protection/>
    </xf>
    <xf numFmtId="176" fontId="17" fillId="0" borderId="22" xfId="51" applyNumberFormat="1" applyFont="1" applyFill="1" applyBorder="1" applyAlignment="1">
      <alignment/>
    </xf>
    <xf numFmtId="0" fontId="10" fillId="0" borderId="0" xfId="63" applyFont="1" applyFill="1">
      <alignment/>
      <protection/>
    </xf>
    <xf numFmtId="0" fontId="0" fillId="0" borderId="0" xfId="63" applyFont="1" applyFill="1">
      <alignment/>
      <protection/>
    </xf>
    <xf numFmtId="38" fontId="0" fillId="0" borderId="0" xfId="51" applyFont="1" applyFill="1" applyAlignment="1">
      <alignment/>
    </xf>
    <xf numFmtId="0" fontId="5" fillId="0" borderId="0" xfId="63" applyFont="1" applyFill="1" applyAlignment="1">
      <alignment horizontal="centerContinuous"/>
      <protection/>
    </xf>
    <xf numFmtId="38" fontId="5" fillId="0" borderId="0" xfId="51" applyFont="1" applyFill="1" applyAlignment="1">
      <alignment vertical="center"/>
    </xf>
    <xf numFmtId="0" fontId="59" fillId="0" borderId="0" xfId="63" applyFont="1" applyFill="1">
      <alignment/>
      <protection/>
    </xf>
    <xf numFmtId="0" fontId="5" fillId="0" borderId="0" xfId="63" applyFont="1" applyFill="1" applyAlignment="1">
      <alignment vertical="center"/>
      <protection/>
    </xf>
    <xf numFmtId="0" fontId="60" fillId="0" borderId="0" xfId="63" applyFont="1" applyFill="1">
      <alignment/>
      <protection/>
    </xf>
    <xf numFmtId="0" fontId="5" fillId="0" borderId="43" xfId="63" applyFont="1" applyFill="1" applyBorder="1" applyAlignment="1">
      <alignment vertical="center"/>
      <protection/>
    </xf>
    <xf numFmtId="0" fontId="5" fillId="0" borderId="14" xfId="63" applyFont="1" applyFill="1" applyBorder="1" applyAlignment="1">
      <alignment horizontal="left" vertical="center"/>
      <protection/>
    </xf>
    <xf numFmtId="0" fontId="5" fillId="0" borderId="25" xfId="63" applyFont="1" applyFill="1" applyBorder="1" applyAlignment="1">
      <alignment horizontal="distributed" vertical="center"/>
      <protection/>
    </xf>
    <xf numFmtId="0" fontId="5" fillId="0" borderId="15" xfId="63" applyFont="1" applyFill="1" applyBorder="1" applyAlignment="1">
      <alignment vertical="center"/>
      <protection/>
    </xf>
    <xf numFmtId="0" fontId="5" fillId="0" borderId="14" xfId="63" applyFont="1" applyFill="1" applyBorder="1" applyAlignment="1">
      <alignment vertical="center"/>
      <protection/>
    </xf>
    <xf numFmtId="0" fontId="5" fillId="0" borderId="25" xfId="63" applyFont="1" applyFill="1" applyBorder="1" applyAlignment="1">
      <alignment vertical="center"/>
      <protection/>
    </xf>
    <xf numFmtId="38" fontId="5" fillId="0" borderId="0" xfId="51" applyFont="1" applyFill="1" applyBorder="1" applyAlignment="1">
      <alignment/>
    </xf>
    <xf numFmtId="0" fontId="5" fillId="0" borderId="10" xfId="63" applyFont="1" applyFill="1" applyBorder="1" applyAlignment="1">
      <alignment vertical="center"/>
      <protection/>
    </xf>
    <xf numFmtId="0" fontId="5" fillId="0" borderId="19" xfId="63" applyFont="1" applyFill="1" applyBorder="1" applyAlignment="1">
      <alignment vertical="center"/>
      <protection/>
    </xf>
    <xf numFmtId="0" fontId="5" fillId="0" borderId="36" xfId="63" applyFont="1" applyFill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5" fillId="0" borderId="55" xfId="63" applyFont="1" applyFill="1" applyBorder="1" applyAlignment="1">
      <alignment vertical="center"/>
      <protection/>
    </xf>
    <xf numFmtId="0" fontId="5" fillId="0" borderId="56" xfId="63" applyFont="1" applyFill="1" applyBorder="1" applyAlignment="1">
      <alignment vertical="center"/>
      <protection/>
    </xf>
    <xf numFmtId="0" fontId="5" fillId="0" borderId="54" xfId="63" applyFont="1" applyFill="1" applyBorder="1" applyAlignment="1">
      <alignment vertical="center"/>
      <protection/>
    </xf>
    <xf numFmtId="0" fontId="0" fillId="0" borderId="19" xfId="63" applyFont="1" applyFill="1" applyBorder="1">
      <alignment/>
      <protection/>
    </xf>
    <xf numFmtId="0" fontId="5" fillId="0" borderId="66" xfId="63" applyFont="1" applyFill="1" applyBorder="1" applyAlignment="1">
      <alignment vertical="center"/>
      <protection/>
    </xf>
    <xf numFmtId="38" fontId="5" fillId="0" borderId="0" xfId="51" applyFont="1" applyFill="1" applyBorder="1" applyAlignment="1">
      <alignment horizontal="center"/>
    </xf>
    <xf numFmtId="0" fontId="5" fillId="0" borderId="13" xfId="63" applyFont="1" applyFill="1" applyBorder="1" applyAlignment="1">
      <alignment vertical="center"/>
      <protection/>
    </xf>
    <xf numFmtId="38" fontId="5" fillId="0" borderId="22" xfId="51" applyFont="1" applyFill="1" applyBorder="1" applyAlignment="1">
      <alignment horizontal="distributed" vertical="center"/>
    </xf>
    <xf numFmtId="0" fontId="5" fillId="0" borderId="67" xfId="63" applyFont="1" applyFill="1" applyBorder="1" applyAlignment="1">
      <alignment horizontal="distributed" vertical="center"/>
      <protection/>
    </xf>
    <xf numFmtId="0" fontId="5" fillId="0" borderId="23" xfId="63" applyFont="1" applyFill="1" applyBorder="1" applyAlignment="1">
      <alignment horizontal="distributed" vertical="center"/>
      <protection/>
    </xf>
    <xf numFmtId="0" fontId="5" fillId="0" borderId="68" xfId="63" applyFont="1" applyFill="1" applyBorder="1" applyAlignment="1">
      <alignment horizontal="distributed" vertical="center"/>
      <protection/>
    </xf>
    <xf numFmtId="0" fontId="5" fillId="0" borderId="69" xfId="63" applyFont="1" applyFill="1" applyBorder="1" applyAlignment="1">
      <alignment horizontal="distributed" vertical="center"/>
      <protection/>
    </xf>
    <xf numFmtId="0" fontId="5" fillId="0" borderId="22" xfId="63" applyFont="1" applyFill="1" applyBorder="1" applyAlignment="1">
      <alignment horizontal="distributed" vertical="center"/>
      <protection/>
    </xf>
    <xf numFmtId="38" fontId="5" fillId="0" borderId="68" xfId="51" applyFont="1" applyFill="1" applyBorder="1" applyAlignment="1">
      <alignment horizontal="distributed" vertical="center"/>
    </xf>
    <xf numFmtId="0" fontId="5" fillId="0" borderId="20" xfId="63" applyFont="1" applyFill="1" applyBorder="1" applyAlignment="1">
      <alignment horizontal="distributed" vertical="center"/>
      <protection/>
    </xf>
    <xf numFmtId="0" fontId="5" fillId="0" borderId="10" xfId="63" applyFont="1" applyFill="1" applyBorder="1" applyAlignment="1">
      <alignment horizontal="distributed" vertical="center"/>
      <protection/>
    </xf>
    <xf numFmtId="38" fontId="5" fillId="0" borderId="19" xfId="51" applyFont="1" applyFill="1" applyBorder="1" applyAlignment="1">
      <alignment vertical="center"/>
    </xf>
    <xf numFmtId="38" fontId="5" fillId="0" borderId="30" xfId="51" applyFont="1" applyFill="1" applyBorder="1" applyAlignment="1">
      <alignment vertical="center"/>
    </xf>
    <xf numFmtId="38" fontId="5" fillId="0" borderId="70" xfId="51" applyFont="1" applyFill="1" applyBorder="1" applyAlignment="1">
      <alignment vertical="center"/>
    </xf>
    <xf numFmtId="38" fontId="5" fillId="0" borderId="29" xfId="51" applyFont="1" applyFill="1" applyBorder="1" applyAlignment="1">
      <alignment vertical="center"/>
    </xf>
    <xf numFmtId="38" fontId="5" fillId="0" borderId="48" xfId="51" applyFont="1" applyFill="1" applyBorder="1" applyAlignment="1">
      <alignment vertical="center"/>
    </xf>
    <xf numFmtId="38" fontId="5" fillId="0" borderId="36" xfId="51" applyFont="1" applyFill="1" applyBorder="1" applyAlignment="1">
      <alignment vertical="center"/>
    </xf>
    <xf numFmtId="176" fontId="5" fillId="0" borderId="30" xfId="51" applyNumberFormat="1" applyFont="1" applyFill="1" applyBorder="1" applyAlignment="1">
      <alignment vertical="center"/>
    </xf>
    <xf numFmtId="176" fontId="5" fillId="0" borderId="29" xfId="51" applyNumberFormat="1" applyFont="1" applyFill="1" applyBorder="1" applyAlignment="1">
      <alignment vertical="center"/>
    </xf>
    <xf numFmtId="38" fontId="5" fillId="0" borderId="35" xfId="51" applyFont="1" applyFill="1" applyBorder="1" applyAlignment="1">
      <alignment vertical="center"/>
    </xf>
    <xf numFmtId="49" fontId="5" fillId="0" borderId="10" xfId="63" applyNumberFormat="1" applyFont="1" applyFill="1" applyBorder="1" applyAlignment="1">
      <alignment horizontal="distributed" vertical="center"/>
      <protection/>
    </xf>
    <xf numFmtId="178" fontId="5" fillId="0" borderId="30" xfId="63" applyNumberFormat="1" applyFont="1" applyFill="1" applyBorder="1" applyAlignment="1">
      <alignment vertical="center"/>
      <protection/>
    </xf>
    <xf numFmtId="178" fontId="5" fillId="0" borderId="29" xfId="63" applyNumberFormat="1" applyFont="1" applyFill="1" applyBorder="1" applyAlignment="1">
      <alignment vertical="center"/>
      <protection/>
    </xf>
    <xf numFmtId="178" fontId="5" fillId="0" borderId="36" xfId="63" applyNumberFormat="1" applyFont="1" applyFill="1" applyBorder="1" applyAlignment="1">
      <alignment vertical="center"/>
      <protection/>
    </xf>
    <xf numFmtId="38" fontId="5" fillId="0" borderId="29" xfId="51" applyFont="1" applyFill="1" applyBorder="1" applyAlignment="1" applyProtection="1">
      <alignment vertical="center"/>
      <protection hidden="1"/>
    </xf>
    <xf numFmtId="49" fontId="5" fillId="0" borderId="10" xfId="63" applyNumberFormat="1" applyFont="1" applyFill="1" applyBorder="1" applyAlignment="1">
      <alignment horizontal="center" vertical="center"/>
      <protection/>
    </xf>
    <xf numFmtId="38" fontId="5" fillId="0" borderId="19" xfId="51" applyFont="1" applyFill="1" applyBorder="1" applyAlignment="1">
      <alignment/>
    </xf>
    <xf numFmtId="49" fontId="5" fillId="0" borderId="13" xfId="63" applyNumberFormat="1" applyFont="1" applyFill="1" applyBorder="1" applyAlignment="1">
      <alignment horizontal="center" vertical="center"/>
      <protection/>
    </xf>
    <xf numFmtId="38" fontId="18" fillId="0" borderId="22" xfId="63" applyNumberFormat="1" applyFont="1" applyFill="1" applyBorder="1" applyAlignment="1" applyProtection="1">
      <alignment/>
      <protection hidden="1"/>
    </xf>
    <xf numFmtId="184" fontId="18" fillId="0" borderId="46" xfId="63" applyNumberFormat="1" applyFont="1" applyFill="1" applyBorder="1" applyAlignment="1">
      <alignment vertical="center"/>
      <protection/>
    </xf>
    <xf numFmtId="38" fontId="18" fillId="0" borderId="23" xfId="63" applyNumberFormat="1" applyFont="1" applyFill="1" applyBorder="1" applyAlignment="1" applyProtection="1">
      <alignment/>
      <protection hidden="1"/>
    </xf>
    <xf numFmtId="184" fontId="18" fillId="0" borderId="71" xfId="63" applyNumberFormat="1" applyFont="1" applyFill="1" applyBorder="1" applyAlignment="1" applyProtection="1">
      <alignment/>
      <protection hidden="1"/>
    </xf>
    <xf numFmtId="38" fontId="5" fillId="0" borderId="23" xfId="63" applyNumberFormat="1" applyFont="1" applyFill="1" applyBorder="1" applyAlignment="1" applyProtection="1">
      <alignment/>
      <protection hidden="1"/>
    </xf>
    <xf numFmtId="184" fontId="5" fillId="0" borderId="71" xfId="63" applyNumberFormat="1" applyFont="1" applyFill="1" applyBorder="1" applyAlignment="1" applyProtection="1">
      <alignment/>
      <protection hidden="1"/>
    </xf>
    <xf numFmtId="184" fontId="5" fillId="0" borderId="46" xfId="63" applyNumberFormat="1" applyFont="1" applyFill="1" applyBorder="1" applyAlignment="1" applyProtection="1">
      <alignment/>
      <protection hidden="1"/>
    </xf>
    <xf numFmtId="38" fontId="5" fillId="0" borderId="47" xfId="51" applyFont="1" applyFill="1" applyBorder="1" applyAlignment="1">
      <alignment vertical="center"/>
    </xf>
    <xf numFmtId="178" fontId="5" fillId="0" borderId="71" xfId="63" applyNumberFormat="1" applyFont="1" applyFill="1" applyBorder="1" applyAlignment="1">
      <alignment vertical="center"/>
      <protection/>
    </xf>
    <xf numFmtId="38" fontId="5" fillId="0" borderId="71" xfId="51" applyFont="1" applyFill="1" applyBorder="1" applyAlignment="1">
      <alignment vertical="center"/>
    </xf>
    <xf numFmtId="178" fontId="5" fillId="0" borderId="20" xfId="63" applyNumberFormat="1" applyFont="1" applyFill="1" applyBorder="1" applyAlignment="1">
      <alignment vertical="center"/>
      <protection/>
    </xf>
    <xf numFmtId="178" fontId="5" fillId="0" borderId="46" xfId="63" applyNumberFormat="1" applyFont="1" applyFill="1" applyBorder="1" applyAlignment="1">
      <alignment vertical="center"/>
      <protection/>
    </xf>
    <xf numFmtId="0" fontId="5" fillId="0" borderId="0" xfId="63" applyFont="1" applyFill="1">
      <alignment/>
      <protection/>
    </xf>
    <xf numFmtId="38" fontId="5" fillId="0" borderId="0" xfId="51" applyFont="1" applyFill="1" applyAlignment="1">
      <alignment/>
    </xf>
    <xf numFmtId="38" fontId="5" fillId="0" borderId="15" xfId="51" applyFont="1" applyFill="1" applyBorder="1" applyAlignment="1" quotePrefix="1">
      <alignment horizontal="left" vertical="center"/>
    </xf>
    <xf numFmtId="38" fontId="5" fillId="0" borderId="15" xfId="51" applyFont="1" applyFill="1" applyBorder="1" applyAlignment="1">
      <alignment vertical="center"/>
    </xf>
    <xf numFmtId="38" fontId="5" fillId="0" borderId="15" xfId="51" applyFont="1" applyFill="1" applyBorder="1" applyAlignment="1">
      <alignment horizontal="left" vertical="center"/>
    </xf>
    <xf numFmtId="38" fontId="0" fillId="0" borderId="0" xfId="51" applyFont="1" applyFill="1" applyBorder="1" applyAlignment="1">
      <alignment/>
    </xf>
    <xf numFmtId="38" fontId="5" fillId="0" borderId="55" xfId="51" applyFont="1" applyFill="1" applyBorder="1" applyAlignment="1">
      <alignment vertical="center"/>
    </xf>
    <xf numFmtId="0" fontId="0" fillId="0" borderId="36" xfId="63" applyFont="1" applyFill="1" applyBorder="1">
      <alignment/>
      <protection/>
    </xf>
    <xf numFmtId="38" fontId="5" fillId="0" borderId="23" xfId="51" applyFont="1" applyFill="1" applyBorder="1" applyAlignment="1">
      <alignment horizontal="distributed" vertical="center"/>
    </xf>
    <xf numFmtId="0" fontId="5" fillId="0" borderId="0" xfId="63" applyFont="1" applyFill="1" applyBorder="1">
      <alignment/>
      <protection/>
    </xf>
    <xf numFmtId="0" fontId="6" fillId="0" borderId="0" xfId="63" applyFont="1" applyFill="1">
      <alignment/>
      <protection/>
    </xf>
    <xf numFmtId="179" fontId="5" fillId="0" borderId="0" xfId="63" applyNumberFormat="1" applyFont="1" applyFill="1">
      <alignment/>
      <protection/>
    </xf>
    <xf numFmtId="185" fontId="5" fillId="0" borderId="0" xfId="63" applyNumberFormat="1" applyFont="1" applyFill="1" applyBorder="1">
      <alignment/>
      <protection/>
    </xf>
    <xf numFmtId="38" fontId="5" fillId="0" borderId="42" xfId="51" applyFont="1" applyFill="1" applyBorder="1" applyAlignment="1">
      <alignment vertical="center"/>
    </xf>
    <xf numFmtId="38" fontId="5" fillId="0" borderId="22" xfId="51" applyFont="1" applyFill="1" applyBorder="1" applyAlignment="1">
      <alignment vertical="center"/>
    </xf>
    <xf numFmtId="0" fontId="5" fillId="0" borderId="0" xfId="63" applyFont="1" applyFill="1" applyAlignment="1" quotePrefix="1">
      <alignment horizontal="left" vertical="center"/>
      <protection/>
    </xf>
    <xf numFmtId="0" fontId="0" fillId="0" borderId="0" xfId="63" applyFont="1" applyFill="1" applyBorder="1" applyAlignment="1">
      <alignment vertical="center"/>
      <protection/>
    </xf>
    <xf numFmtId="38" fontId="0" fillId="0" borderId="0" xfId="63" applyNumberFormat="1" applyFont="1" applyFill="1">
      <alignment/>
      <protection/>
    </xf>
    <xf numFmtId="0" fontId="0" fillId="0" borderId="61" xfId="63" applyFont="1" applyFill="1" applyBorder="1" applyAlignment="1">
      <alignment vertical="center"/>
      <protection/>
    </xf>
    <xf numFmtId="0" fontId="0" fillId="0" borderId="61" xfId="63" applyFont="1" applyFill="1" applyBorder="1" applyAlignment="1">
      <alignment horizontal="distributed" vertical="center"/>
      <protection/>
    </xf>
    <xf numFmtId="0" fontId="0" fillId="0" borderId="61" xfId="63" applyFont="1" applyFill="1" applyBorder="1">
      <alignment/>
      <protection/>
    </xf>
    <xf numFmtId="0" fontId="0" fillId="0" borderId="62" xfId="63" applyFont="1" applyFill="1" applyBorder="1" applyAlignment="1">
      <alignment horizontal="distributed" vertical="center"/>
      <protection/>
    </xf>
    <xf numFmtId="38" fontId="0" fillId="0" borderId="61" xfId="51" applyFont="1" applyFill="1" applyBorder="1" applyAlignment="1">
      <alignment vertical="center"/>
    </xf>
    <xf numFmtId="38" fontId="0" fillId="0" borderId="61" xfId="51" applyFont="1" applyFill="1" applyBorder="1" applyAlignment="1">
      <alignment/>
    </xf>
    <xf numFmtId="0" fontId="0" fillId="0" borderId="61" xfId="63" applyFont="1" applyFill="1" applyBorder="1" applyAlignment="1" quotePrefix="1">
      <alignment horizontal="left" vertical="center"/>
      <protection/>
    </xf>
    <xf numFmtId="49" fontId="0" fillId="0" borderId="61" xfId="63" applyNumberFormat="1" applyFont="1" applyFill="1" applyBorder="1" applyAlignment="1">
      <alignment vertical="center"/>
      <protection/>
    </xf>
    <xf numFmtId="178" fontId="0" fillId="0" borderId="0" xfId="63" applyNumberFormat="1" applyFont="1" applyFill="1" applyBorder="1" applyAlignment="1">
      <alignment vertical="center"/>
      <protection/>
    </xf>
    <xf numFmtId="38" fontId="0" fillId="0" borderId="0" xfId="51" applyFont="1" applyFill="1" applyBorder="1" applyAlignment="1">
      <alignment vertical="center"/>
    </xf>
    <xf numFmtId="38" fontId="0" fillId="0" borderId="61" xfId="63" applyNumberFormat="1" applyFont="1" applyFill="1" applyBorder="1">
      <alignment/>
      <protection/>
    </xf>
    <xf numFmtId="0" fontId="0" fillId="0" borderId="0" xfId="63" applyFont="1" applyFill="1" applyAlignment="1">
      <alignment vertical="center"/>
      <protection/>
    </xf>
    <xf numFmtId="0" fontId="4" fillId="0" borderId="0" xfId="63" applyFont="1" applyFill="1">
      <alignment/>
      <protection/>
    </xf>
    <xf numFmtId="0" fontId="0" fillId="0" borderId="0" xfId="0" applyFill="1" applyAlignment="1">
      <alignment horizontal="centerContinuous"/>
    </xf>
    <xf numFmtId="0" fontId="19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38" fontId="17" fillId="0" borderId="13" xfId="49" applyFont="1" applyFill="1" applyBorder="1" applyAlignment="1">
      <alignment/>
    </xf>
    <xf numFmtId="176" fontId="17" fillId="0" borderId="13" xfId="49" applyNumberFormat="1" applyFont="1" applyFill="1" applyBorder="1" applyAlignment="1">
      <alignment/>
    </xf>
    <xf numFmtId="176" fontId="17" fillId="0" borderId="24" xfId="49" applyNumberFormat="1" applyFont="1" applyFill="1" applyBorder="1" applyAlignment="1">
      <alignment/>
    </xf>
    <xf numFmtId="38" fontId="0" fillId="0" borderId="72" xfId="49" applyFill="1" applyBorder="1" applyAlignment="1">
      <alignment/>
    </xf>
    <xf numFmtId="38" fontId="0" fillId="0" borderId="1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176" fontId="0" fillId="0" borderId="12" xfId="49" applyNumberFormat="1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176" fontId="0" fillId="0" borderId="13" xfId="49" applyNumberFormat="1" applyFont="1" applyFill="1" applyBorder="1" applyAlignment="1">
      <alignment/>
    </xf>
    <xf numFmtId="176" fontId="0" fillId="0" borderId="24" xfId="49" applyNumberFormat="1" applyFont="1" applyFill="1" applyBorder="1" applyAlignment="1">
      <alignment/>
    </xf>
    <xf numFmtId="38" fontId="0" fillId="0" borderId="23" xfId="49" applyFont="1" applyFill="1" applyBorder="1" applyAlignment="1">
      <alignment/>
    </xf>
    <xf numFmtId="0" fontId="9" fillId="0" borderId="0" xfId="0" applyFont="1" applyFill="1" applyAlignment="1">
      <alignment horizontal="centerContinuous" vertical="center"/>
    </xf>
    <xf numFmtId="0" fontId="59" fillId="0" borderId="0" xfId="0" applyFont="1" applyFill="1" applyAlignment="1">
      <alignment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63" xfId="0" applyFont="1" applyFill="1" applyBorder="1" applyAlignment="1" applyProtection="1">
      <alignment horizontal="center" vertical="top" shrinkToFit="1"/>
      <protection/>
    </xf>
    <xf numFmtId="0" fontId="9" fillId="0" borderId="64" xfId="0" applyFont="1" applyFill="1" applyBorder="1" applyAlignment="1" applyProtection="1">
      <alignment horizontal="center" vertical="top" shrinkToFit="1"/>
      <protection/>
    </xf>
    <xf numFmtId="176" fontId="7" fillId="0" borderId="35" xfId="49" applyNumberFormat="1" applyFont="1" applyFill="1" applyBorder="1" applyAlignment="1">
      <alignment horizontal="right" vertical="center"/>
    </xf>
    <xf numFmtId="176" fontId="7" fillId="0" borderId="36" xfId="49" applyNumberFormat="1" applyFont="1" applyFill="1" applyBorder="1" applyAlignment="1">
      <alignment horizontal="right" vertical="center"/>
    </xf>
    <xf numFmtId="176" fontId="21" fillId="0" borderId="35" xfId="49" applyNumberFormat="1" applyFont="1" applyFill="1" applyBorder="1" applyAlignment="1">
      <alignment horizontal="right" vertical="center"/>
    </xf>
    <xf numFmtId="176" fontId="21" fillId="0" borderId="35" xfId="49" applyNumberFormat="1" applyFont="1" applyBorder="1" applyAlignment="1">
      <alignment horizontal="right" vertical="center"/>
    </xf>
    <xf numFmtId="38" fontId="22" fillId="0" borderId="34" xfId="49" applyNumberFormat="1" applyFont="1" applyFill="1" applyBorder="1" applyAlignment="1">
      <alignment horizontal="right" vertical="center"/>
    </xf>
    <xf numFmtId="176" fontId="22" fillId="0" borderId="35" xfId="49" applyNumberFormat="1" applyFont="1" applyFill="1" applyBorder="1" applyAlignment="1">
      <alignment horizontal="right" vertical="center"/>
    </xf>
    <xf numFmtId="38" fontId="22" fillId="0" borderId="35" xfId="49" applyNumberFormat="1" applyFont="1" applyFill="1" applyBorder="1" applyAlignment="1">
      <alignment horizontal="right" vertical="center"/>
    </xf>
    <xf numFmtId="38" fontId="7" fillId="0" borderId="29" xfId="49" applyNumberFormat="1" applyFont="1" applyFill="1" applyBorder="1" applyAlignment="1">
      <alignment horizontal="right" vertical="center"/>
    </xf>
    <xf numFmtId="38" fontId="22" fillId="0" borderId="29" xfId="49" applyNumberFormat="1" applyFont="1" applyFill="1" applyBorder="1" applyAlignment="1">
      <alignment horizontal="right" vertical="center"/>
    </xf>
    <xf numFmtId="176" fontId="7" fillId="0" borderId="38" xfId="49" applyNumberFormat="1" applyFont="1" applyFill="1" applyBorder="1" applyAlignment="1">
      <alignment horizontal="right" vertical="center"/>
    </xf>
    <xf numFmtId="176" fontId="7" fillId="0" borderId="39" xfId="49" applyNumberFormat="1" applyFont="1" applyFill="1" applyBorder="1" applyAlignment="1">
      <alignment horizontal="right" vertical="center"/>
    </xf>
    <xf numFmtId="38" fontId="22" fillId="0" borderId="73" xfId="49" applyNumberFormat="1" applyFont="1" applyFill="1" applyBorder="1" applyAlignment="1">
      <alignment horizontal="right" vertical="center"/>
    </xf>
    <xf numFmtId="176" fontId="22" fillId="0" borderId="74" xfId="49" applyNumberFormat="1" applyFont="1" applyFill="1" applyBorder="1" applyAlignment="1">
      <alignment horizontal="right" vertical="center"/>
    </xf>
    <xf numFmtId="38" fontId="22" fillId="0" borderId="75" xfId="49" applyNumberFormat="1" applyFont="1" applyFill="1" applyBorder="1" applyAlignment="1">
      <alignment horizontal="right" vertical="center"/>
    </xf>
    <xf numFmtId="38" fontId="7" fillId="0" borderId="75" xfId="49" applyNumberFormat="1" applyFont="1" applyFill="1" applyBorder="1" applyAlignment="1">
      <alignment horizontal="right" vertical="center"/>
    </xf>
    <xf numFmtId="176" fontId="7" fillId="0" borderId="74" xfId="49" applyNumberFormat="1" applyFont="1" applyFill="1" applyBorder="1" applyAlignment="1">
      <alignment horizontal="right" vertical="center"/>
    </xf>
    <xf numFmtId="38" fontId="7" fillId="0" borderId="35" xfId="49" applyNumberFormat="1" applyFont="1" applyFill="1" applyBorder="1" applyAlignment="1">
      <alignment horizontal="right" vertical="center"/>
    </xf>
    <xf numFmtId="38" fontId="7" fillId="0" borderId="41" xfId="49" applyNumberFormat="1" applyFont="1" applyFill="1" applyBorder="1" applyAlignment="1">
      <alignment horizontal="right" vertical="center"/>
    </xf>
    <xf numFmtId="176" fontId="7" fillId="0" borderId="42" xfId="49" applyNumberFormat="1" applyFont="1" applyFill="1" applyBorder="1" applyAlignment="1">
      <alignment horizontal="right" vertical="center"/>
    </xf>
    <xf numFmtId="38" fontId="7" fillId="0" borderId="42" xfId="49" applyNumberFormat="1" applyFont="1" applyFill="1" applyBorder="1" applyAlignment="1">
      <alignment horizontal="right" vertical="center"/>
    </xf>
    <xf numFmtId="38" fontId="7" fillId="0" borderId="71" xfId="49" applyNumberFormat="1" applyFont="1" applyFill="1" applyBorder="1" applyAlignment="1">
      <alignment horizontal="right" vertical="center"/>
    </xf>
    <xf numFmtId="176" fontId="7" fillId="0" borderId="71" xfId="49" applyNumberFormat="1" applyFont="1" applyFill="1" applyBorder="1" applyAlignment="1">
      <alignment horizontal="right" vertical="center"/>
    </xf>
    <xf numFmtId="38" fontId="7" fillId="0" borderId="60" xfId="49" applyNumberFormat="1" applyFont="1" applyFill="1" applyBorder="1" applyAlignment="1">
      <alignment horizontal="right" vertical="center"/>
    </xf>
    <xf numFmtId="176" fontId="7" fillId="0" borderId="59" xfId="49" applyNumberFormat="1" applyFont="1" applyFill="1" applyBorder="1" applyAlignment="1">
      <alignment horizontal="right" vertical="center"/>
    </xf>
    <xf numFmtId="38" fontId="7" fillId="0" borderId="59" xfId="49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60" fillId="0" borderId="0" xfId="0" applyFont="1" applyFill="1" applyAlignment="1">
      <alignment/>
    </xf>
    <xf numFmtId="0" fontId="0" fillId="0" borderId="35" xfId="0" applyFill="1" applyBorder="1" applyAlignment="1">
      <alignment horizontal="left"/>
    </xf>
    <xf numFmtId="38" fontId="17" fillId="0" borderId="29" xfId="49" applyFont="1" applyFill="1" applyBorder="1" applyAlignment="1">
      <alignment vertical="center"/>
    </xf>
    <xf numFmtId="179" fontId="17" fillId="0" borderId="29" xfId="0" applyNumberFormat="1" applyFont="1" applyFill="1" applyBorder="1" applyAlignment="1">
      <alignment vertical="center"/>
    </xf>
    <xf numFmtId="179" fontId="17" fillId="0" borderId="0" xfId="0" applyNumberFormat="1" applyFont="1" applyFill="1" applyAlignment="1">
      <alignment vertical="center"/>
    </xf>
    <xf numFmtId="0" fontId="0" fillId="0" borderId="59" xfId="0" applyFill="1" applyBorder="1" applyAlignment="1">
      <alignment vertical="center"/>
    </xf>
    <xf numFmtId="38" fontId="17" fillId="0" borderId="60" xfId="49" applyFont="1" applyFill="1" applyBorder="1" applyAlignment="1">
      <alignment vertical="center"/>
    </xf>
    <xf numFmtId="179" fontId="17" fillId="0" borderId="60" xfId="0" applyNumberFormat="1" applyFont="1" applyFill="1" applyBorder="1" applyAlignment="1">
      <alignment vertical="center"/>
    </xf>
    <xf numFmtId="0" fontId="16" fillId="0" borderId="35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179" fontId="17" fillId="0" borderId="62" xfId="0" applyNumberFormat="1" applyFont="1" applyFill="1" applyBorder="1" applyAlignment="1">
      <alignment vertical="center"/>
    </xf>
    <xf numFmtId="179" fontId="17" fillId="0" borderId="58" xfId="0" applyNumberFormat="1" applyFont="1" applyFill="1" applyBorder="1" applyAlignment="1">
      <alignment vertical="center"/>
    </xf>
    <xf numFmtId="179" fontId="17" fillId="0" borderId="61" xfId="0" applyNumberFormat="1" applyFont="1" applyFill="1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38" fontId="17" fillId="0" borderId="60" xfId="49" applyNumberFormat="1" applyFont="1" applyFill="1" applyBorder="1" applyAlignment="1">
      <alignment vertical="center"/>
    </xf>
    <xf numFmtId="179" fontId="17" fillId="0" borderId="59" xfId="0" applyNumberFormat="1" applyFont="1" applyFill="1" applyBorder="1" applyAlignment="1">
      <alignment vertical="center"/>
    </xf>
    <xf numFmtId="0" fontId="0" fillId="0" borderId="61" xfId="0" applyFill="1" applyBorder="1" applyAlignment="1" quotePrefix="1">
      <alignment horizontal="center" vertical="center"/>
    </xf>
    <xf numFmtId="38" fontId="17" fillId="0" borderId="35" xfId="49" applyFont="1" applyFill="1" applyBorder="1" applyAlignment="1">
      <alignment vertical="center"/>
    </xf>
    <xf numFmtId="38" fontId="17" fillId="0" borderId="59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17" fillId="0" borderId="29" xfId="49" applyNumberFormat="1" applyFont="1" applyFill="1" applyBorder="1" applyAlignment="1">
      <alignment vertical="center"/>
    </xf>
    <xf numFmtId="0" fontId="0" fillId="0" borderId="76" xfId="62" applyFont="1" applyFill="1" applyBorder="1" applyAlignment="1">
      <alignment/>
      <protection/>
    </xf>
    <xf numFmtId="0" fontId="0" fillId="0" borderId="77" xfId="62" applyFont="1" applyFill="1" applyBorder="1" applyAlignment="1">
      <alignment/>
      <protection/>
    </xf>
    <xf numFmtId="0" fontId="0" fillId="0" borderId="78" xfId="62" applyFont="1" applyFill="1" applyBorder="1" applyAlignment="1">
      <alignment/>
      <protection/>
    </xf>
    <xf numFmtId="0" fontId="9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9" fillId="0" borderId="81" xfId="0" applyFont="1" applyBorder="1" applyAlignment="1" applyProtection="1">
      <alignment horizontal="center" vertical="center"/>
      <protection/>
    </xf>
    <xf numFmtId="0" fontId="9" fillId="0" borderId="82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83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84" xfId="0" applyFont="1" applyBorder="1" applyAlignment="1" applyProtection="1">
      <alignment horizontal="center" vertical="center"/>
      <protection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9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1</xdr:col>
      <xdr:colOff>0</xdr:colOff>
      <xdr:row>37</xdr:row>
      <xdr:rowOff>209550</xdr:rowOff>
    </xdr:to>
    <xdr:sp>
      <xdr:nvSpPr>
        <xdr:cNvPr id="5" name="Line 5"/>
        <xdr:cNvSpPr>
          <a:spLocks/>
        </xdr:cNvSpPr>
      </xdr:nvSpPr>
      <xdr:spPr>
        <a:xfrm>
          <a:off x="9525" y="7410450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3</xdr:row>
      <xdr:rowOff>9525</xdr:rowOff>
    </xdr:from>
    <xdr:to>
      <xdr:col>17</xdr:col>
      <xdr:colOff>0</xdr:colOff>
      <xdr:row>6</xdr:row>
      <xdr:rowOff>180975</xdr:rowOff>
    </xdr:to>
    <xdr:sp>
      <xdr:nvSpPr>
        <xdr:cNvPr id="6" name="Line 4"/>
        <xdr:cNvSpPr>
          <a:spLocks/>
        </xdr:cNvSpPr>
      </xdr:nvSpPr>
      <xdr:spPr>
        <a:xfrm>
          <a:off x="10534650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34</xdr:row>
      <xdr:rowOff>9525</xdr:rowOff>
    </xdr:from>
    <xdr:to>
      <xdr:col>17</xdr:col>
      <xdr:colOff>0</xdr:colOff>
      <xdr:row>37</xdr:row>
      <xdr:rowOff>209550</xdr:rowOff>
    </xdr:to>
    <xdr:sp>
      <xdr:nvSpPr>
        <xdr:cNvPr id="7" name="Line 5"/>
        <xdr:cNvSpPr>
          <a:spLocks/>
        </xdr:cNvSpPr>
      </xdr:nvSpPr>
      <xdr:spPr>
        <a:xfrm>
          <a:off x="10534650" y="7410450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00050"/>
          <a:ext cx="819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9525</xdr:rowOff>
    </xdr:from>
    <xdr:to>
      <xdr:col>0</xdr:col>
      <xdr:colOff>828675</xdr:colOff>
      <xdr:row>30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4410075"/>
          <a:ext cx="819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0</xdr:rowOff>
    </xdr:from>
    <xdr:to>
      <xdr:col>18</xdr:col>
      <xdr:colOff>828675</xdr:colOff>
      <xdr:row>5</xdr:row>
      <xdr:rowOff>0</xdr:rowOff>
    </xdr:to>
    <xdr:sp>
      <xdr:nvSpPr>
        <xdr:cNvPr id="7" name="Line 5"/>
        <xdr:cNvSpPr>
          <a:spLocks/>
        </xdr:cNvSpPr>
      </xdr:nvSpPr>
      <xdr:spPr>
        <a:xfrm>
          <a:off x="12601575" y="400050"/>
          <a:ext cx="819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27</xdr:row>
      <xdr:rowOff>9525</xdr:rowOff>
    </xdr:from>
    <xdr:to>
      <xdr:col>18</xdr:col>
      <xdr:colOff>828675</xdr:colOff>
      <xdr:row>30</xdr:row>
      <xdr:rowOff>0</xdr:rowOff>
    </xdr:to>
    <xdr:sp>
      <xdr:nvSpPr>
        <xdr:cNvPr id="8" name="Line 6"/>
        <xdr:cNvSpPr>
          <a:spLocks/>
        </xdr:cNvSpPr>
      </xdr:nvSpPr>
      <xdr:spPr>
        <a:xfrm>
          <a:off x="12601575" y="4410075"/>
          <a:ext cx="819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view="pageBreakPreview" zoomScaleNormal="8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125" style="186" customWidth="1"/>
    <col min="2" max="2" width="10.625" style="186" customWidth="1"/>
    <col min="3" max="3" width="9.25390625" style="186" customWidth="1"/>
    <col min="4" max="4" width="11.375" style="186" customWidth="1"/>
    <col min="5" max="5" width="9.25390625" style="186" customWidth="1"/>
    <col min="6" max="6" width="10.125" style="186" customWidth="1"/>
    <col min="7" max="7" width="9.25390625" style="186" customWidth="1"/>
    <col min="8" max="9" width="9.125" style="186" hidden="1" customWidth="1"/>
    <col min="10" max="10" width="10.125" style="186" customWidth="1"/>
    <col min="11" max="11" width="9.25390625" style="186" customWidth="1"/>
    <col min="12" max="12" width="10.125" style="186" customWidth="1"/>
    <col min="13" max="13" width="9.25390625" style="186" customWidth="1"/>
    <col min="14" max="14" width="10.125" style="186" customWidth="1"/>
    <col min="15" max="15" width="9.25390625" style="186" customWidth="1"/>
    <col min="16" max="16" width="9.00390625" style="186" customWidth="1"/>
    <col min="17" max="17" width="11.125" style="186" customWidth="1"/>
    <col min="18" max="18" width="10.625" style="186" customWidth="1"/>
    <col min="19" max="19" width="9.25390625" style="186" customWidth="1"/>
    <col min="20" max="20" width="11.375" style="186" customWidth="1"/>
    <col min="21" max="21" width="9.25390625" style="186" customWidth="1"/>
    <col min="22" max="22" width="10.125" style="186" customWidth="1"/>
    <col min="23" max="23" width="9.25390625" style="186" customWidth="1"/>
    <col min="24" max="25" width="0" style="186" hidden="1" customWidth="1"/>
    <col min="26" max="26" width="10.125" style="186" customWidth="1"/>
    <col min="27" max="27" width="9.25390625" style="186" customWidth="1"/>
    <col min="28" max="28" width="10.125" style="186" customWidth="1"/>
    <col min="29" max="29" width="9.25390625" style="186" customWidth="1"/>
    <col min="30" max="30" width="10.125" style="186" customWidth="1"/>
    <col min="31" max="31" width="9.25390625" style="186" customWidth="1"/>
    <col min="32" max="16384" width="9.00390625" style="186" customWidth="1"/>
  </cols>
  <sheetData>
    <row r="1" spans="1:17" ht="13.5">
      <c r="A1" s="186" t="s">
        <v>300</v>
      </c>
      <c r="Q1" s="186" t="s">
        <v>300</v>
      </c>
    </row>
    <row r="2" spans="1:31" ht="13.5">
      <c r="A2" s="187" t="s">
        <v>282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 t="s">
        <v>282</v>
      </c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</row>
    <row r="3" spans="1:31" ht="14.25" thickBot="1">
      <c r="A3" s="188" t="s">
        <v>301</v>
      </c>
      <c r="B3" s="189"/>
      <c r="N3" s="187" t="s">
        <v>283</v>
      </c>
      <c r="O3" s="187"/>
      <c r="Q3" s="190" t="s">
        <v>302</v>
      </c>
      <c r="R3" s="189"/>
      <c r="AD3" s="187" t="s">
        <v>283</v>
      </c>
      <c r="AE3" s="187"/>
    </row>
    <row r="4" spans="1:31" ht="18" customHeight="1" thickBot="1">
      <c r="A4" s="191"/>
      <c r="C4" s="192" t="s">
        <v>284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  <c r="P4" s="194"/>
      <c r="Q4" s="191"/>
      <c r="S4" s="192" t="s">
        <v>284</v>
      </c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3"/>
    </row>
    <row r="5" spans="1:31" ht="18" customHeight="1" thickBot="1">
      <c r="A5" s="195"/>
      <c r="B5" s="194" t="s">
        <v>3</v>
      </c>
      <c r="C5" s="196"/>
      <c r="D5" s="189"/>
      <c r="E5" s="189"/>
      <c r="F5" s="197" t="s">
        <v>4</v>
      </c>
      <c r="G5" s="198"/>
      <c r="H5" s="199"/>
      <c r="I5" s="199"/>
      <c r="J5" s="197" t="s">
        <v>5</v>
      </c>
      <c r="K5" s="193"/>
      <c r="L5" s="200" t="s">
        <v>6</v>
      </c>
      <c r="M5" s="193"/>
      <c r="N5" s="200" t="s">
        <v>7</v>
      </c>
      <c r="O5" s="193"/>
      <c r="P5" s="194"/>
      <c r="Q5" s="195"/>
      <c r="R5" s="194" t="s">
        <v>3</v>
      </c>
      <c r="S5" s="196"/>
      <c r="T5" s="189"/>
      <c r="U5" s="189"/>
      <c r="V5" s="197" t="s">
        <v>4</v>
      </c>
      <c r="W5" s="198"/>
      <c r="X5" s="199"/>
      <c r="Y5" s="199"/>
      <c r="Z5" s="197" t="s">
        <v>5</v>
      </c>
      <c r="AA5" s="193"/>
      <c r="AB5" s="200" t="s">
        <v>6</v>
      </c>
      <c r="AC5" s="193"/>
      <c r="AD5" s="200" t="s">
        <v>7</v>
      </c>
      <c r="AE5" s="193"/>
    </row>
    <row r="6" spans="1:31" ht="18" customHeight="1" thickBot="1">
      <c r="A6" s="195"/>
      <c r="B6" s="196"/>
      <c r="C6" s="201"/>
      <c r="D6" s="196" t="s">
        <v>8</v>
      </c>
      <c r="E6" s="202"/>
      <c r="F6" s="196"/>
      <c r="G6" s="201"/>
      <c r="H6" s="194" t="s">
        <v>9</v>
      </c>
      <c r="I6" s="201"/>
      <c r="J6" s="196"/>
      <c r="K6" s="201"/>
      <c r="L6" s="196"/>
      <c r="M6" s="201"/>
      <c r="N6" s="196"/>
      <c r="O6" s="201"/>
      <c r="P6" s="194"/>
      <c r="Q6" s="195"/>
      <c r="R6" s="196"/>
      <c r="S6" s="201"/>
      <c r="T6" s="196" t="s">
        <v>8</v>
      </c>
      <c r="U6" s="202"/>
      <c r="V6" s="196"/>
      <c r="W6" s="201"/>
      <c r="X6" s="194" t="s">
        <v>9</v>
      </c>
      <c r="Y6" s="201"/>
      <c r="Z6" s="196"/>
      <c r="AA6" s="201"/>
      <c r="AB6" s="196"/>
      <c r="AC6" s="201"/>
      <c r="AD6" s="196"/>
      <c r="AE6" s="201"/>
    </row>
    <row r="7" spans="1:31" ht="14.25" thickBot="1">
      <c r="A7" s="203"/>
      <c r="B7" s="189"/>
      <c r="C7" s="204" t="s">
        <v>10</v>
      </c>
      <c r="D7" s="205"/>
      <c r="E7" s="206" t="s">
        <v>10</v>
      </c>
      <c r="F7" s="189"/>
      <c r="G7" s="204" t="s">
        <v>10</v>
      </c>
      <c r="H7" s="189"/>
      <c r="I7" s="204" t="s">
        <v>10</v>
      </c>
      <c r="J7" s="189"/>
      <c r="K7" s="204" t="s">
        <v>10</v>
      </c>
      <c r="L7" s="189"/>
      <c r="M7" s="204" t="s">
        <v>10</v>
      </c>
      <c r="N7" s="189"/>
      <c r="O7" s="204" t="s">
        <v>10</v>
      </c>
      <c r="P7" s="194"/>
      <c r="Q7" s="203"/>
      <c r="R7" s="189"/>
      <c r="S7" s="204" t="s">
        <v>10</v>
      </c>
      <c r="T7" s="205"/>
      <c r="U7" s="206" t="s">
        <v>10</v>
      </c>
      <c r="V7" s="189"/>
      <c r="W7" s="204" t="s">
        <v>10</v>
      </c>
      <c r="X7" s="189"/>
      <c r="Y7" s="204" t="s">
        <v>10</v>
      </c>
      <c r="Z7" s="189"/>
      <c r="AA7" s="204" t="s">
        <v>10</v>
      </c>
      <c r="AB7" s="189"/>
      <c r="AC7" s="204" t="s">
        <v>10</v>
      </c>
      <c r="AD7" s="189"/>
      <c r="AE7" s="204" t="s">
        <v>10</v>
      </c>
    </row>
    <row r="8" spans="1:31" ht="18" customHeight="1">
      <c r="A8" s="207" t="s">
        <v>303</v>
      </c>
      <c r="B8" s="208">
        <v>1364609</v>
      </c>
      <c r="C8" s="209">
        <v>10.398827899992892</v>
      </c>
      <c r="D8" s="208">
        <v>111004.393</v>
      </c>
      <c r="E8" s="209">
        <v>7.633411424262371</v>
      </c>
      <c r="F8" s="208">
        <v>477050</v>
      </c>
      <c r="G8" s="209">
        <v>2.6582913167074507</v>
      </c>
      <c r="H8" s="208">
        <v>241205</v>
      </c>
      <c r="I8" s="209">
        <v>6.9389148496590725</v>
      </c>
      <c r="J8" s="208">
        <v>645886</v>
      </c>
      <c r="K8" s="209">
        <v>22.549246549610857</v>
      </c>
      <c r="L8" s="208">
        <v>21518</v>
      </c>
      <c r="M8" s="209">
        <v>5.9217327098203265</v>
      </c>
      <c r="N8" s="208">
        <v>220155</v>
      </c>
      <c r="O8" s="209">
        <v>-1.7244150023658866</v>
      </c>
      <c r="P8" s="208"/>
      <c r="Q8" s="207" t="s">
        <v>303</v>
      </c>
      <c r="R8" s="208">
        <v>1364609</v>
      </c>
      <c r="S8" s="209">
        <v>10.398827899992892</v>
      </c>
      <c r="T8" s="208">
        <v>111004.393</v>
      </c>
      <c r="U8" s="209">
        <v>7.633411424262371</v>
      </c>
      <c r="V8" s="208">
        <v>477050</v>
      </c>
      <c r="W8" s="209">
        <v>2.6582913167074507</v>
      </c>
      <c r="X8" s="208">
        <v>241205</v>
      </c>
      <c r="Y8" s="209">
        <v>6.9389148496590725</v>
      </c>
      <c r="Z8" s="208">
        <v>645886</v>
      </c>
      <c r="AA8" s="209">
        <v>22.549246549610857</v>
      </c>
      <c r="AB8" s="208">
        <v>21518</v>
      </c>
      <c r="AC8" s="209">
        <v>5.9217327098203265</v>
      </c>
      <c r="AD8" s="208">
        <v>220155</v>
      </c>
      <c r="AE8" s="209">
        <v>-1.7244150023658866</v>
      </c>
    </row>
    <row r="9" spans="1:31" ht="18" customHeight="1">
      <c r="A9" s="207">
        <v>62</v>
      </c>
      <c r="B9" s="208">
        <v>1674300</v>
      </c>
      <c r="C9" s="209">
        <v>22.694486112871903</v>
      </c>
      <c r="D9" s="208">
        <v>132526.126</v>
      </c>
      <c r="E9" s="209">
        <v>19.38818133080553</v>
      </c>
      <c r="F9" s="208">
        <v>546316</v>
      </c>
      <c r="G9" s="209">
        <v>14.519652028089292</v>
      </c>
      <c r="H9" s="208">
        <v>290140</v>
      </c>
      <c r="I9" s="209">
        <v>20.287722062146308</v>
      </c>
      <c r="J9" s="208">
        <v>858726</v>
      </c>
      <c r="K9" s="209">
        <v>32.95318368876241</v>
      </c>
      <c r="L9" s="208">
        <v>22397</v>
      </c>
      <c r="M9" s="209">
        <v>4.084952133097874</v>
      </c>
      <c r="N9" s="208">
        <v>246861</v>
      </c>
      <c r="O9" s="209">
        <v>12.130544389180354</v>
      </c>
      <c r="P9" s="208"/>
      <c r="Q9" s="207">
        <v>62</v>
      </c>
      <c r="R9" s="208">
        <v>1674300</v>
      </c>
      <c r="S9" s="209">
        <v>22.694486112871903</v>
      </c>
      <c r="T9" s="208">
        <v>132526.126</v>
      </c>
      <c r="U9" s="209">
        <v>19.38818133080553</v>
      </c>
      <c r="V9" s="208">
        <v>546316</v>
      </c>
      <c r="W9" s="209">
        <v>14.519652028089292</v>
      </c>
      <c r="X9" s="208">
        <v>290140</v>
      </c>
      <c r="Y9" s="209">
        <v>20.287722062146308</v>
      </c>
      <c r="Z9" s="208">
        <v>858726</v>
      </c>
      <c r="AA9" s="209">
        <v>32.95318368876241</v>
      </c>
      <c r="AB9" s="208">
        <v>22397</v>
      </c>
      <c r="AC9" s="209">
        <v>4.084952133097874</v>
      </c>
      <c r="AD9" s="208">
        <v>246861</v>
      </c>
      <c r="AE9" s="209">
        <v>12.130544389180354</v>
      </c>
    </row>
    <row r="10" spans="1:31" ht="18" customHeight="1">
      <c r="A10" s="210">
        <v>63</v>
      </c>
      <c r="B10" s="208">
        <v>1684644</v>
      </c>
      <c r="C10" s="209">
        <v>0.6178104282386743</v>
      </c>
      <c r="D10" s="208">
        <v>134531.157</v>
      </c>
      <c r="E10" s="209">
        <v>1.5129326273372046</v>
      </c>
      <c r="F10" s="208">
        <v>508660</v>
      </c>
      <c r="G10" s="209">
        <v>-6.892714106853903</v>
      </c>
      <c r="H10" s="208">
        <v>268572</v>
      </c>
      <c r="I10" s="209">
        <v>-7.433652719376848</v>
      </c>
      <c r="J10" s="208">
        <v>858665</v>
      </c>
      <c r="K10" s="209">
        <v>-0.0071035464164315165</v>
      </c>
      <c r="L10" s="208">
        <v>24008</v>
      </c>
      <c r="M10" s="209">
        <v>7.192927624235379</v>
      </c>
      <c r="N10" s="208">
        <v>293311</v>
      </c>
      <c r="O10" s="209">
        <v>18.81625692191151</v>
      </c>
      <c r="P10" s="208"/>
      <c r="Q10" s="210">
        <v>63</v>
      </c>
      <c r="R10" s="208">
        <v>1684644</v>
      </c>
      <c r="S10" s="209">
        <v>0.6178104282386743</v>
      </c>
      <c r="T10" s="208">
        <v>134531.157</v>
      </c>
      <c r="U10" s="209">
        <v>1.5129326273372046</v>
      </c>
      <c r="V10" s="208">
        <v>508660</v>
      </c>
      <c r="W10" s="209">
        <v>-6.892714106853903</v>
      </c>
      <c r="X10" s="208">
        <v>268572</v>
      </c>
      <c r="Y10" s="209">
        <v>-7.433652719376848</v>
      </c>
      <c r="Z10" s="208">
        <v>858665</v>
      </c>
      <c r="AA10" s="209">
        <v>-0.0071035464164315165</v>
      </c>
      <c r="AB10" s="208">
        <v>24008</v>
      </c>
      <c r="AC10" s="209">
        <v>7.192927624235379</v>
      </c>
      <c r="AD10" s="208">
        <v>293311</v>
      </c>
      <c r="AE10" s="209">
        <v>18.81625692191151</v>
      </c>
    </row>
    <row r="11" spans="1:31" ht="18" customHeight="1">
      <c r="A11" s="210" t="s">
        <v>304</v>
      </c>
      <c r="B11" s="208">
        <v>1662612</v>
      </c>
      <c r="C11" s="209">
        <v>-1.3078134015257814</v>
      </c>
      <c r="D11" s="208">
        <v>135029.458</v>
      </c>
      <c r="E11" s="209">
        <v>0.3703982119175553</v>
      </c>
      <c r="F11" s="208">
        <v>504228</v>
      </c>
      <c r="G11" s="209">
        <v>-0.8713089293437615</v>
      </c>
      <c r="H11" s="208">
        <v>254595</v>
      </c>
      <c r="I11" s="209">
        <v>-5.204191054912655</v>
      </c>
      <c r="J11" s="208">
        <v>817186</v>
      </c>
      <c r="K11" s="209">
        <v>-4.830638258226427</v>
      </c>
      <c r="L11" s="208">
        <v>29193</v>
      </c>
      <c r="M11" s="209">
        <v>21.59696767744086</v>
      </c>
      <c r="N11" s="208">
        <v>312005</v>
      </c>
      <c r="O11" s="209">
        <v>6.373439795984459</v>
      </c>
      <c r="P11" s="208"/>
      <c r="Q11" s="210" t="s">
        <v>304</v>
      </c>
      <c r="R11" s="208">
        <v>1662612</v>
      </c>
      <c r="S11" s="209">
        <v>-1.3078134015257814</v>
      </c>
      <c r="T11" s="208">
        <v>135029.458</v>
      </c>
      <c r="U11" s="209">
        <v>0.3703982119175553</v>
      </c>
      <c r="V11" s="208">
        <v>504228</v>
      </c>
      <c r="W11" s="209">
        <v>-0.8713089293437615</v>
      </c>
      <c r="X11" s="208">
        <v>254595</v>
      </c>
      <c r="Y11" s="209">
        <v>-5.204191054912655</v>
      </c>
      <c r="Z11" s="208">
        <v>817186</v>
      </c>
      <c r="AA11" s="209">
        <v>-4.830638258226427</v>
      </c>
      <c r="AB11" s="208">
        <v>29193</v>
      </c>
      <c r="AC11" s="209">
        <v>21.59696767744086</v>
      </c>
      <c r="AD11" s="208">
        <v>312005</v>
      </c>
      <c r="AE11" s="209">
        <v>6.373439795984459</v>
      </c>
    </row>
    <row r="12" spans="1:31" ht="18" customHeight="1">
      <c r="A12" s="210">
        <v>2</v>
      </c>
      <c r="B12" s="208">
        <v>1707109</v>
      </c>
      <c r="C12" s="209">
        <v>2.676330978003283</v>
      </c>
      <c r="D12" s="208">
        <v>137489.795</v>
      </c>
      <c r="E12" s="209">
        <v>1.8220742617510943</v>
      </c>
      <c r="F12" s="208">
        <v>486527</v>
      </c>
      <c r="G12" s="209">
        <v>-3.51051508444592</v>
      </c>
      <c r="H12" s="208">
        <v>243315</v>
      </c>
      <c r="I12" s="209">
        <v>-4.430566193365937</v>
      </c>
      <c r="J12" s="208">
        <v>806097</v>
      </c>
      <c r="K12" s="209">
        <v>-1.356973810124007</v>
      </c>
      <c r="L12" s="208">
        <v>34885</v>
      </c>
      <c r="M12" s="209">
        <v>19.49782482101874</v>
      </c>
      <c r="N12" s="208">
        <v>379600</v>
      </c>
      <c r="O12" s="209">
        <v>21.664716911587956</v>
      </c>
      <c r="P12" s="208"/>
      <c r="Q12" s="210">
        <v>2</v>
      </c>
      <c r="R12" s="208">
        <v>1707109</v>
      </c>
      <c r="S12" s="209">
        <v>2.676330978003283</v>
      </c>
      <c r="T12" s="208">
        <v>137489.795</v>
      </c>
      <c r="U12" s="209">
        <v>1.8220742617510943</v>
      </c>
      <c r="V12" s="208">
        <v>486527</v>
      </c>
      <c r="W12" s="209">
        <v>-3.51051508444592</v>
      </c>
      <c r="X12" s="208">
        <v>243315</v>
      </c>
      <c r="Y12" s="209">
        <v>-4.430566193365937</v>
      </c>
      <c r="Z12" s="208">
        <v>806097</v>
      </c>
      <c r="AA12" s="209">
        <v>-1.356973810124007</v>
      </c>
      <c r="AB12" s="208">
        <v>34885</v>
      </c>
      <c r="AC12" s="209">
        <v>19.49782482101874</v>
      </c>
      <c r="AD12" s="208">
        <v>379600</v>
      </c>
      <c r="AE12" s="209">
        <v>21.664716911587956</v>
      </c>
    </row>
    <row r="13" spans="1:31" ht="18" customHeight="1">
      <c r="A13" s="210">
        <v>3</v>
      </c>
      <c r="B13" s="208">
        <v>1370126</v>
      </c>
      <c r="C13" s="209">
        <v>-19.73998145402549</v>
      </c>
      <c r="D13" s="208">
        <v>117218.794</v>
      </c>
      <c r="E13" s="209">
        <v>-14.743640428004145</v>
      </c>
      <c r="F13" s="208">
        <v>440058</v>
      </c>
      <c r="G13" s="209">
        <v>-9.551165711255493</v>
      </c>
      <c r="H13" s="208">
        <v>203804</v>
      </c>
      <c r="I13" s="209">
        <v>-16.238620717999297</v>
      </c>
      <c r="J13" s="208">
        <v>583924</v>
      </c>
      <c r="K13" s="209">
        <v>-27.56157137416465</v>
      </c>
      <c r="L13" s="208">
        <v>41665</v>
      </c>
      <c r="M13" s="209">
        <v>19.43528737279634</v>
      </c>
      <c r="N13" s="208">
        <v>304479</v>
      </c>
      <c r="O13" s="209">
        <v>-19.78951527924131</v>
      </c>
      <c r="P13" s="208"/>
      <c r="Q13" s="210">
        <v>3</v>
      </c>
      <c r="R13" s="208">
        <v>1370126</v>
      </c>
      <c r="S13" s="209">
        <v>-19.73998145402549</v>
      </c>
      <c r="T13" s="208">
        <v>117218.794</v>
      </c>
      <c r="U13" s="209">
        <v>-14.743640428004145</v>
      </c>
      <c r="V13" s="208">
        <v>440058</v>
      </c>
      <c r="W13" s="209">
        <v>-9.551165711255493</v>
      </c>
      <c r="X13" s="208">
        <v>203804</v>
      </c>
      <c r="Y13" s="209">
        <v>-16.238620717999297</v>
      </c>
      <c r="Z13" s="208">
        <v>583924</v>
      </c>
      <c r="AA13" s="209">
        <v>-27.56157137416465</v>
      </c>
      <c r="AB13" s="208">
        <v>41665</v>
      </c>
      <c r="AC13" s="209">
        <v>19.43528737279634</v>
      </c>
      <c r="AD13" s="208">
        <v>304479</v>
      </c>
      <c r="AE13" s="209">
        <v>-19.78951527924131</v>
      </c>
    </row>
    <row r="14" spans="1:31" ht="18" customHeight="1">
      <c r="A14" s="210">
        <v>4</v>
      </c>
      <c r="B14" s="208">
        <v>1402590</v>
      </c>
      <c r="C14" s="209">
        <v>2.3694171193014313</v>
      </c>
      <c r="D14" s="208">
        <v>120318.352</v>
      </c>
      <c r="E14" s="209">
        <v>2.644250033829909</v>
      </c>
      <c r="F14" s="208">
        <v>477611</v>
      </c>
      <c r="G14" s="209">
        <v>8.533647837330527</v>
      </c>
      <c r="H14" s="208">
        <v>250135</v>
      </c>
      <c r="I14" s="209">
        <v>22.73311613118487</v>
      </c>
      <c r="J14" s="208">
        <v>671989</v>
      </c>
      <c r="K14" s="209">
        <v>15.081585959816678</v>
      </c>
      <c r="L14" s="208">
        <v>35863</v>
      </c>
      <c r="M14" s="209">
        <v>-13.925357014280571</v>
      </c>
      <c r="N14" s="208">
        <v>217127</v>
      </c>
      <c r="O14" s="209">
        <v>-28.68900646678424</v>
      </c>
      <c r="P14" s="208"/>
      <c r="Q14" s="210">
        <v>4</v>
      </c>
      <c r="R14" s="208">
        <v>1402590</v>
      </c>
      <c r="S14" s="209">
        <v>2.3694171193014313</v>
      </c>
      <c r="T14" s="208">
        <v>120318.352</v>
      </c>
      <c r="U14" s="209">
        <v>2.644250033829909</v>
      </c>
      <c r="V14" s="208">
        <v>477611</v>
      </c>
      <c r="W14" s="209">
        <v>8.533647837330527</v>
      </c>
      <c r="X14" s="208">
        <v>250135</v>
      </c>
      <c r="Y14" s="209">
        <v>22.73311613118487</v>
      </c>
      <c r="Z14" s="208">
        <v>671989</v>
      </c>
      <c r="AA14" s="209">
        <v>15.081585959816678</v>
      </c>
      <c r="AB14" s="208">
        <v>35863</v>
      </c>
      <c r="AC14" s="209">
        <v>-13.925357014280571</v>
      </c>
      <c r="AD14" s="208">
        <v>217127</v>
      </c>
      <c r="AE14" s="209">
        <v>-28.68900646678424</v>
      </c>
    </row>
    <row r="15" spans="1:31" ht="18" customHeight="1">
      <c r="A15" s="210">
        <v>5</v>
      </c>
      <c r="B15" s="208">
        <v>1485684</v>
      </c>
      <c r="C15" s="209">
        <v>5.924325711719036</v>
      </c>
      <c r="D15" s="208">
        <v>131682.65</v>
      </c>
      <c r="E15" s="209">
        <v>9.445190871630293</v>
      </c>
      <c r="F15" s="208">
        <v>531034</v>
      </c>
      <c r="G15" s="209">
        <v>11.185462646379584</v>
      </c>
      <c r="H15" s="208">
        <v>321635</v>
      </c>
      <c r="I15" s="209">
        <v>28.584564335258953</v>
      </c>
      <c r="J15" s="208">
        <v>663608</v>
      </c>
      <c r="K15" s="209">
        <v>-1.2471930344097881</v>
      </c>
      <c r="L15" s="208">
        <v>31661</v>
      </c>
      <c r="M15" s="209">
        <v>-11.716811198170818</v>
      </c>
      <c r="N15" s="208">
        <v>259381</v>
      </c>
      <c r="O15" s="209">
        <v>19.460500075992382</v>
      </c>
      <c r="P15" s="208"/>
      <c r="Q15" s="210">
        <v>5</v>
      </c>
      <c r="R15" s="208">
        <v>1485684</v>
      </c>
      <c r="S15" s="209">
        <v>5.924325711719036</v>
      </c>
      <c r="T15" s="208">
        <v>131682.65</v>
      </c>
      <c r="U15" s="209">
        <v>9.445190871630293</v>
      </c>
      <c r="V15" s="208">
        <v>531034</v>
      </c>
      <c r="W15" s="209">
        <v>11.185462646379584</v>
      </c>
      <c r="X15" s="208">
        <v>321635</v>
      </c>
      <c r="Y15" s="209">
        <v>28.584564335258953</v>
      </c>
      <c r="Z15" s="208">
        <v>663608</v>
      </c>
      <c r="AA15" s="209">
        <v>-1.2471930344097881</v>
      </c>
      <c r="AB15" s="208">
        <v>31661</v>
      </c>
      <c r="AC15" s="209">
        <v>-11.716811198170818</v>
      </c>
      <c r="AD15" s="208">
        <v>259381</v>
      </c>
      <c r="AE15" s="209">
        <v>19.460500075992382</v>
      </c>
    </row>
    <row r="16" spans="1:31" ht="18" customHeight="1">
      <c r="A16" s="210">
        <v>6</v>
      </c>
      <c r="B16" s="208">
        <v>1570252</v>
      </c>
      <c r="C16" s="209">
        <v>5.692192956241038</v>
      </c>
      <c r="D16" s="208">
        <v>145580.905</v>
      </c>
      <c r="E16" s="209">
        <v>10.554355490263912</v>
      </c>
      <c r="F16" s="208">
        <v>573173</v>
      </c>
      <c r="G16" s="209">
        <v>7.935273447651192</v>
      </c>
      <c r="H16" s="208">
        <v>371987</v>
      </c>
      <c r="I16" s="209">
        <v>15.655012669641044</v>
      </c>
      <c r="J16" s="208">
        <v>595812</v>
      </c>
      <c r="K16" s="209">
        <v>-10.216272257115644</v>
      </c>
      <c r="L16" s="208">
        <v>27631</v>
      </c>
      <c r="M16" s="209">
        <v>-12.728593537790978</v>
      </c>
      <c r="N16" s="208">
        <v>373636</v>
      </c>
      <c r="O16" s="209">
        <v>44.04910151476014</v>
      </c>
      <c r="P16" s="208"/>
      <c r="Q16" s="210">
        <v>6</v>
      </c>
      <c r="R16" s="208">
        <v>1570252</v>
      </c>
      <c r="S16" s="209">
        <v>5.692192956241038</v>
      </c>
      <c r="T16" s="208">
        <v>145580.905</v>
      </c>
      <c r="U16" s="209">
        <v>10.554355490263912</v>
      </c>
      <c r="V16" s="208">
        <v>573173</v>
      </c>
      <c r="W16" s="209">
        <v>7.935273447651192</v>
      </c>
      <c r="X16" s="208">
        <v>371987</v>
      </c>
      <c r="Y16" s="209">
        <v>15.655012669641044</v>
      </c>
      <c r="Z16" s="208">
        <v>595812</v>
      </c>
      <c r="AA16" s="209">
        <v>-10.216272257115644</v>
      </c>
      <c r="AB16" s="208">
        <v>27631</v>
      </c>
      <c r="AC16" s="209">
        <v>-12.728593537790978</v>
      </c>
      <c r="AD16" s="208">
        <v>373636</v>
      </c>
      <c r="AE16" s="209">
        <v>44.04910151476014</v>
      </c>
    </row>
    <row r="17" spans="1:31" ht="18" customHeight="1">
      <c r="A17" s="210">
        <v>7</v>
      </c>
      <c r="B17" s="208">
        <v>1470330</v>
      </c>
      <c r="C17" s="209">
        <v>-6.3634372062573386</v>
      </c>
      <c r="D17" s="208">
        <v>136524.222</v>
      </c>
      <c r="E17" s="209">
        <v>-6.221065187086172</v>
      </c>
      <c r="F17" s="208">
        <v>537680</v>
      </c>
      <c r="G17" s="209">
        <v>-6.192371238701055</v>
      </c>
      <c r="H17" s="208">
        <v>297535</v>
      </c>
      <c r="I17" s="209">
        <v>-20.014677932293335</v>
      </c>
      <c r="J17" s="208">
        <v>553946</v>
      </c>
      <c r="K17" s="209">
        <v>-7.026713124274098</v>
      </c>
      <c r="L17" s="208">
        <v>26053</v>
      </c>
      <c r="M17" s="209">
        <v>-5.710976801418699</v>
      </c>
      <c r="N17" s="208">
        <v>352651</v>
      </c>
      <c r="O17" s="209">
        <v>-5.61642882377501</v>
      </c>
      <c r="P17" s="208"/>
      <c r="Q17" s="210">
        <v>7</v>
      </c>
      <c r="R17" s="208">
        <v>1470330</v>
      </c>
      <c r="S17" s="209">
        <v>-6.3634372062573386</v>
      </c>
      <c r="T17" s="208">
        <v>136524.222</v>
      </c>
      <c r="U17" s="209">
        <v>-6.221065187086172</v>
      </c>
      <c r="V17" s="208">
        <v>537680</v>
      </c>
      <c r="W17" s="209">
        <v>-6.192371238701055</v>
      </c>
      <c r="X17" s="208">
        <v>297535</v>
      </c>
      <c r="Y17" s="209">
        <v>-20.014677932293335</v>
      </c>
      <c r="Z17" s="208">
        <v>553946</v>
      </c>
      <c r="AA17" s="209">
        <v>-7.026713124274098</v>
      </c>
      <c r="AB17" s="208">
        <v>26053</v>
      </c>
      <c r="AC17" s="209">
        <v>-5.710976801418699</v>
      </c>
      <c r="AD17" s="208">
        <v>352651</v>
      </c>
      <c r="AE17" s="209">
        <v>-5.61642882377501</v>
      </c>
    </row>
    <row r="18" spans="1:31" ht="18" customHeight="1">
      <c r="A18" s="210">
        <v>8</v>
      </c>
      <c r="B18" s="208">
        <v>1643266</v>
      </c>
      <c r="C18" s="209">
        <v>11.761713356865467</v>
      </c>
      <c r="D18" s="208">
        <v>157898.956</v>
      </c>
      <c r="E18" s="209">
        <v>15.65636755652049</v>
      </c>
      <c r="F18" s="208">
        <v>643546</v>
      </c>
      <c r="G18" s="209">
        <v>19.689406338342508</v>
      </c>
      <c r="H18" s="208">
        <v>378517</v>
      </c>
      <c r="I18" s="209">
        <v>27.21763826104493</v>
      </c>
      <c r="J18" s="208">
        <v>622719</v>
      </c>
      <c r="K18" s="209">
        <v>12.415109053951113</v>
      </c>
      <c r="L18" s="208">
        <v>26997</v>
      </c>
      <c r="M18" s="209">
        <v>3.623383103673272</v>
      </c>
      <c r="N18" s="208">
        <v>350004</v>
      </c>
      <c r="O18" s="209">
        <v>-0.750600452004957</v>
      </c>
      <c r="P18" s="208"/>
      <c r="Q18" s="210">
        <v>8</v>
      </c>
      <c r="R18" s="208">
        <v>1643266</v>
      </c>
      <c r="S18" s="209">
        <v>11.761713356865467</v>
      </c>
      <c r="T18" s="208">
        <v>157898.956</v>
      </c>
      <c r="U18" s="209">
        <v>15.65636755652049</v>
      </c>
      <c r="V18" s="208">
        <v>643546</v>
      </c>
      <c r="W18" s="209">
        <v>19.689406338342508</v>
      </c>
      <c r="X18" s="208">
        <v>378517</v>
      </c>
      <c r="Y18" s="209">
        <v>27.21763826104493</v>
      </c>
      <c r="Z18" s="208">
        <v>622719</v>
      </c>
      <c r="AA18" s="209">
        <v>12.415109053951113</v>
      </c>
      <c r="AB18" s="208">
        <v>26997</v>
      </c>
      <c r="AC18" s="209">
        <v>3.623383103673272</v>
      </c>
      <c r="AD18" s="208">
        <v>350004</v>
      </c>
      <c r="AE18" s="209">
        <v>-0.750600452004957</v>
      </c>
    </row>
    <row r="19" spans="1:31" ht="18" customHeight="1">
      <c r="A19" s="210">
        <v>9</v>
      </c>
      <c r="B19" s="208">
        <v>1387014</v>
      </c>
      <c r="C19" s="209">
        <v>-15.594066937428263</v>
      </c>
      <c r="D19" s="208">
        <v>129180.746</v>
      </c>
      <c r="E19" s="209">
        <v>-18.187713666707207</v>
      </c>
      <c r="F19" s="208">
        <v>478741</v>
      </c>
      <c r="G19" s="209">
        <v>-25.608891982857486</v>
      </c>
      <c r="H19" s="208">
        <v>245497</v>
      </c>
      <c r="I19" s="209">
        <v>-35.142411040983625</v>
      </c>
      <c r="J19" s="208">
        <v>531220</v>
      </c>
      <c r="K19" s="209">
        <v>-14.693465270852501</v>
      </c>
      <c r="L19" s="208">
        <v>23617</v>
      </c>
      <c r="M19" s="209">
        <v>-12.519909619587366</v>
      </c>
      <c r="N19" s="208">
        <v>353436</v>
      </c>
      <c r="O19" s="209">
        <v>0.9805602221688803</v>
      </c>
      <c r="P19" s="208"/>
      <c r="Q19" s="210">
        <v>9</v>
      </c>
      <c r="R19" s="208">
        <v>1387014</v>
      </c>
      <c r="S19" s="209">
        <v>-15.594066937428263</v>
      </c>
      <c r="T19" s="208">
        <v>129180.746</v>
      </c>
      <c r="U19" s="209">
        <v>-18.187713666707207</v>
      </c>
      <c r="V19" s="208">
        <v>478741</v>
      </c>
      <c r="W19" s="209">
        <v>-25.608891982857486</v>
      </c>
      <c r="X19" s="208">
        <v>245497</v>
      </c>
      <c r="Y19" s="209">
        <v>-35.142411040983625</v>
      </c>
      <c r="Z19" s="208">
        <v>531220</v>
      </c>
      <c r="AA19" s="209">
        <v>-14.693465270852501</v>
      </c>
      <c r="AB19" s="208">
        <v>23617</v>
      </c>
      <c r="AC19" s="209">
        <v>-12.519909619587366</v>
      </c>
      <c r="AD19" s="208">
        <v>353436</v>
      </c>
      <c r="AE19" s="209">
        <v>0.9805602221688803</v>
      </c>
    </row>
    <row r="20" spans="1:31" ht="18" customHeight="1">
      <c r="A20" s="210">
        <v>10</v>
      </c>
      <c r="B20" s="208">
        <v>1198295</v>
      </c>
      <c r="C20" s="209">
        <v>-13.606135194021117</v>
      </c>
      <c r="D20" s="208">
        <v>111762.21</v>
      </c>
      <c r="E20" s="209">
        <v>-13.483848436670264</v>
      </c>
      <c r="F20" s="208">
        <v>430952</v>
      </c>
      <c r="G20" s="209">
        <v>-9.982224208914637</v>
      </c>
      <c r="H20" s="208">
        <v>207204</v>
      </c>
      <c r="I20" s="209">
        <v>-15.598153948928095</v>
      </c>
      <c r="J20" s="208">
        <v>457003</v>
      </c>
      <c r="K20" s="209">
        <v>-13.971047776815638</v>
      </c>
      <c r="L20" s="208">
        <v>17313</v>
      </c>
      <c r="M20" s="209">
        <v>-26.69263666003303</v>
      </c>
      <c r="N20" s="208">
        <v>293027</v>
      </c>
      <c r="O20" s="209">
        <v>-17.09192046084722</v>
      </c>
      <c r="P20" s="208"/>
      <c r="Q20" s="210">
        <v>10</v>
      </c>
      <c r="R20" s="208">
        <v>1198295</v>
      </c>
      <c r="S20" s="209">
        <v>-13.606135194021117</v>
      </c>
      <c r="T20" s="208">
        <v>111762.21</v>
      </c>
      <c r="U20" s="209">
        <v>-13.483848436670264</v>
      </c>
      <c r="V20" s="208">
        <v>430952</v>
      </c>
      <c r="W20" s="209">
        <v>-9.982224208914637</v>
      </c>
      <c r="X20" s="208">
        <v>207204</v>
      </c>
      <c r="Y20" s="209">
        <v>-15.598153948928095</v>
      </c>
      <c r="Z20" s="208">
        <v>457003</v>
      </c>
      <c r="AA20" s="209">
        <v>-13.971047776815638</v>
      </c>
      <c r="AB20" s="208">
        <v>17313</v>
      </c>
      <c r="AC20" s="209">
        <v>-26.69263666003303</v>
      </c>
      <c r="AD20" s="208">
        <v>293027</v>
      </c>
      <c r="AE20" s="209">
        <v>-17.09192046084722</v>
      </c>
    </row>
    <row r="21" spans="1:31" ht="18" customHeight="1">
      <c r="A21" s="207">
        <v>11</v>
      </c>
      <c r="B21" s="208">
        <v>1214601</v>
      </c>
      <c r="C21" s="209">
        <v>1.3607667560992853</v>
      </c>
      <c r="D21" s="208">
        <v>117934.337</v>
      </c>
      <c r="E21" s="209">
        <v>5.52255274837532</v>
      </c>
      <c r="F21" s="208">
        <v>475002</v>
      </c>
      <c r="G21" s="209">
        <v>10.221555996955578</v>
      </c>
      <c r="H21" s="208">
        <v>275598</v>
      </c>
      <c r="I21" s="209">
        <v>33.00805003764407</v>
      </c>
      <c r="J21" s="208">
        <v>424250</v>
      </c>
      <c r="K21" s="209">
        <v>-7.166911376949381</v>
      </c>
      <c r="L21" s="208">
        <v>12632</v>
      </c>
      <c r="M21" s="209">
        <v>-27.037486281984634</v>
      </c>
      <c r="N21" s="208">
        <v>302717</v>
      </c>
      <c r="O21" s="209">
        <v>3.306862507550501</v>
      </c>
      <c r="P21" s="208"/>
      <c r="Q21" s="207">
        <v>11</v>
      </c>
      <c r="R21" s="208">
        <v>1214601</v>
      </c>
      <c r="S21" s="209">
        <v>1.3607667560992853</v>
      </c>
      <c r="T21" s="208">
        <v>117934.337</v>
      </c>
      <c r="U21" s="209">
        <v>5.52255274837532</v>
      </c>
      <c r="V21" s="208">
        <v>475002</v>
      </c>
      <c r="W21" s="209">
        <v>10.221555996955578</v>
      </c>
      <c r="X21" s="208">
        <v>275598</v>
      </c>
      <c r="Y21" s="209">
        <v>33.00805003764407</v>
      </c>
      <c r="Z21" s="208">
        <v>424250</v>
      </c>
      <c r="AA21" s="209">
        <v>-7.166911376949381</v>
      </c>
      <c r="AB21" s="208">
        <v>12632</v>
      </c>
      <c r="AC21" s="209">
        <v>-27.037486281984634</v>
      </c>
      <c r="AD21" s="208">
        <v>302717</v>
      </c>
      <c r="AE21" s="209">
        <v>3.306862507550501</v>
      </c>
    </row>
    <row r="22" spans="1:31" ht="18" customHeight="1">
      <c r="A22" s="207">
        <v>12</v>
      </c>
      <c r="B22" s="208">
        <v>1229843</v>
      </c>
      <c r="C22" s="209">
        <v>1.254897698915114</v>
      </c>
      <c r="D22" s="208">
        <v>119878.589</v>
      </c>
      <c r="E22" s="209">
        <v>1.6485885700955771</v>
      </c>
      <c r="F22" s="208">
        <v>451522</v>
      </c>
      <c r="G22" s="209">
        <v>-4.943137081528082</v>
      </c>
      <c r="H22" s="208">
        <v>210982</v>
      </c>
      <c r="I22" s="209">
        <v>-23.445743437905932</v>
      </c>
      <c r="J22" s="208">
        <v>421332</v>
      </c>
      <c r="K22" s="209">
        <v>-0.6878020035356536</v>
      </c>
      <c r="L22" s="208">
        <v>11698</v>
      </c>
      <c r="M22" s="209">
        <v>-7.39392020265991</v>
      </c>
      <c r="N22" s="208">
        <v>345291</v>
      </c>
      <c r="O22" s="209">
        <v>14.063960728997715</v>
      </c>
      <c r="P22" s="208"/>
      <c r="Q22" s="207">
        <v>12</v>
      </c>
      <c r="R22" s="208">
        <v>1229843</v>
      </c>
      <c r="S22" s="209">
        <v>1.254897698915114</v>
      </c>
      <c r="T22" s="208">
        <v>119878.589</v>
      </c>
      <c r="U22" s="209">
        <v>1.6485885700955771</v>
      </c>
      <c r="V22" s="208">
        <v>451522</v>
      </c>
      <c r="W22" s="209">
        <v>-4.943137081528082</v>
      </c>
      <c r="X22" s="208">
        <v>210982</v>
      </c>
      <c r="Y22" s="209">
        <v>-23.445743437905932</v>
      </c>
      <c r="Z22" s="208">
        <v>421332</v>
      </c>
      <c r="AA22" s="209">
        <v>-0.6878020035356536</v>
      </c>
      <c r="AB22" s="208">
        <v>11698</v>
      </c>
      <c r="AC22" s="209">
        <v>-7.39392020265991</v>
      </c>
      <c r="AD22" s="208">
        <v>345291</v>
      </c>
      <c r="AE22" s="209">
        <v>14.063960728997715</v>
      </c>
    </row>
    <row r="23" spans="1:31" ht="18" customHeight="1">
      <c r="A23" s="207">
        <v>13</v>
      </c>
      <c r="B23" s="208">
        <v>1173858</v>
      </c>
      <c r="C23" s="209">
        <v>-4.5522070703333695</v>
      </c>
      <c r="D23" s="208">
        <v>109836.421</v>
      </c>
      <c r="E23" s="209">
        <v>-8.376948781070492</v>
      </c>
      <c r="F23" s="208">
        <v>386814</v>
      </c>
      <c r="G23" s="209">
        <v>-14.331084642608772</v>
      </c>
      <c r="H23" s="208">
        <v>126105</v>
      </c>
      <c r="I23" s="209">
        <v>-40.229498251035636</v>
      </c>
      <c r="J23" s="208">
        <v>438312</v>
      </c>
      <c r="K23" s="209">
        <v>4.0300760445444395</v>
      </c>
      <c r="L23" s="208">
        <v>9767</v>
      </c>
      <c r="M23" s="209">
        <v>-16.50709522995384</v>
      </c>
      <c r="N23" s="208">
        <v>338965</v>
      </c>
      <c r="O23" s="209">
        <v>-1.8320778705497642</v>
      </c>
      <c r="P23" s="208"/>
      <c r="Q23" s="207">
        <v>13</v>
      </c>
      <c r="R23" s="208">
        <v>1173858</v>
      </c>
      <c r="S23" s="209">
        <v>-4.5522070703333695</v>
      </c>
      <c r="T23" s="208">
        <v>109836.421</v>
      </c>
      <c r="U23" s="209">
        <v>-8.376948781070492</v>
      </c>
      <c r="V23" s="208">
        <v>386814</v>
      </c>
      <c r="W23" s="209">
        <v>-14.331084642608772</v>
      </c>
      <c r="X23" s="208">
        <v>126105</v>
      </c>
      <c r="Y23" s="209">
        <v>-40.229498251035636</v>
      </c>
      <c r="Z23" s="208">
        <v>438312</v>
      </c>
      <c r="AA23" s="209">
        <v>4.0300760445444395</v>
      </c>
      <c r="AB23" s="208">
        <v>9767</v>
      </c>
      <c r="AC23" s="209">
        <v>-16.50709522995384</v>
      </c>
      <c r="AD23" s="208">
        <v>338965</v>
      </c>
      <c r="AE23" s="209">
        <v>-1.8320778705497642</v>
      </c>
    </row>
    <row r="24" spans="1:31" ht="18" customHeight="1">
      <c r="A24" s="207">
        <v>14</v>
      </c>
      <c r="B24" s="208">
        <v>1151016</v>
      </c>
      <c r="C24" s="209">
        <v>-1.945891240678177</v>
      </c>
      <c r="D24" s="208">
        <v>104762.739</v>
      </c>
      <c r="E24" s="209">
        <v>-4.619307469969369</v>
      </c>
      <c r="F24" s="208">
        <v>367974</v>
      </c>
      <c r="G24" s="209">
        <v>-4.870557942577047</v>
      </c>
      <c r="H24" s="208">
        <v>56362</v>
      </c>
      <c r="I24" s="209">
        <v>-55.305499385432775</v>
      </c>
      <c r="J24" s="208">
        <v>450092</v>
      </c>
      <c r="K24" s="209">
        <v>2.6875832740148597</v>
      </c>
      <c r="L24" s="208">
        <v>9008</v>
      </c>
      <c r="M24" s="209">
        <v>-7.77106583393058</v>
      </c>
      <c r="N24" s="208">
        <v>323942</v>
      </c>
      <c r="O24" s="209">
        <v>-4.432021005118525</v>
      </c>
      <c r="P24" s="208"/>
      <c r="Q24" s="207">
        <v>14</v>
      </c>
      <c r="R24" s="208">
        <v>1151016</v>
      </c>
      <c r="S24" s="209">
        <v>-1.945891240678177</v>
      </c>
      <c r="T24" s="208">
        <v>104762.739</v>
      </c>
      <c r="U24" s="209">
        <v>-4.619307469969369</v>
      </c>
      <c r="V24" s="208">
        <v>367974</v>
      </c>
      <c r="W24" s="209">
        <v>-4.870557942577047</v>
      </c>
      <c r="X24" s="208">
        <v>56362</v>
      </c>
      <c r="Y24" s="209">
        <v>-55.305499385432775</v>
      </c>
      <c r="Z24" s="208">
        <v>450092</v>
      </c>
      <c r="AA24" s="209">
        <v>2.6875832740148597</v>
      </c>
      <c r="AB24" s="208">
        <v>9008</v>
      </c>
      <c r="AC24" s="209">
        <v>-7.77106583393058</v>
      </c>
      <c r="AD24" s="208">
        <v>323942</v>
      </c>
      <c r="AE24" s="209">
        <v>-4.432021005118525</v>
      </c>
    </row>
    <row r="25" spans="1:31" ht="18" customHeight="1">
      <c r="A25" s="207">
        <v>15</v>
      </c>
      <c r="B25" s="208">
        <v>1160083</v>
      </c>
      <c r="C25" s="209">
        <v>0.7877388324749601</v>
      </c>
      <c r="D25" s="208">
        <v>104037.705</v>
      </c>
      <c r="E25" s="209">
        <v>-0.6920723979925714</v>
      </c>
      <c r="F25" s="208">
        <v>372652</v>
      </c>
      <c r="G25" s="209">
        <v>1.2712854712561228</v>
      </c>
      <c r="H25" s="208">
        <v>33086</v>
      </c>
      <c r="I25" s="209">
        <v>-41.29732798694155</v>
      </c>
      <c r="J25" s="208">
        <v>451629</v>
      </c>
      <c r="K25" s="209">
        <v>0.34148574069301496</v>
      </c>
      <c r="L25" s="208">
        <v>9163</v>
      </c>
      <c r="M25" s="209">
        <v>1.7206927175843711</v>
      </c>
      <c r="N25" s="208">
        <v>326639</v>
      </c>
      <c r="O25" s="209">
        <v>0.8325564452895895</v>
      </c>
      <c r="P25" s="208"/>
      <c r="Q25" s="207">
        <v>15</v>
      </c>
      <c r="R25" s="208">
        <v>1160083</v>
      </c>
      <c r="S25" s="209">
        <v>0.7877388324749601</v>
      </c>
      <c r="T25" s="208">
        <v>104037.705</v>
      </c>
      <c r="U25" s="209">
        <v>-0.6920723979925714</v>
      </c>
      <c r="V25" s="208">
        <v>372652</v>
      </c>
      <c r="W25" s="209">
        <v>1.2712854712561228</v>
      </c>
      <c r="X25" s="208">
        <v>33086</v>
      </c>
      <c r="Y25" s="209">
        <v>-41.29732798694155</v>
      </c>
      <c r="Z25" s="208">
        <v>451629</v>
      </c>
      <c r="AA25" s="209">
        <v>0.34148574069301496</v>
      </c>
      <c r="AB25" s="208">
        <v>9163</v>
      </c>
      <c r="AC25" s="209">
        <v>1.7206927175843711</v>
      </c>
      <c r="AD25" s="208">
        <v>326639</v>
      </c>
      <c r="AE25" s="209">
        <v>0.8325564452895895</v>
      </c>
    </row>
    <row r="26" spans="1:31" ht="18" customHeight="1">
      <c r="A26" s="207">
        <v>16</v>
      </c>
      <c r="B26" s="208">
        <v>1189049</v>
      </c>
      <c r="C26" s="209">
        <v>2.4968903087106753</v>
      </c>
      <c r="D26" s="208">
        <v>105539.655</v>
      </c>
      <c r="E26" s="209">
        <v>1.4436592964060413</v>
      </c>
      <c r="F26" s="208">
        <v>369852</v>
      </c>
      <c r="G26" s="209">
        <v>-0.7513712525358818</v>
      </c>
      <c r="H26" s="208">
        <v>18529</v>
      </c>
      <c r="I26" s="209">
        <v>-43.99746116182071</v>
      </c>
      <c r="J26" s="208">
        <v>464976</v>
      </c>
      <c r="K26" s="209">
        <v>2.9553018074570003</v>
      </c>
      <c r="L26" s="208">
        <v>8720</v>
      </c>
      <c r="M26" s="209">
        <v>-4.834661137182151</v>
      </c>
      <c r="N26" s="208">
        <v>345501</v>
      </c>
      <c r="O26" s="209">
        <v>5.774570703437121</v>
      </c>
      <c r="P26" s="208"/>
      <c r="Q26" s="207">
        <v>16</v>
      </c>
      <c r="R26" s="208">
        <v>1189049</v>
      </c>
      <c r="S26" s="209">
        <v>2.4968903087106753</v>
      </c>
      <c r="T26" s="208">
        <v>105539.655</v>
      </c>
      <c r="U26" s="209">
        <v>1.4436592964060413</v>
      </c>
      <c r="V26" s="208">
        <v>369852</v>
      </c>
      <c r="W26" s="209">
        <v>-0.7513712525358818</v>
      </c>
      <c r="X26" s="208">
        <v>18529</v>
      </c>
      <c r="Y26" s="209">
        <v>-43.99746116182071</v>
      </c>
      <c r="Z26" s="208">
        <v>464976</v>
      </c>
      <c r="AA26" s="209">
        <v>2.9553018074570003</v>
      </c>
      <c r="AB26" s="208">
        <v>8720</v>
      </c>
      <c r="AC26" s="209">
        <v>-4.834661137182151</v>
      </c>
      <c r="AD26" s="208">
        <v>345501</v>
      </c>
      <c r="AE26" s="209">
        <v>5.774570703437121</v>
      </c>
    </row>
    <row r="27" spans="1:31" ht="18" customHeight="1">
      <c r="A27" s="207">
        <v>17</v>
      </c>
      <c r="B27" s="208">
        <v>1236175</v>
      </c>
      <c r="C27" s="209">
        <v>3.9633354050169434</v>
      </c>
      <c r="D27" s="208">
        <v>106593.189</v>
      </c>
      <c r="E27" s="209">
        <v>0.9982352131054473</v>
      </c>
      <c r="F27" s="208">
        <v>353267</v>
      </c>
      <c r="G27" s="209">
        <v>-4.484226122881585</v>
      </c>
      <c r="H27" s="208">
        <v>10592</v>
      </c>
      <c r="I27" s="209">
        <v>-42.83555507582708</v>
      </c>
      <c r="J27" s="208">
        <v>504294</v>
      </c>
      <c r="K27" s="209">
        <v>8.455920305564169</v>
      </c>
      <c r="L27" s="208">
        <v>9547</v>
      </c>
      <c r="M27" s="209">
        <v>9.483944954128432</v>
      </c>
      <c r="N27" s="208">
        <v>369067</v>
      </c>
      <c r="O27" s="209">
        <v>6.820819621361451</v>
      </c>
      <c r="P27" s="208"/>
      <c r="Q27" s="207">
        <v>17</v>
      </c>
      <c r="R27" s="208">
        <v>1236175</v>
      </c>
      <c r="S27" s="209">
        <v>3.9633354050169434</v>
      </c>
      <c r="T27" s="208">
        <v>106593.189</v>
      </c>
      <c r="U27" s="209">
        <v>0.9982352131054473</v>
      </c>
      <c r="V27" s="208">
        <v>353267</v>
      </c>
      <c r="W27" s="209">
        <v>-4.484226122881585</v>
      </c>
      <c r="X27" s="208">
        <v>10592</v>
      </c>
      <c r="Y27" s="209">
        <v>-42.83555507582708</v>
      </c>
      <c r="Z27" s="208">
        <v>504294</v>
      </c>
      <c r="AA27" s="209">
        <v>8.455920305564169</v>
      </c>
      <c r="AB27" s="208">
        <v>9547</v>
      </c>
      <c r="AC27" s="209">
        <v>9.483944954128432</v>
      </c>
      <c r="AD27" s="208">
        <v>369067</v>
      </c>
      <c r="AE27" s="209">
        <v>6.820819621361451</v>
      </c>
    </row>
    <row r="28" spans="1:31" ht="18" customHeight="1">
      <c r="A28" s="207">
        <v>18</v>
      </c>
      <c r="B28" s="208">
        <v>1290391</v>
      </c>
      <c r="C28" s="209">
        <v>4.385786802030452</v>
      </c>
      <c r="D28" s="208">
        <v>108814.659</v>
      </c>
      <c r="E28" s="209">
        <v>2.084063738819168</v>
      </c>
      <c r="F28" s="208">
        <v>358519</v>
      </c>
      <c r="G28" s="209">
        <v>1.4866942001375776</v>
      </c>
      <c r="H28" s="208">
        <v>7572</v>
      </c>
      <c r="I28" s="209">
        <v>-28.512084592145015</v>
      </c>
      <c r="J28" s="208">
        <v>543463</v>
      </c>
      <c r="K28" s="209">
        <v>7.767096178023138</v>
      </c>
      <c r="L28" s="208">
        <v>9228</v>
      </c>
      <c r="M28" s="209">
        <v>-3.341363779197664</v>
      </c>
      <c r="N28" s="208">
        <v>379181</v>
      </c>
      <c r="O28" s="209">
        <v>2.740423825484271</v>
      </c>
      <c r="P28" s="208"/>
      <c r="Q28" s="207">
        <v>18</v>
      </c>
      <c r="R28" s="208">
        <v>1290391</v>
      </c>
      <c r="S28" s="209">
        <v>4.385786802030452</v>
      </c>
      <c r="T28" s="208">
        <v>108814.659</v>
      </c>
      <c r="U28" s="209">
        <v>2.084063738819168</v>
      </c>
      <c r="V28" s="208">
        <v>358519</v>
      </c>
      <c r="W28" s="209">
        <v>1.4866942001375776</v>
      </c>
      <c r="X28" s="208">
        <v>7572</v>
      </c>
      <c r="Y28" s="209">
        <v>-28.512084592145015</v>
      </c>
      <c r="Z28" s="208">
        <v>543463</v>
      </c>
      <c r="AA28" s="209">
        <v>7.767096178023138</v>
      </c>
      <c r="AB28" s="208">
        <v>9228</v>
      </c>
      <c r="AC28" s="209">
        <v>-3.341363779197664</v>
      </c>
      <c r="AD28" s="208">
        <v>379181</v>
      </c>
      <c r="AE28" s="209">
        <v>2.740423825484271</v>
      </c>
    </row>
    <row r="29" spans="1:31" ht="18" customHeight="1">
      <c r="A29" s="207">
        <v>19</v>
      </c>
      <c r="B29" s="208">
        <v>1060741</v>
      </c>
      <c r="C29" s="209">
        <v>-17.796931317716883</v>
      </c>
      <c r="D29" s="208">
        <v>90650.978</v>
      </c>
      <c r="E29" s="209">
        <v>-16.692310729935755</v>
      </c>
      <c r="F29" s="208">
        <v>314865</v>
      </c>
      <c r="G29" s="209">
        <v>-12.176202655926176</v>
      </c>
      <c r="H29" s="208">
        <v>4661</v>
      </c>
      <c r="I29" s="209">
        <v>-38.44426835710513</v>
      </c>
      <c r="J29" s="208">
        <v>441733</v>
      </c>
      <c r="K29" s="209">
        <v>-18.718845625185153</v>
      </c>
      <c r="L29" s="208">
        <v>9366</v>
      </c>
      <c r="M29" s="209">
        <v>1.4954486345903746</v>
      </c>
      <c r="N29" s="208">
        <v>294777</v>
      </c>
      <c r="O29" s="209">
        <v>-22.259554144326856</v>
      </c>
      <c r="P29" s="208"/>
      <c r="Q29" s="207">
        <v>19</v>
      </c>
      <c r="R29" s="208">
        <v>1060741</v>
      </c>
      <c r="S29" s="209">
        <v>-17.796931317716883</v>
      </c>
      <c r="T29" s="208">
        <v>90650.978</v>
      </c>
      <c r="U29" s="209">
        <v>-16.692310729935755</v>
      </c>
      <c r="V29" s="208">
        <v>314865</v>
      </c>
      <c r="W29" s="209">
        <v>-12.176202655926176</v>
      </c>
      <c r="X29" s="208">
        <v>4661</v>
      </c>
      <c r="Y29" s="209">
        <v>-38.44426835710513</v>
      </c>
      <c r="Z29" s="208">
        <v>441733</v>
      </c>
      <c r="AA29" s="209">
        <v>-18.718845625185153</v>
      </c>
      <c r="AB29" s="208">
        <v>9366</v>
      </c>
      <c r="AC29" s="209">
        <v>1.4954486345903746</v>
      </c>
      <c r="AD29" s="208">
        <v>294777</v>
      </c>
      <c r="AE29" s="209">
        <v>-22.259554144326856</v>
      </c>
    </row>
    <row r="30" spans="1:31" ht="18" customHeight="1" thickBot="1">
      <c r="A30" s="211">
        <v>20</v>
      </c>
      <c r="B30" s="212">
        <v>1093519</v>
      </c>
      <c r="C30" s="213">
        <v>3.090103993340506</v>
      </c>
      <c r="D30" s="214">
        <v>90767.757</v>
      </c>
      <c r="E30" s="215">
        <v>0.12882265870312892</v>
      </c>
      <c r="F30" s="212">
        <v>318511</v>
      </c>
      <c r="G30" s="213">
        <v>1.1579565845679838</v>
      </c>
      <c r="H30" s="214"/>
      <c r="I30" s="215"/>
      <c r="J30" s="212">
        <v>464851</v>
      </c>
      <c r="K30" s="213">
        <v>5.233478141773418</v>
      </c>
      <c r="L30" s="214">
        <v>10136</v>
      </c>
      <c r="M30" s="215">
        <v>8.221225710014963</v>
      </c>
      <c r="N30" s="212">
        <v>300021</v>
      </c>
      <c r="O30" s="213">
        <v>1.778971900792797</v>
      </c>
      <c r="P30" s="208"/>
      <c r="Q30" s="211">
        <v>20</v>
      </c>
      <c r="R30" s="216">
        <v>1093485</v>
      </c>
      <c r="S30" s="217">
        <v>3.0868986868613613</v>
      </c>
      <c r="T30" s="216">
        <v>90767.757</v>
      </c>
      <c r="U30" s="217">
        <v>0.1288226587031316</v>
      </c>
      <c r="V30" s="216">
        <v>318508</v>
      </c>
      <c r="W30" s="217">
        <v>1.1570037952773449</v>
      </c>
      <c r="X30" s="218">
        <v>5341</v>
      </c>
      <c r="Y30" s="217">
        <v>14.589143960523486</v>
      </c>
      <c r="Z30" s="218">
        <v>464763</v>
      </c>
      <c r="AA30" s="217">
        <v>5.213556605460767</v>
      </c>
      <c r="AB30" s="216">
        <v>10136</v>
      </c>
      <c r="AC30" s="217">
        <v>8.221225710014963</v>
      </c>
      <c r="AD30" s="218">
        <v>300078</v>
      </c>
      <c r="AE30" s="217">
        <v>1.7983085518883835</v>
      </c>
    </row>
    <row r="31" spans="1:31" ht="18" customHeight="1">
      <c r="A31" s="219"/>
      <c r="B31" s="208"/>
      <c r="C31" s="220"/>
      <c r="D31" s="208"/>
      <c r="E31" s="220"/>
      <c r="F31" s="208"/>
      <c r="G31" s="220"/>
      <c r="H31" s="208"/>
      <c r="I31" s="220"/>
      <c r="J31" s="208"/>
      <c r="K31" s="220"/>
      <c r="L31" s="208"/>
      <c r="M31" s="220"/>
      <c r="N31" s="208"/>
      <c r="O31" s="220"/>
      <c r="P31" s="208"/>
      <c r="Q31" s="219"/>
      <c r="R31" s="208"/>
      <c r="S31" s="220"/>
      <c r="T31" s="208"/>
      <c r="U31" s="220"/>
      <c r="V31" s="208"/>
      <c r="W31" s="220"/>
      <c r="X31" s="208"/>
      <c r="Y31" s="220"/>
      <c r="Z31" s="208"/>
      <c r="AA31" s="220"/>
      <c r="AB31" s="208"/>
      <c r="AC31" s="220"/>
      <c r="AD31" s="208"/>
      <c r="AE31" s="220"/>
    </row>
    <row r="32" spans="1:17" ht="13.5">
      <c r="A32" s="186" t="s">
        <v>300</v>
      </c>
      <c r="Q32" s="186" t="s">
        <v>300</v>
      </c>
    </row>
    <row r="33" spans="1:31" ht="13.5">
      <c r="A33" s="187" t="s">
        <v>305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 t="s">
        <v>305</v>
      </c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</row>
    <row r="34" spans="2:31" ht="14.25" thickBot="1">
      <c r="B34" s="196"/>
      <c r="N34" s="187" t="s">
        <v>306</v>
      </c>
      <c r="O34" s="187"/>
      <c r="R34" s="196"/>
      <c r="AD34" s="187" t="s">
        <v>306</v>
      </c>
      <c r="AE34" s="187"/>
    </row>
    <row r="35" spans="1:31" ht="16.5" customHeight="1" thickBot="1">
      <c r="A35" s="191"/>
      <c r="B35" s="221"/>
      <c r="C35" s="192" t="s">
        <v>307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3"/>
      <c r="P35" s="194"/>
      <c r="Q35" s="191"/>
      <c r="R35" s="221"/>
      <c r="S35" s="192" t="s">
        <v>307</v>
      </c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3"/>
    </row>
    <row r="36" spans="1:31" ht="16.5" customHeight="1" thickBot="1">
      <c r="A36" s="195"/>
      <c r="B36" s="194" t="s">
        <v>3</v>
      </c>
      <c r="C36" s="196"/>
      <c r="D36" s="189"/>
      <c r="E36" s="189"/>
      <c r="F36" s="197" t="s">
        <v>4</v>
      </c>
      <c r="G36" s="198"/>
      <c r="H36" s="199"/>
      <c r="I36" s="199"/>
      <c r="J36" s="197" t="s">
        <v>5</v>
      </c>
      <c r="K36" s="193"/>
      <c r="L36" s="200" t="s">
        <v>6</v>
      </c>
      <c r="M36" s="193"/>
      <c r="N36" s="200" t="s">
        <v>7</v>
      </c>
      <c r="O36" s="193"/>
      <c r="P36" s="194"/>
      <c r="Q36" s="195"/>
      <c r="R36" s="194" t="s">
        <v>3</v>
      </c>
      <c r="S36" s="196"/>
      <c r="T36" s="189"/>
      <c r="U36" s="189"/>
      <c r="V36" s="197" t="s">
        <v>4</v>
      </c>
      <c r="W36" s="198"/>
      <c r="X36" s="199"/>
      <c r="Y36" s="199"/>
      <c r="Z36" s="197" t="s">
        <v>5</v>
      </c>
      <c r="AA36" s="193"/>
      <c r="AB36" s="200" t="s">
        <v>6</v>
      </c>
      <c r="AC36" s="193"/>
      <c r="AD36" s="200" t="s">
        <v>7</v>
      </c>
      <c r="AE36" s="193"/>
    </row>
    <row r="37" spans="1:31" ht="16.5" customHeight="1" thickBot="1">
      <c r="A37" s="195"/>
      <c r="B37" s="196"/>
      <c r="C37" s="201"/>
      <c r="D37" s="196" t="s">
        <v>8</v>
      </c>
      <c r="E37" s="202"/>
      <c r="F37" s="196"/>
      <c r="G37" s="201"/>
      <c r="H37" s="194" t="s">
        <v>9</v>
      </c>
      <c r="I37" s="201"/>
      <c r="J37" s="196"/>
      <c r="K37" s="222"/>
      <c r="L37" s="223"/>
      <c r="M37" s="222"/>
      <c r="N37" s="223"/>
      <c r="O37" s="222"/>
      <c r="P37" s="224" t="s">
        <v>308</v>
      </c>
      <c r="Q37" s="195"/>
      <c r="R37" s="196"/>
      <c r="S37" s="201"/>
      <c r="T37" s="196" t="s">
        <v>8</v>
      </c>
      <c r="U37" s="202"/>
      <c r="V37" s="196"/>
      <c r="W37" s="201"/>
      <c r="X37" s="194" t="s">
        <v>9</v>
      </c>
      <c r="Y37" s="201"/>
      <c r="Z37" s="196"/>
      <c r="AA37" s="222"/>
      <c r="AB37" s="223"/>
      <c r="AC37" s="222"/>
      <c r="AD37" s="223"/>
      <c r="AE37" s="222"/>
    </row>
    <row r="38" spans="1:31" ht="16.5" customHeight="1" thickBot="1">
      <c r="A38" s="203"/>
      <c r="B38" s="189"/>
      <c r="C38" s="204" t="s">
        <v>10</v>
      </c>
      <c r="D38" s="205"/>
      <c r="E38" s="206" t="s">
        <v>10</v>
      </c>
      <c r="F38" s="189"/>
      <c r="G38" s="204" t="s">
        <v>10</v>
      </c>
      <c r="H38" s="189"/>
      <c r="I38" s="204" t="s">
        <v>10</v>
      </c>
      <c r="J38" s="189"/>
      <c r="K38" s="204" t="s">
        <v>10</v>
      </c>
      <c r="L38" s="189"/>
      <c r="M38" s="204" t="s">
        <v>10</v>
      </c>
      <c r="N38" s="189"/>
      <c r="O38" s="204" t="s">
        <v>10</v>
      </c>
      <c r="P38" s="194"/>
      <c r="Q38" s="203"/>
      <c r="R38" s="189"/>
      <c r="S38" s="204" t="s">
        <v>10</v>
      </c>
      <c r="T38" s="205"/>
      <c r="U38" s="206" t="s">
        <v>10</v>
      </c>
      <c r="V38" s="189"/>
      <c r="W38" s="204" t="s">
        <v>10</v>
      </c>
      <c r="X38" s="189"/>
      <c r="Y38" s="204" t="s">
        <v>10</v>
      </c>
      <c r="Z38" s="189"/>
      <c r="AA38" s="204" t="s">
        <v>10</v>
      </c>
      <c r="AB38" s="189"/>
      <c r="AC38" s="204" t="s">
        <v>10</v>
      </c>
      <c r="AD38" s="189"/>
      <c r="AE38" s="204" t="s">
        <v>10</v>
      </c>
    </row>
    <row r="39" spans="1:31" ht="18" customHeight="1">
      <c r="A39" s="210">
        <v>26</v>
      </c>
      <c r="B39" s="208">
        <v>210690</v>
      </c>
      <c r="C39" s="225">
        <v>-41.3</v>
      </c>
      <c r="D39" s="226">
        <v>12617.164</v>
      </c>
      <c r="E39" s="225">
        <v>-32.791471057161985</v>
      </c>
      <c r="F39" s="208">
        <v>164886</v>
      </c>
      <c r="G39" s="227"/>
      <c r="H39" s="208"/>
      <c r="I39" s="227"/>
      <c r="J39" s="208">
        <v>25677</v>
      </c>
      <c r="K39" s="227"/>
      <c r="L39" s="208">
        <v>15151</v>
      </c>
      <c r="M39" s="227"/>
      <c r="N39" s="208">
        <v>4976</v>
      </c>
      <c r="O39" s="227"/>
      <c r="P39" s="194"/>
      <c r="Q39" s="210">
        <v>26</v>
      </c>
      <c r="R39" s="208">
        <v>210690</v>
      </c>
      <c r="S39" s="225">
        <v>-41.3</v>
      </c>
      <c r="T39" s="226">
        <v>12617.164</v>
      </c>
      <c r="U39" s="225">
        <v>-32.791471057161985</v>
      </c>
      <c r="V39" s="208">
        <v>164886</v>
      </c>
      <c r="W39" s="227"/>
      <c r="X39" s="208"/>
      <c r="Y39" s="227"/>
      <c r="Z39" s="208">
        <v>25677</v>
      </c>
      <c r="AA39" s="227"/>
      <c r="AB39" s="208">
        <v>15151</v>
      </c>
      <c r="AC39" s="227"/>
      <c r="AD39" s="208">
        <v>4976</v>
      </c>
      <c r="AE39" s="227"/>
    </row>
    <row r="40" spans="1:31" ht="18" customHeight="1">
      <c r="A40" s="210">
        <v>27</v>
      </c>
      <c r="B40" s="208">
        <v>242514</v>
      </c>
      <c r="C40" s="209">
        <v>15.104656129859023</v>
      </c>
      <c r="D40" s="208">
        <v>14073.263</v>
      </c>
      <c r="E40" s="209">
        <v>11.540620380300993</v>
      </c>
      <c r="F40" s="208">
        <v>174517</v>
      </c>
      <c r="G40" s="209">
        <v>5.8410053006319345</v>
      </c>
      <c r="H40" s="208"/>
      <c r="I40" s="209"/>
      <c r="J40" s="208">
        <v>42460</v>
      </c>
      <c r="K40" s="209">
        <v>65.36199711804338</v>
      </c>
      <c r="L40" s="208">
        <v>15971</v>
      </c>
      <c r="M40" s="209">
        <v>5.412184014256496</v>
      </c>
      <c r="N40" s="208">
        <v>9566</v>
      </c>
      <c r="O40" s="209">
        <v>92.2427652733119</v>
      </c>
      <c r="P40" s="208"/>
      <c r="Q40" s="210">
        <v>27</v>
      </c>
      <c r="R40" s="208">
        <v>242514</v>
      </c>
      <c r="S40" s="209">
        <v>15.104656129859023</v>
      </c>
      <c r="T40" s="208">
        <v>14073.263</v>
      </c>
      <c r="U40" s="209">
        <v>11.540620380300993</v>
      </c>
      <c r="V40" s="208">
        <v>174517</v>
      </c>
      <c r="W40" s="209">
        <v>5.8410053006319345</v>
      </c>
      <c r="X40" s="208"/>
      <c r="Y40" s="209"/>
      <c r="Z40" s="208">
        <v>42460</v>
      </c>
      <c r="AA40" s="209">
        <v>65.36199711804338</v>
      </c>
      <c r="AB40" s="208">
        <v>15971</v>
      </c>
      <c r="AC40" s="209">
        <v>5.412184014256496</v>
      </c>
      <c r="AD40" s="208">
        <v>9566</v>
      </c>
      <c r="AE40" s="209">
        <v>92.2427652733119</v>
      </c>
    </row>
    <row r="41" spans="1:31" ht="18" customHeight="1">
      <c r="A41" s="207">
        <v>28</v>
      </c>
      <c r="B41" s="208">
        <v>246997</v>
      </c>
      <c r="C41" s="209">
        <v>1.8485530732246502</v>
      </c>
      <c r="D41" s="208">
        <v>14477.364</v>
      </c>
      <c r="E41" s="209">
        <v>2.8714094236709684</v>
      </c>
      <c r="F41" s="208">
        <v>174201</v>
      </c>
      <c r="G41" s="209">
        <v>-0.1810711850421427</v>
      </c>
      <c r="H41" s="208"/>
      <c r="I41" s="209"/>
      <c r="J41" s="208">
        <v>44791</v>
      </c>
      <c r="K41" s="209">
        <v>5.4898728214790395</v>
      </c>
      <c r="L41" s="208">
        <v>16899</v>
      </c>
      <c r="M41" s="209">
        <v>5.810531588504148</v>
      </c>
      <c r="N41" s="208">
        <v>11106</v>
      </c>
      <c r="O41" s="209">
        <v>16.098682835040762</v>
      </c>
      <c r="P41" s="208"/>
      <c r="Q41" s="207">
        <v>28</v>
      </c>
      <c r="R41" s="208">
        <v>246997</v>
      </c>
      <c r="S41" s="209">
        <v>1.8485530732246502</v>
      </c>
      <c r="T41" s="208">
        <v>14477.364</v>
      </c>
      <c r="U41" s="209">
        <v>2.8714094236709684</v>
      </c>
      <c r="V41" s="208">
        <v>174201</v>
      </c>
      <c r="W41" s="209">
        <v>-0.1810711850421427</v>
      </c>
      <c r="X41" s="208"/>
      <c r="Y41" s="209"/>
      <c r="Z41" s="208">
        <v>44791</v>
      </c>
      <c r="AA41" s="209">
        <v>5.4898728214790395</v>
      </c>
      <c r="AB41" s="208">
        <v>16899</v>
      </c>
      <c r="AC41" s="209">
        <v>5.810531588504148</v>
      </c>
      <c r="AD41" s="208">
        <v>11106</v>
      </c>
      <c r="AE41" s="209">
        <v>16.098682835040762</v>
      </c>
    </row>
    <row r="42" spans="1:31" ht="18" customHeight="1">
      <c r="A42" s="207">
        <v>29</v>
      </c>
      <c r="B42" s="208">
        <v>249668</v>
      </c>
      <c r="C42" s="209">
        <v>1.081389652505905</v>
      </c>
      <c r="D42" s="208">
        <v>14308.397</v>
      </c>
      <c r="E42" s="209">
        <v>-1.1671116371737185</v>
      </c>
      <c r="F42" s="208">
        <v>160346</v>
      </c>
      <c r="G42" s="209">
        <v>-7.953456065120179</v>
      </c>
      <c r="H42" s="208"/>
      <c r="I42" s="209"/>
      <c r="J42" s="208">
        <v>57681</v>
      </c>
      <c r="K42" s="209">
        <v>28.778102743854788</v>
      </c>
      <c r="L42" s="208">
        <v>20351</v>
      </c>
      <c r="M42" s="209">
        <v>20.42724421563406</v>
      </c>
      <c r="N42" s="208">
        <v>11290</v>
      </c>
      <c r="O42" s="209">
        <v>1.6567621105708668</v>
      </c>
      <c r="P42" s="208"/>
      <c r="Q42" s="207">
        <v>29</v>
      </c>
      <c r="R42" s="208">
        <v>249668</v>
      </c>
      <c r="S42" s="209">
        <v>1.081389652505905</v>
      </c>
      <c r="T42" s="208">
        <v>14308.397</v>
      </c>
      <c r="U42" s="209">
        <v>-1.1671116371737185</v>
      </c>
      <c r="V42" s="208">
        <v>160346</v>
      </c>
      <c r="W42" s="209">
        <v>-7.953456065120179</v>
      </c>
      <c r="X42" s="208"/>
      <c r="Y42" s="209"/>
      <c r="Z42" s="208">
        <v>57681</v>
      </c>
      <c r="AA42" s="209">
        <v>28.778102743854788</v>
      </c>
      <c r="AB42" s="208">
        <v>20351</v>
      </c>
      <c r="AC42" s="209">
        <v>20.42724421563406</v>
      </c>
      <c r="AD42" s="208">
        <v>11290</v>
      </c>
      <c r="AE42" s="209">
        <v>1.6567621105708668</v>
      </c>
    </row>
    <row r="43" spans="1:31" ht="18" customHeight="1">
      <c r="A43" s="207">
        <v>30</v>
      </c>
      <c r="B43" s="208">
        <v>257388</v>
      </c>
      <c r="C43" s="209">
        <v>3.0921063171892342</v>
      </c>
      <c r="D43" s="208">
        <v>14976.638</v>
      </c>
      <c r="E43" s="209">
        <v>4.6702715894729465</v>
      </c>
      <c r="F43" s="208">
        <v>168578</v>
      </c>
      <c r="G43" s="209">
        <v>5.133897945692439</v>
      </c>
      <c r="H43" s="208"/>
      <c r="I43" s="209"/>
      <c r="J43" s="208">
        <v>58363</v>
      </c>
      <c r="K43" s="209">
        <v>1.1823650768884022</v>
      </c>
      <c r="L43" s="208">
        <v>17918</v>
      </c>
      <c r="M43" s="209">
        <v>-11.955186477322982</v>
      </c>
      <c r="N43" s="208">
        <v>12529</v>
      </c>
      <c r="O43" s="209">
        <v>10.974313551815769</v>
      </c>
      <c r="P43" s="208"/>
      <c r="Q43" s="207">
        <v>30</v>
      </c>
      <c r="R43" s="208">
        <v>257388</v>
      </c>
      <c r="S43" s="209">
        <v>3.0921063171892342</v>
      </c>
      <c r="T43" s="208">
        <v>14976.638</v>
      </c>
      <c r="U43" s="209">
        <v>4.6702715894729465</v>
      </c>
      <c r="V43" s="208">
        <v>168578</v>
      </c>
      <c r="W43" s="209">
        <v>5.133897945692439</v>
      </c>
      <c r="X43" s="208"/>
      <c r="Y43" s="209"/>
      <c r="Z43" s="208">
        <v>58363</v>
      </c>
      <c r="AA43" s="209">
        <v>1.1823650768884022</v>
      </c>
      <c r="AB43" s="208">
        <v>17918</v>
      </c>
      <c r="AC43" s="209">
        <v>-11.955186477322982</v>
      </c>
      <c r="AD43" s="208">
        <v>12529</v>
      </c>
      <c r="AE43" s="209">
        <v>10.974313551815769</v>
      </c>
    </row>
    <row r="44" spans="1:31" ht="18" customHeight="1">
      <c r="A44" s="207">
        <v>31</v>
      </c>
      <c r="B44" s="208">
        <v>308686</v>
      </c>
      <c r="C44" s="209">
        <v>19.930222077175316</v>
      </c>
      <c r="D44" s="208">
        <v>17470.055</v>
      </c>
      <c r="E44" s="209">
        <v>16.64870981057298</v>
      </c>
      <c r="F44" s="208">
        <v>180746</v>
      </c>
      <c r="G44" s="209">
        <v>7.218023704160686</v>
      </c>
      <c r="H44" s="208"/>
      <c r="I44" s="209"/>
      <c r="J44" s="208">
        <v>84422</v>
      </c>
      <c r="K44" s="209">
        <v>44.6498637835615</v>
      </c>
      <c r="L44" s="208">
        <v>20509</v>
      </c>
      <c r="M44" s="209">
        <v>14.460319232057145</v>
      </c>
      <c r="N44" s="208">
        <v>23009</v>
      </c>
      <c r="O44" s="209">
        <v>83.64594141591508</v>
      </c>
      <c r="P44" s="208"/>
      <c r="Q44" s="207">
        <v>31</v>
      </c>
      <c r="R44" s="208">
        <v>308686</v>
      </c>
      <c r="S44" s="209">
        <v>19.930222077175316</v>
      </c>
      <c r="T44" s="208">
        <v>17470.055</v>
      </c>
      <c r="U44" s="209">
        <v>16.64870981057298</v>
      </c>
      <c r="V44" s="208">
        <v>180746</v>
      </c>
      <c r="W44" s="209">
        <v>7.218023704160686</v>
      </c>
      <c r="X44" s="208"/>
      <c r="Y44" s="209"/>
      <c r="Z44" s="208">
        <v>84422</v>
      </c>
      <c r="AA44" s="209">
        <v>44.6498637835615</v>
      </c>
      <c r="AB44" s="208">
        <v>20509</v>
      </c>
      <c r="AC44" s="209">
        <v>14.460319232057145</v>
      </c>
      <c r="AD44" s="208">
        <v>23009</v>
      </c>
      <c r="AE44" s="209">
        <v>83.64594141591508</v>
      </c>
    </row>
    <row r="45" spans="1:31" ht="18" customHeight="1">
      <c r="A45" s="207">
        <v>32</v>
      </c>
      <c r="B45" s="208">
        <v>321095</v>
      </c>
      <c r="C45" s="209">
        <v>4.019942595388201</v>
      </c>
      <c r="D45" s="208">
        <v>18788.656</v>
      </c>
      <c r="E45" s="209">
        <v>7.547778183869497</v>
      </c>
      <c r="F45" s="208">
        <v>191691</v>
      </c>
      <c r="G45" s="209">
        <v>6.055459041970494</v>
      </c>
      <c r="H45" s="208"/>
      <c r="I45" s="209"/>
      <c r="J45" s="208">
        <v>90432</v>
      </c>
      <c r="K45" s="209">
        <v>7.118997417734718</v>
      </c>
      <c r="L45" s="208">
        <v>21223</v>
      </c>
      <c r="M45" s="209">
        <v>3.4813984104539344</v>
      </c>
      <c r="N45" s="208">
        <v>17749</v>
      </c>
      <c r="O45" s="209">
        <v>-22.860619757486205</v>
      </c>
      <c r="P45" s="208"/>
      <c r="Q45" s="207">
        <v>32</v>
      </c>
      <c r="R45" s="208">
        <v>321095</v>
      </c>
      <c r="S45" s="209">
        <v>4.019942595388201</v>
      </c>
      <c r="T45" s="208">
        <v>18788.656</v>
      </c>
      <c r="U45" s="209">
        <v>7.547778183869497</v>
      </c>
      <c r="V45" s="208">
        <v>191691</v>
      </c>
      <c r="W45" s="209">
        <v>6.055459041970494</v>
      </c>
      <c r="X45" s="208"/>
      <c r="Y45" s="209"/>
      <c r="Z45" s="208">
        <v>90432</v>
      </c>
      <c r="AA45" s="209">
        <v>7.118997417734718</v>
      </c>
      <c r="AB45" s="208">
        <v>21223</v>
      </c>
      <c r="AC45" s="209">
        <v>3.4813984104539344</v>
      </c>
      <c r="AD45" s="208">
        <v>17749</v>
      </c>
      <c r="AE45" s="209">
        <v>-22.860619757486205</v>
      </c>
    </row>
    <row r="46" spans="1:31" ht="18" customHeight="1">
      <c r="A46" s="210">
        <v>33</v>
      </c>
      <c r="B46" s="208">
        <v>337989</v>
      </c>
      <c r="C46" s="209">
        <v>5.261371245270084</v>
      </c>
      <c r="D46" s="208">
        <v>19423.853</v>
      </c>
      <c r="E46" s="209">
        <v>3.3807474041783507</v>
      </c>
      <c r="F46" s="208">
        <v>188656</v>
      </c>
      <c r="G46" s="209">
        <v>-1.5832772534965187</v>
      </c>
      <c r="H46" s="208"/>
      <c r="I46" s="209"/>
      <c r="J46" s="208">
        <v>110657</v>
      </c>
      <c r="K46" s="209">
        <v>22.364870842179755</v>
      </c>
      <c r="L46" s="208">
        <v>20474</v>
      </c>
      <c r="M46" s="209">
        <v>-3.5291900296847842</v>
      </c>
      <c r="N46" s="208">
        <v>18202</v>
      </c>
      <c r="O46" s="209">
        <v>2.552256465152965</v>
      </c>
      <c r="P46" s="208"/>
      <c r="Q46" s="210">
        <v>33</v>
      </c>
      <c r="R46" s="208">
        <v>337989</v>
      </c>
      <c r="S46" s="209">
        <v>5.261371245270084</v>
      </c>
      <c r="T46" s="208">
        <v>19423.853</v>
      </c>
      <c r="U46" s="209">
        <v>3.3807474041783507</v>
      </c>
      <c r="V46" s="208">
        <v>188656</v>
      </c>
      <c r="W46" s="209">
        <v>-1.5832772534965187</v>
      </c>
      <c r="X46" s="208"/>
      <c r="Y46" s="209"/>
      <c r="Z46" s="208">
        <v>110657</v>
      </c>
      <c r="AA46" s="209">
        <v>22.364870842179755</v>
      </c>
      <c r="AB46" s="208">
        <v>20474</v>
      </c>
      <c r="AC46" s="209">
        <v>-3.5291900296847842</v>
      </c>
      <c r="AD46" s="208">
        <v>18202</v>
      </c>
      <c r="AE46" s="209">
        <v>2.552256465152965</v>
      </c>
    </row>
    <row r="47" spans="1:31" ht="18" customHeight="1">
      <c r="A47" s="210">
        <v>34</v>
      </c>
      <c r="B47" s="208">
        <v>380575</v>
      </c>
      <c r="C47" s="209">
        <v>12.599818337283168</v>
      </c>
      <c r="D47" s="208">
        <v>21964.423</v>
      </c>
      <c r="E47" s="209">
        <v>13.079639760453304</v>
      </c>
      <c r="F47" s="208">
        <v>204280</v>
      </c>
      <c r="G47" s="209">
        <v>8.28174031040625</v>
      </c>
      <c r="H47" s="208">
        <v>38168</v>
      </c>
      <c r="I47" s="209"/>
      <c r="J47" s="208">
        <v>137028</v>
      </c>
      <c r="K47" s="209">
        <v>23.83129851703913</v>
      </c>
      <c r="L47" s="208">
        <v>22569</v>
      </c>
      <c r="M47" s="209">
        <v>10.23248998730098</v>
      </c>
      <c r="N47" s="208">
        <v>16698</v>
      </c>
      <c r="O47" s="209">
        <v>-8.262828260630698</v>
      </c>
      <c r="P47" s="208"/>
      <c r="Q47" s="210">
        <v>34</v>
      </c>
      <c r="R47" s="208">
        <v>380575</v>
      </c>
      <c r="S47" s="209">
        <v>12.599818337283168</v>
      </c>
      <c r="T47" s="208">
        <v>21964.423</v>
      </c>
      <c r="U47" s="209">
        <v>13.079639760453304</v>
      </c>
      <c r="V47" s="208">
        <v>204280</v>
      </c>
      <c r="W47" s="209">
        <v>8.28174031040625</v>
      </c>
      <c r="X47" s="208">
        <v>38168</v>
      </c>
      <c r="Y47" s="209"/>
      <c r="Z47" s="208">
        <v>137028</v>
      </c>
      <c r="AA47" s="209">
        <v>23.83129851703913</v>
      </c>
      <c r="AB47" s="208">
        <v>22569</v>
      </c>
      <c r="AC47" s="209">
        <v>10.23248998730098</v>
      </c>
      <c r="AD47" s="208">
        <v>16698</v>
      </c>
      <c r="AE47" s="209">
        <v>-8.262828260630698</v>
      </c>
    </row>
    <row r="48" spans="1:31" ht="18" customHeight="1">
      <c r="A48" s="210">
        <v>35</v>
      </c>
      <c r="B48" s="208">
        <v>424170</v>
      </c>
      <c r="C48" s="209">
        <v>11.455035144189708</v>
      </c>
      <c r="D48" s="208">
        <v>25046.367</v>
      </c>
      <c r="E48" s="209">
        <v>14.03152725660037</v>
      </c>
      <c r="F48" s="208">
        <v>233259</v>
      </c>
      <c r="G48" s="209">
        <v>14.185921284511466</v>
      </c>
      <c r="H48" s="208">
        <v>47301</v>
      </c>
      <c r="I48" s="209">
        <f aca="true" t="shared" si="0" ref="I48:I62">H48/H47*100-100</f>
        <v>23.928421714525257</v>
      </c>
      <c r="J48" s="208">
        <v>145874</v>
      </c>
      <c r="K48" s="209">
        <v>6.45561491082114</v>
      </c>
      <c r="L48" s="208">
        <v>30098</v>
      </c>
      <c r="M48" s="209">
        <v>33.35991847224068</v>
      </c>
      <c r="N48" s="208">
        <v>14939</v>
      </c>
      <c r="O48" s="209">
        <v>-10.534195712061319</v>
      </c>
      <c r="P48" s="208"/>
      <c r="Q48" s="210">
        <v>35</v>
      </c>
      <c r="R48" s="208">
        <v>424170</v>
      </c>
      <c r="S48" s="209">
        <v>11.455035144189708</v>
      </c>
      <c r="T48" s="208">
        <v>25046.367</v>
      </c>
      <c r="U48" s="209">
        <v>14.03152725660037</v>
      </c>
      <c r="V48" s="208">
        <v>233259</v>
      </c>
      <c r="W48" s="209">
        <v>14.185921284511466</v>
      </c>
      <c r="X48" s="208">
        <v>47301</v>
      </c>
      <c r="Y48" s="209">
        <f aca="true" t="shared" si="1" ref="Y48:Y62">X48/X47*100-100</f>
        <v>23.928421714525257</v>
      </c>
      <c r="Z48" s="208">
        <v>145874</v>
      </c>
      <c r="AA48" s="209">
        <v>6.45561491082114</v>
      </c>
      <c r="AB48" s="208">
        <v>30098</v>
      </c>
      <c r="AC48" s="209">
        <v>33.35991847224068</v>
      </c>
      <c r="AD48" s="208">
        <v>14939</v>
      </c>
      <c r="AE48" s="209">
        <v>-10.534195712061319</v>
      </c>
    </row>
    <row r="49" spans="1:31" ht="18" customHeight="1">
      <c r="A49" s="210">
        <v>36</v>
      </c>
      <c r="B49" s="208">
        <v>535963</v>
      </c>
      <c r="C49" s="209">
        <v>26.35570643845628</v>
      </c>
      <c r="D49" s="208">
        <v>31023.556</v>
      </c>
      <c r="E49" s="209">
        <v>23.864494998416347</v>
      </c>
      <c r="F49" s="208">
        <v>265575</v>
      </c>
      <c r="G49" s="209">
        <v>13.85412781500392</v>
      </c>
      <c r="H49" s="208">
        <v>47485</v>
      </c>
      <c r="I49" s="209">
        <f t="shared" si="0"/>
        <v>0.38899811843300824</v>
      </c>
      <c r="J49" s="208">
        <v>213942</v>
      </c>
      <c r="K49" s="209">
        <v>46.662187915598395</v>
      </c>
      <c r="L49" s="208">
        <v>40492</v>
      </c>
      <c r="M49" s="209">
        <v>34.53385607017077</v>
      </c>
      <c r="N49" s="208">
        <v>15954</v>
      </c>
      <c r="O49" s="209">
        <v>6.794296807015201</v>
      </c>
      <c r="P49" s="208"/>
      <c r="Q49" s="210">
        <v>36</v>
      </c>
      <c r="R49" s="208">
        <v>535963</v>
      </c>
      <c r="S49" s="209">
        <v>26.35570643845628</v>
      </c>
      <c r="T49" s="208">
        <v>31023.556</v>
      </c>
      <c r="U49" s="209">
        <v>23.864494998416347</v>
      </c>
      <c r="V49" s="208">
        <v>265575</v>
      </c>
      <c r="W49" s="209">
        <v>13.85412781500392</v>
      </c>
      <c r="X49" s="208">
        <v>47485</v>
      </c>
      <c r="Y49" s="209">
        <f t="shared" si="1"/>
        <v>0.38899811843300824</v>
      </c>
      <c r="Z49" s="208">
        <v>213942</v>
      </c>
      <c r="AA49" s="209">
        <v>46.662187915598395</v>
      </c>
      <c r="AB49" s="208">
        <v>40492</v>
      </c>
      <c r="AC49" s="209">
        <v>34.53385607017077</v>
      </c>
      <c r="AD49" s="208">
        <v>15954</v>
      </c>
      <c r="AE49" s="209">
        <v>6.794296807015201</v>
      </c>
    </row>
    <row r="50" spans="1:31" ht="18" customHeight="1">
      <c r="A50" s="210">
        <v>37</v>
      </c>
      <c r="B50" s="208">
        <v>586122</v>
      </c>
      <c r="C50" s="209">
        <v>9.358668415543605</v>
      </c>
      <c r="D50" s="208">
        <v>32285.216</v>
      </c>
      <c r="E50" s="209">
        <v>4.066780739126102</v>
      </c>
      <c r="F50" s="208">
        <v>263091</v>
      </c>
      <c r="G50" s="209">
        <v>-0.9353290031064603</v>
      </c>
      <c r="H50" s="208">
        <v>47687</v>
      </c>
      <c r="I50" s="209">
        <f t="shared" si="0"/>
        <v>0.4253974939454537</v>
      </c>
      <c r="J50" s="208">
        <v>261300</v>
      </c>
      <c r="K50" s="209">
        <v>22.135905993213115</v>
      </c>
      <c r="L50" s="208">
        <v>39714</v>
      </c>
      <c r="M50" s="209">
        <v>-1.921367183641209</v>
      </c>
      <c r="N50" s="208">
        <v>22017</v>
      </c>
      <c r="O50" s="209">
        <v>38.00300864986838</v>
      </c>
      <c r="P50" s="208"/>
      <c r="Q50" s="210">
        <v>37</v>
      </c>
      <c r="R50" s="208">
        <v>586122</v>
      </c>
      <c r="S50" s="209">
        <v>9.358668415543605</v>
      </c>
      <c r="T50" s="208">
        <v>32285.216</v>
      </c>
      <c r="U50" s="209">
        <v>4.066780739126102</v>
      </c>
      <c r="V50" s="208">
        <v>263091</v>
      </c>
      <c r="W50" s="209">
        <v>-0.9353290031064603</v>
      </c>
      <c r="X50" s="208">
        <v>47687</v>
      </c>
      <c r="Y50" s="209">
        <f t="shared" si="1"/>
        <v>0.4253974939454537</v>
      </c>
      <c r="Z50" s="208">
        <v>261300</v>
      </c>
      <c r="AA50" s="209">
        <v>22.135905993213115</v>
      </c>
      <c r="AB50" s="208">
        <v>39714</v>
      </c>
      <c r="AC50" s="209">
        <v>-1.921367183641209</v>
      </c>
      <c r="AD50" s="208">
        <v>22017</v>
      </c>
      <c r="AE50" s="209">
        <v>38.00300864986838</v>
      </c>
    </row>
    <row r="51" spans="1:31" ht="18" customHeight="1">
      <c r="A51" s="207">
        <v>38</v>
      </c>
      <c r="B51" s="208">
        <v>688743</v>
      </c>
      <c r="C51" s="209">
        <v>17.508470932672708</v>
      </c>
      <c r="D51" s="208">
        <v>38523.202</v>
      </c>
      <c r="E51" s="209">
        <v>19.321493775974744</v>
      </c>
      <c r="F51" s="208">
        <v>305669</v>
      </c>
      <c r="G51" s="209">
        <v>16.18375391024398</v>
      </c>
      <c r="H51" s="208">
        <v>50928</v>
      </c>
      <c r="I51" s="209">
        <f t="shared" si="0"/>
        <v>6.796401535009537</v>
      </c>
      <c r="J51" s="208">
        <v>307239</v>
      </c>
      <c r="K51" s="209">
        <v>17.580941446613082</v>
      </c>
      <c r="L51" s="208">
        <v>46703</v>
      </c>
      <c r="M51" s="209">
        <v>17.598328045525506</v>
      </c>
      <c r="N51" s="208">
        <v>29132</v>
      </c>
      <c r="O51" s="209">
        <v>32.31593768451651</v>
      </c>
      <c r="P51" s="208"/>
      <c r="Q51" s="207">
        <v>38</v>
      </c>
      <c r="R51" s="208">
        <v>688743</v>
      </c>
      <c r="S51" s="209">
        <v>17.508470932672708</v>
      </c>
      <c r="T51" s="208">
        <v>38523.202</v>
      </c>
      <c r="U51" s="209">
        <v>19.321493775974744</v>
      </c>
      <c r="V51" s="208">
        <v>305669</v>
      </c>
      <c r="W51" s="209">
        <v>16.18375391024398</v>
      </c>
      <c r="X51" s="208">
        <v>50928</v>
      </c>
      <c r="Y51" s="209">
        <f t="shared" si="1"/>
        <v>6.796401535009537</v>
      </c>
      <c r="Z51" s="208">
        <v>307239</v>
      </c>
      <c r="AA51" s="209">
        <v>17.580941446613082</v>
      </c>
      <c r="AB51" s="208">
        <v>46703</v>
      </c>
      <c r="AC51" s="209">
        <v>17.598328045525506</v>
      </c>
      <c r="AD51" s="208">
        <v>29132</v>
      </c>
      <c r="AE51" s="209">
        <v>32.31593768451651</v>
      </c>
    </row>
    <row r="52" spans="1:31" ht="18" customHeight="1">
      <c r="A52" s="207">
        <v>39</v>
      </c>
      <c r="B52" s="208">
        <v>751429</v>
      </c>
      <c r="C52" s="209">
        <v>9.1015081097013</v>
      </c>
      <c r="D52" s="208">
        <v>43102.536</v>
      </c>
      <c r="E52" s="209">
        <v>11.887210206462058</v>
      </c>
      <c r="F52" s="208">
        <v>322093</v>
      </c>
      <c r="G52" s="209">
        <v>5.373132375216329</v>
      </c>
      <c r="H52" s="208">
        <v>51504</v>
      </c>
      <c r="I52" s="209">
        <f t="shared" si="0"/>
        <v>1.1310084825636295</v>
      </c>
      <c r="J52" s="208">
        <v>335908</v>
      </c>
      <c r="K52" s="209">
        <v>9.331172149369053</v>
      </c>
      <c r="L52" s="208">
        <v>57016</v>
      </c>
      <c r="M52" s="209">
        <v>22.082093227415783</v>
      </c>
      <c r="N52" s="208">
        <v>36412</v>
      </c>
      <c r="O52" s="209">
        <v>24.989702045860213</v>
      </c>
      <c r="P52" s="208"/>
      <c r="Q52" s="207">
        <v>39</v>
      </c>
      <c r="R52" s="208">
        <v>751429</v>
      </c>
      <c r="S52" s="209">
        <v>9.1015081097013</v>
      </c>
      <c r="T52" s="208">
        <v>43102.536</v>
      </c>
      <c r="U52" s="209">
        <v>11.887210206462058</v>
      </c>
      <c r="V52" s="208">
        <v>322093</v>
      </c>
      <c r="W52" s="209">
        <v>5.373132375216329</v>
      </c>
      <c r="X52" s="208">
        <v>51504</v>
      </c>
      <c r="Y52" s="209">
        <f t="shared" si="1"/>
        <v>1.1310084825636295</v>
      </c>
      <c r="Z52" s="208">
        <v>335908</v>
      </c>
      <c r="AA52" s="209">
        <v>9.331172149369053</v>
      </c>
      <c r="AB52" s="208">
        <v>57016</v>
      </c>
      <c r="AC52" s="209">
        <v>22.082093227415783</v>
      </c>
      <c r="AD52" s="208">
        <v>36412</v>
      </c>
      <c r="AE52" s="209">
        <v>24.989702045860213</v>
      </c>
    </row>
    <row r="53" spans="1:31" ht="18" customHeight="1">
      <c r="A53" s="207">
        <v>40</v>
      </c>
      <c r="B53" s="208">
        <v>842596</v>
      </c>
      <c r="C53" s="209">
        <v>12.132483574629148</v>
      </c>
      <c r="D53" s="208">
        <v>49667.996</v>
      </c>
      <c r="E53" s="209">
        <v>15.23218958624615</v>
      </c>
      <c r="F53" s="208">
        <v>377297</v>
      </c>
      <c r="G53" s="209">
        <v>17.139149251924124</v>
      </c>
      <c r="H53" s="208">
        <v>72891</v>
      </c>
      <c r="I53" s="209">
        <f t="shared" si="0"/>
        <v>41.524930102516294</v>
      </c>
      <c r="J53" s="208">
        <v>367972</v>
      </c>
      <c r="K53" s="209">
        <v>9.545470783666971</v>
      </c>
      <c r="L53" s="208">
        <v>55995</v>
      </c>
      <c r="M53" s="209">
        <v>-1.7907254104111132</v>
      </c>
      <c r="N53" s="208">
        <v>41332</v>
      </c>
      <c r="O53" s="209">
        <v>13.51202900142809</v>
      </c>
      <c r="P53" s="208"/>
      <c r="Q53" s="207">
        <v>40</v>
      </c>
      <c r="R53" s="208">
        <v>842596</v>
      </c>
      <c r="S53" s="209">
        <v>12.132483574629148</v>
      </c>
      <c r="T53" s="208">
        <v>49667.996</v>
      </c>
      <c r="U53" s="209">
        <v>15.23218958624615</v>
      </c>
      <c r="V53" s="208">
        <v>377297</v>
      </c>
      <c r="W53" s="209">
        <v>17.139149251924124</v>
      </c>
      <c r="X53" s="208">
        <v>72891</v>
      </c>
      <c r="Y53" s="209">
        <f t="shared" si="1"/>
        <v>41.524930102516294</v>
      </c>
      <c r="Z53" s="208">
        <v>367972</v>
      </c>
      <c r="AA53" s="209">
        <v>9.545470783666971</v>
      </c>
      <c r="AB53" s="208">
        <v>55995</v>
      </c>
      <c r="AC53" s="209">
        <v>-1.7907254104111132</v>
      </c>
      <c r="AD53" s="208">
        <v>41332</v>
      </c>
      <c r="AE53" s="209">
        <v>13.51202900142809</v>
      </c>
    </row>
    <row r="54" spans="1:31" ht="18" customHeight="1">
      <c r="A54" s="210">
        <v>41</v>
      </c>
      <c r="B54" s="208">
        <v>856579</v>
      </c>
      <c r="C54" s="209">
        <v>1.659514168118534</v>
      </c>
      <c r="D54" s="208">
        <v>53856.228</v>
      </c>
      <c r="E54" s="209">
        <v>8.432456183655972</v>
      </c>
      <c r="F54" s="208">
        <v>407810</v>
      </c>
      <c r="G54" s="209">
        <v>8.087262819476422</v>
      </c>
      <c r="H54" s="208">
        <v>61160</v>
      </c>
      <c r="I54" s="209">
        <f t="shared" si="0"/>
        <v>-16.09389362198351</v>
      </c>
      <c r="J54" s="208">
        <v>349281</v>
      </c>
      <c r="K54" s="209">
        <v>-5.079462567804072</v>
      </c>
      <c r="L54" s="208">
        <v>52039</v>
      </c>
      <c r="M54" s="209">
        <v>-7.064916510402725</v>
      </c>
      <c r="N54" s="208">
        <v>47449</v>
      </c>
      <c r="O54" s="209">
        <v>14.799670957127645</v>
      </c>
      <c r="P54" s="208"/>
      <c r="Q54" s="210">
        <v>41</v>
      </c>
      <c r="R54" s="208">
        <v>856579</v>
      </c>
      <c r="S54" s="209">
        <v>1.659514168118534</v>
      </c>
      <c r="T54" s="208">
        <v>53856.228</v>
      </c>
      <c r="U54" s="209">
        <v>8.432456183655972</v>
      </c>
      <c r="V54" s="208">
        <v>407810</v>
      </c>
      <c r="W54" s="209">
        <v>8.087262819476422</v>
      </c>
      <c r="X54" s="208">
        <v>61160</v>
      </c>
      <c r="Y54" s="209">
        <f t="shared" si="1"/>
        <v>-16.09389362198351</v>
      </c>
      <c r="Z54" s="208">
        <v>349281</v>
      </c>
      <c r="AA54" s="209">
        <v>-5.079462567804072</v>
      </c>
      <c r="AB54" s="208">
        <v>52039</v>
      </c>
      <c r="AC54" s="209">
        <v>-7.064916510402725</v>
      </c>
      <c r="AD54" s="208">
        <v>47449</v>
      </c>
      <c r="AE54" s="209">
        <v>14.799670957127645</v>
      </c>
    </row>
    <row r="55" spans="1:31" ht="18" customHeight="1">
      <c r="A55" s="207">
        <v>42</v>
      </c>
      <c r="B55" s="208">
        <v>991158</v>
      </c>
      <c r="C55" s="209">
        <v>15.71121869669932</v>
      </c>
      <c r="D55" s="208">
        <v>66173.501</v>
      </c>
      <c r="E55" s="209">
        <v>22.870656667600258</v>
      </c>
      <c r="F55" s="208">
        <v>486305</v>
      </c>
      <c r="G55" s="209">
        <v>19.24793408695227</v>
      </c>
      <c r="H55" s="208">
        <v>76222</v>
      </c>
      <c r="I55" s="209">
        <f t="shared" si="0"/>
        <v>24.627207325049056</v>
      </c>
      <c r="J55" s="208">
        <v>382121</v>
      </c>
      <c r="K55" s="209">
        <v>9.402171890254564</v>
      </c>
      <c r="L55" s="208">
        <v>61423</v>
      </c>
      <c r="M55" s="209">
        <v>18.032629374123246</v>
      </c>
      <c r="N55" s="208">
        <v>61309</v>
      </c>
      <c r="O55" s="209">
        <v>29.210310017070952</v>
      </c>
      <c r="P55" s="208"/>
      <c r="Q55" s="207">
        <v>42</v>
      </c>
      <c r="R55" s="208">
        <v>991158</v>
      </c>
      <c r="S55" s="209">
        <v>15.71121869669932</v>
      </c>
      <c r="T55" s="208">
        <v>66173.501</v>
      </c>
      <c r="U55" s="209">
        <v>22.870656667600258</v>
      </c>
      <c r="V55" s="208">
        <v>486305</v>
      </c>
      <c r="W55" s="209">
        <v>19.24793408695227</v>
      </c>
      <c r="X55" s="208">
        <v>76222</v>
      </c>
      <c r="Y55" s="209">
        <f t="shared" si="1"/>
        <v>24.627207325049056</v>
      </c>
      <c r="Z55" s="208">
        <v>382121</v>
      </c>
      <c r="AA55" s="209">
        <v>9.402171890254564</v>
      </c>
      <c r="AB55" s="208">
        <v>61423</v>
      </c>
      <c r="AC55" s="209">
        <v>18.032629374123246</v>
      </c>
      <c r="AD55" s="208">
        <v>61309</v>
      </c>
      <c r="AE55" s="209">
        <v>29.210310017070952</v>
      </c>
    </row>
    <row r="56" spans="1:31" ht="18" customHeight="1">
      <c r="A56" s="207">
        <v>43</v>
      </c>
      <c r="B56" s="208">
        <v>1201675</v>
      </c>
      <c r="C56" s="209">
        <v>21.23949965595797</v>
      </c>
      <c r="D56" s="208">
        <v>79178.932</v>
      </c>
      <c r="E56" s="209">
        <v>19.65353321717103</v>
      </c>
      <c r="F56" s="208">
        <v>547347</v>
      </c>
      <c r="G56" s="209">
        <v>12.55220489199165</v>
      </c>
      <c r="H56" s="208">
        <v>100697</v>
      </c>
      <c r="I56" s="209">
        <f t="shared" si="0"/>
        <v>32.11015192464117</v>
      </c>
      <c r="J56" s="208">
        <v>484997</v>
      </c>
      <c r="K56" s="209">
        <v>26.922362288385088</v>
      </c>
      <c r="L56" s="208">
        <v>71585</v>
      </c>
      <c r="M56" s="209">
        <v>16.544291226413563</v>
      </c>
      <c r="N56" s="208">
        <v>97746</v>
      </c>
      <c r="O56" s="209">
        <v>59.43173106721687</v>
      </c>
      <c r="P56" s="208"/>
      <c r="Q56" s="207">
        <v>43</v>
      </c>
      <c r="R56" s="208">
        <v>1201675</v>
      </c>
      <c r="S56" s="209">
        <v>21.23949965595797</v>
      </c>
      <c r="T56" s="208">
        <v>79178.932</v>
      </c>
      <c r="U56" s="209">
        <v>19.65353321717103</v>
      </c>
      <c r="V56" s="208">
        <v>547347</v>
      </c>
      <c r="W56" s="209">
        <v>12.55220489199165</v>
      </c>
      <c r="X56" s="208">
        <v>100697</v>
      </c>
      <c r="Y56" s="209">
        <f t="shared" si="1"/>
        <v>32.11015192464117</v>
      </c>
      <c r="Z56" s="208">
        <v>484997</v>
      </c>
      <c r="AA56" s="209">
        <v>26.922362288385088</v>
      </c>
      <c r="AB56" s="208">
        <v>71585</v>
      </c>
      <c r="AC56" s="209">
        <v>16.544291226413563</v>
      </c>
      <c r="AD56" s="208">
        <v>97746</v>
      </c>
      <c r="AE56" s="209">
        <v>59.43173106721687</v>
      </c>
    </row>
    <row r="57" spans="1:31" ht="18" customHeight="1">
      <c r="A57" s="207">
        <v>44</v>
      </c>
      <c r="B57" s="208">
        <v>1346612</v>
      </c>
      <c r="C57" s="209">
        <v>12.06124784155449</v>
      </c>
      <c r="D57" s="208">
        <v>90116.808</v>
      </c>
      <c r="E57" s="209">
        <v>13.814124191521032</v>
      </c>
      <c r="F57" s="208">
        <v>582467</v>
      </c>
      <c r="G57" s="209">
        <v>6.416404949693714</v>
      </c>
      <c r="H57" s="208">
        <v>115630</v>
      </c>
      <c r="I57" s="209">
        <f t="shared" si="0"/>
        <v>14.82963742713288</v>
      </c>
      <c r="J57" s="208">
        <v>563412</v>
      </c>
      <c r="K57" s="209">
        <v>16.168141246234512</v>
      </c>
      <c r="L57" s="208">
        <v>71592</v>
      </c>
      <c r="M57" s="209">
        <v>0.009778584899081011</v>
      </c>
      <c r="N57" s="208">
        <v>129141</v>
      </c>
      <c r="O57" s="209">
        <v>32.118961389724376</v>
      </c>
      <c r="P57" s="208"/>
      <c r="Q57" s="207">
        <v>44</v>
      </c>
      <c r="R57" s="208">
        <v>1346612</v>
      </c>
      <c r="S57" s="209">
        <v>12.06124784155449</v>
      </c>
      <c r="T57" s="208">
        <v>90116.808</v>
      </c>
      <c r="U57" s="209">
        <v>13.814124191521032</v>
      </c>
      <c r="V57" s="208">
        <v>582467</v>
      </c>
      <c r="W57" s="209">
        <v>6.416404949693714</v>
      </c>
      <c r="X57" s="208">
        <v>115630</v>
      </c>
      <c r="Y57" s="209">
        <f t="shared" si="1"/>
        <v>14.82963742713288</v>
      </c>
      <c r="Z57" s="208">
        <v>563412</v>
      </c>
      <c r="AA57" s="209">
        <v>16.168141246234512</v>
      </c>
      <c r="AB57" s="208">
        <v>71592</v>
      </c>
      <c r="AC57" s="209">
        <v>0.009778584899081011</v>
      </c>
      <c r="AD57" s="208">
        <v>129141</v>
      </c>
      <c r="AE57" s="209">
        <v>32.118961389724376</v>
      </c>
    </row>
    <row r="58" spans="1:31" ht="18" customHeight="1">
      <c r="A58" s="207">
        <v>45</v>
      </c>
      <c r="B58" s="208">
        <v>1484556</v>
      </c>
      <c r="C58" s="209">
        <v>10.243782173335745</v>
      </c>
      <c r="D58" s="208">
        <v>101068.907</v>
      </c>
      <c r="E58" s="209">
        <v>12.153225622461022</v>
      </c>
      <c r="F58" s="208">
        <v>617189</v>
      </c>
      <c r="G58" s="209">
        <v>5.961196084928417</v>
      </c>
      <c r="H58" s="208">
        <v>115093</v>
      </c>
      <c r="I58" s="209">
        <f t="shared" si="0"/>
        <v>-0.4644123497362358</v>
      </c>
      <c r="J58" s="208">
        <v>615615</v>
      </c>
      <c r="K58" s="209">
        <v>9.265510851739052</v>
      </c>
      <c r="L58" s="208">
        <v>87978</v>
      </c>
      <c r="M58" s="209">
        <v>22.888032182366743</v>
      </c>
      <c r="N58" s="208">
        <v>163774</v>
      </c>
      <c r="O58" s="209">
        <v>26.817974152283156</v>
      </c>
      <c r="P58" s="208"/>
      <c r="Q58" s="207">
        <v>45</v>
      </c>
      <c r="R58" s="208">
        <v>1484556</v>
      </c>
      <c r="S58" s="209">
        <v>10.243782173335745</v>
      </c>
      <c r="T58" s="208">
        <v>101068.907</v>
      </c>
      <c r="U58" s="209">
        <v>12.153225622461022</v>
      </c>
      <c r="V58" s="208">
        <v>617189</v>
      </c>
      <c r="W58" s="209">
        <v>5.961196084928417</v>
      </c>
      <c r="X58" s="208">
        <v>115093</v>
      </c>
      <c r="Y58" s="209">
        <f t="shared" si="1"/>
        <v>-0.4644123497362358</v>
      </c>
      <c r="Z58" s="208">
        <v>615615</v>
      </c>
      <c r="AA58" s="209">
        <v>9.265510851739052</v>
      </c>
      <c r="AB58" s="208">
        <v>87978</v>
      </c>
      <c r="AC58" s="209">
        <v>22.888032182366743</v>
      </c>
      <c r="AD58" s="208">
        <v>163774</v>
      </c>
      <c r="AE58" s="209">
        <v>26.817974152283156</v>
      </c>
    </row>
    <row r="59" spans="1:31" ht="18" customHeight="1">
      <c r="A59" s="207">
        <v>46</v>
      </c>
      <c r="B59" s="208">
        <v>1463760</v>
      </c>
      <c r="C59" s="209">
        <v>-1.4008228722931335</v>
      </c>
      <c r="D59" s="208">
        <v>101544.124</v>
      </c>
      <c r="E59" s="209">
        <v>0.470191094477741</v>
      </c>
      <c r="F59" s="208">
        <v>617520</v>
      </c>
      <c r="G59" s="209">
        <v>0.05363024940496075</v>
      </c>
      <c r="H59" s="208">
        <v>120217</v>
      </c>
      <c r="I59" s="209">
        <f t="shared" si="0"/>
        <v>4.452051818963795</v>
      </c>
      <c r="J59" s="208">
        <v>602747</v>
      </c>
      <c r="K59" s="209">
        <v>-2.0902674561211256</v>
      </c>
      <c r="L59" s="208">
        <v>71236</v>
      </c>
      <c r="M59" s="209">
        <v>-19.02975743935984</v>
      </c>
      <c r="N59" s="208">
        <v>172257</v>
      </c>
      <c r="O59" s="209">
        <v>5.179698853297836</v>
      </c>
      <c r="P59" s="208"/>
      <c r="Q59" s="207">
        <v>46</v>
      </c>
      <c r="R59" s="208">
        <v>1463760</v>
      </c>
      <c r="S59" s="209">
        <v>-1.4008228722931335</v>
      </c>
      <c r="T59" s="208">
        <v>101544.124</v>
      </c>
      <c r="U59" s="209">
        <v>0.470191094477741</v>
      </c>
      <c r="V59" s="208">
        <v>617520</v>
      </c>
      <c r="W59" s="209">
        <v>0.05363024940496075</v>
      </c>
      <c r="X59" s="208">
        <v>120217</v>
      </c>
      <c r="Y59" s="209">
        <f t="shared" si="1"/>
        <v>4.452051818963795</v>
      </c>
      <c r="Z59" s="208">
        <v>602747</v>
      </c>
      <c r="AA59" s="209">
        <v>-2.0902674561211256</v>
      </c>
      <c r="AB59" s="208">
        <v>71236</v>
      </c>
      <c r="AC59" s="209">
        <v>-19.02975743935984</v>
      </c>
      <c r="AD59" s="208">
        <v>172257</v>
      </c>
      <c r="AE59" s="209">
        <v>5.179698853297836</v>
      </c>
    </row>
    <row r="60" spans="1:31" ht="18" customHeight="1">
      <c r="A60" s="207">
        <v>47</v>
      </c>
      <c r="B60" s="208">
        <v>1807581</v>
      </c>
      <c r="C60" s="209">
        <v>23.488891621577295</v>
      </c>
      <c r="D60" s="208">
        <v>128745.646</v>
      </c>
      <c r="E60" s="209">
        <v>26.787883856283017</v>
      </c>
      <c r="F60" s="208">
        <v>688141</v>
      </c>
      <c r="G60" s="209">
        <v>11.436228786112196</v>
      </c>
      <c r="H60" s="208">
        <v>127212</v>
      </c>
      <c r="I60" s="209">
        <f t="shared" si="0"/>
        <v>5.818644617649767</v>
      </c>
      <c r="J60" s="208">
        <v>799724</v>
      </c>
      <c r="K60" s="209">
        <v>32.67988061325897</v>
      </c>
      <c r="L60" s="208">
        <v>67406</v>
      </c>
      <c r="M60" s="209">
        <v>-5.376495030602499</v>
      </c>
      <c r="N60" s="208">
        <v>252310</v>
      </c>
      <c r="O60" s="209">
        <v>46.47300254851763</v>
      </c>
      <c r="P60" s="208"/>
      <c r="Q60" s="207">
        <v>47</v>
      </c>
      <c r="R60" s="208">
        <v>1807581</v>
      </c>
      <c r="S60" s="209">
        <v>23.488891621577295</v>
      </c>
      <c r="T60" s="208">
        <v>128745.646</v>
      </c>
      <c r="U60" s="209">
        <v>26.787883856283017</v>
      </c>
      <c r="V60" s="208">
        <v>688141</v>
      </c>
      <c r="W60" s="209">
        <v>11.436228786112196</v>
      </c>
      <c r="X60" s="208">
        <v>127212</v>
      </c>
      <c r="Y60" s="209">
        <f t="shared" si="1"/>
        <v>5.818644617649767</v>
      </c>
      <c r="Z60" s="208">
        <v>799724</v>
      </c>
      <c r="AA60" s="209">
        <v>32.67988061325897</v>
      </c>
      <c r="AB60" s="208">
        <v>67406</v>
      </c>
      <c r="AC60" s="209">
        <v>-5.376495030602499</v>
      </c>
      <c r="AD60" s="208">
        <v>252310</v>
      </c>
      <c r="AE60" s="209">
        <v>46.47300254851763</v>
      </c>
    </row>
    <row r="61" spans="1:31" ht="18" customHeight="1">
      <c r="A61" s="207">
        <v>48</v>
      </c>
      <c r="B61" s="208">
        <v>1905112</v>
      </c>
      <c r="C61" s="209">
        <v>5.395664150043615</v>
      </c>
      <c r="D61" s="208">
        <v>146542.823</v>
      </c>
      <c r="E61" s="209">
        <v>13.823517573557396</v>
      </c>
      <c r="F61" s="208">
        <v>764996</v>
      </c>
      <c r="G61" s="209">
        <v>11.16849599137386</v>
      </c>
      <c r="H61" s="208">
        <v>155803</v>
      </c>
      <c r="I61" s="209">
        <f t="shared" si="0"/>
        <v>22.47508096720435</v>
      </c>
      <c r="J61" s="208">
        <v>702928</v>
      </c>
      <c r="K61" s="209">
        <v>-12.103675768140008</v>
      </c>
      <c r="L61" s="208">
        <v>70487</v>
      </c>
      <c r="M61" s="209">
        <v>4.570809720202945</v>
      </c>
      <c r="N61" s="208">
        <v>366701</v>
      </c>
      <c r="O61" s="209">
        <v>45.33748166937497</v>
      </c>
      <c r="P61" s="208"/>
      <c r="Q61" s="207">
        <v>48</v>
      </c>
      <c r="R61" s="208">
        <v>1905112</v>
      </c>
      <c r="S61" s="209">
        <v>5.395664150043615</v>
      </c>
      <c r="T61" s="208">
        <v>146542.823</v>
      </c>
      <c r="U61" s="209">
        <v>13.823517573557396</v>
      </c>
      <c r="V61" s="208">
        <v>764996</v>
      </c>
      <c r="W61" s="209">
        <v>11.16849599137386</v>
      </c>
      <c r="X61" s="208">
        <v>155803</v>
      </c>
      <c r="Y61" s="209">
        <f t="shared" si="1"/>
        <v>22.47508096720435</v>
      </c>
      <c r="Z61" s="208">
        <v>702928</v>
      </c>
      <c r="AA61" s="209">
        <v>-12.103675768140008</v>
      </c>
      <c r="AB61" s="208">
        <v>70487</v>
      </c>
      <c r="AC61" s="209">
        <v>4.570809720202945</v>
      </c>
      <c r="AD61" s="208">
        <v>366701</v>
      </c>
      <c r="AE61" s="209">
        <v>45.33748166937497</v>
      </c>
    </row>
    <row r="62" spans="1:31" ht="18" customHeight="1">
      <c r="A62" s="207">
        <v>49</v>
      </c>
      <c r="B62" s="208">
        <v>1316100</v>
      </c>
      <c r="C62" s="209">
        <v>-30.91744737317282</v>
      </c>
      <c r="D62" s="208">
        <v>107238.049</v>
      </c>
      <c r="E62" s="209">
        <v>-26.821357194681582</v>
      </c>
      <c r="F62" s="208">
        <v>680763</v>
      </c>
      <c r="G62" s="209">
        <v>-11.010907246573836</v>
      </c>
      <c r="H62" s="208">
        <v>189355</v>
      </c>
      <c r="I62" s="209">
        <f t="shared" si="0"/>
        <v>21.53488700474317</v>
      </c>
      <c r="J62" s="208">
        <v>358800</v>
      </c>
      <c r="K62" s="209">
        <v>-48.95636537454761</v>
      </c>
      <c r="L62" s="208">
        <v>43365</v>
      </c>
      <c r="M62" s="209">
        <v>-38.47801722303403</v>
      </c>
      <c r="N62" s="208">
        <v>233172</v>
      </c>
      <c r="O62" s="209">
        <v>-36.41359036381139</v>
      </c>
      <c r="P62" s="208"/>
      <c r="Q62" s="207">
        <v>49</v>
      </c>
      <c r="R62" s="208">
        <v>1316100</v>
      </c>
      <c r="S62" s="209">
        <v>-30.91744737317282</v>
      </c>
      <c r="T62" s="208">
        <v>107238.049</v>
      </c>
      <c r="U62" s="209">
        <v>-26.821357194681582</v>
      </c>
      <c r="V62" s="208">
        <v>680763</v>
      </c>
      <c r="W62" s="209">
        <v>-11.010907246573836</v>
      </c>
      <c r="X62" s="208">
        <v>189355</v>
      </c>
      <c r="Y62" s="209">
        <f t="shared" si="1"/>
        <v>21.53488700474317</v>
      </c>
      <c r="Z62" s="208">
        <v>358800</v>
      </c>
      <c r="AA62" s="209">
        <v>-48.95636537454761</v>
      </c>
      <c r="AB62" s="208">
        <v>43365</v>
      </c>
      <c r="AC62" s="209">
        <v>-38.47801722303403</v>
      </c>
      <c r="AD62" s="208">
        <v>233172</v>
      </c>
      <c r="AE62" s="209">
        <v>-36.41359036381139</v>
      </c>
    </row>
    <row r="63" spans="1:31" ht="18" customHeight="1">
      <c r="A63" s="210">
        <v>50</v>
      </c>
      <c r="B63" s="228">
        <v>1356286</v>
      </c>
      <c r="C63" s="209">
        <v>3.053415393967015</v>
      </c>
      <c r="D63" s="228">
        <v>112422.149</v>
      </c>
      <c r="E63" s="209">
        <v>4.834198354354612</v>
      </c>
      <c r="F63" s="228">
        <v>704154</v>
      </c>
      <c r="G63" s="209">
        <v>3.4359975498080786</v>
      </c>
      <c r="H63" s="228">
        <v>200932</v>
      </c>
      <c r="I63" s="209">
        <v>6.113913020517032</v>
      </c>
      <c r="J63" s="228">
        <v>376128</v>
      </c>
      <c r="K63" s="209">
        <v>4.829431438127088</v>
      </c>
      <c r="L63" s="228">
        <v>38213</v>
      </c>
      <c r="M63" s="209">
        <v>-11.880548829701382</v>
      </c>
      <c r="N63" s="228">
        <v>237791</v>
      </c>
      <c r="O63" s="209">
        <v>1.98094110785172</v>
      </c>
      <c r="P63" s="196"/>
      <c r="Q63" s="210">
        <v>50</v>
      </c>
      <c r="R63" s="228">
        <v>1356286</v>
      </c>
      <c r="S63" s="209">
        <v>3.053415393967015</v>
      </c>
      <c r="T63" s="228">
        <v>112422.149</v>
      </c>
      <c r="U63" s="209">
        <v>4.834198354354612</v>
      </c>
      <c r="V63" s="228">
        <v>704154</v>
      </c>
      <c r="W63" s="209">
        <v>3.4359975498080786</v>
      </c>
      <c r="X63" s="228">
        <v>200932</v>
      </c>
      <c r="Y63" s="209">
        <v>6.113913020517032</v>
      </c>
      <c r="Z63" s="228">
        <v>376128</v>
      </c>
      <c r="AA63" s="209">
        <v>4.829431438127088</v>
      </c>
      <c r="AB63" s="228">
        <v>38213</v>
      </c>
      <c r="AC63" s="209">
        <v>-11.880548829701382</v>
      </c>
      <c r="AD63" s="228">
        <v>237791</v>
      </c>
      <c r="AE63" s="209">
        <v>1.98094110785172</v>
      </c>
    </row>
    <row r="64" spans="1:31" ht="18" customHeight="1">
      <c r="A64" s="210">
        <v>51</v>
      </c>
      <c r="B64" s="208">
        <v>1523844</v>
      </c>
      <c r="C64" s="209">
        <v>12.354178985848122</v>
      </c>
      <c r="D64" s="208">
        <v>125281.011</v>
      </c>
      <c r="E64" s="209">
        <v>11.438014763443107</v>
      </c>
      <c r="F64" s="208">
        <v>712762</v>
      </c>
      <c r="G64" s="209">
        <v>1.2224598596329912</v>
      </c>
      <c r="H64" s="208">
        <v>190514</v>
      </c>
      <c r="I64" s="209">
        <v>-5.184838651882231</v>
      </c>
      <c r="J64" s="208">
        <v>474875</v>
      </c>
      <c r="K64" s="209">
        <v>26.25356261698147</v>
      </c>
      <c r="L64" s="208">
        <v>34458</v>
      </c>
      <c r="M64" s="209">
        <v>-9.826498835474837</v>
      </c>
      <c r="N64" s="208">
        <v>301749</v>
      </c>
      <c r="O64" s="209">
        <v>26.896728639856022</v>
      </c>
      <c r="P64" s="196"/>
      <c r="Q64" s="210">
        <v>51</v>
      </c>
      <c r="R64" s="208">
        <v>1523844</v>
      </c>
      <c r="S64" s="209">
        <v>12.354178985848122</v>
      </c>
      <c r="T64" s="208">
        <v>125281.011</v>
      </c>
      <c r="U64" s="209">
        <v>11.438014763443107</v>
      </c>
      <c r="V64" s="208">
        <v>712762</v>
      </c>
      <c r="W64" s="209">
        <v>1.2224598596329912</v>
      </c>
      <c r="X64" s="208">
        <v>190514</v>
      </c>
      <c r="Y64" s="209">
        <v>-5.184838651882231</v>
      </c>
      <c r="Z64" s="208">
        <v>474875</v>
      </c>
      <c r="AA64" s="209">
        <v>26.25356261698147</v>
      </c>
      <c r="AB64" s="208">
        <v>34458</v>
      </c>
      <c r="AC64" s="209">
        <v>-9.826498835474837</v>
      </c>
      <c r="AD64" s="208">
        <v>301749</v>
      </c>
      <c r="AE64" s="209">
        <v>26.896728639856022</v>
      </c>
    </row>
    <row r="65" spans="1:31" ht="18" customHeight="1">
      <c r="A65" s="210">
        <v>52</v>
      </c>
      <c r="B65" s="208">
        <v>1508260</v>
      </c>
      <c r="C65" s="209">
        <v>-1.0226768619360058</v>
      </c>
      <c r="D65" s="208">
        <v>126818.428</v>
      </c>
      <c r="E65" s="209">
        <v>1.2271748030513692</v>
      </c>
      <c r="F65" s="208">
        <v>679376</v>
      </c>
      <c r="G65" s="209">
        <v>-4.684031977013376</v>
      </c>
      <c r="H65" s="208">
        <v>217373</v>
      </c>
      <c r="I65" s="209">
        <v>14.098176511962365</v>
      </c>
      <c r="J65" s="208">
        <v>442919</v>
      </c>
      <c r="K65" s="209">
        <v>-6.729349828902343</v>
      </c>
      <c r="L65" s="208">
        <v>31408</v>
      </c>
      <c r="M65" s="209">
        <v>-8.851355273086085</v>
      </c>
      <c r="N65" s="208">
        <v>354557</v>
      </c>
      <c r="O65" s="209">
        <v>17.500637947433134</v>
      </c>
      <c r="P65" s="196"/>
      <c r="Q65" s="210">
        <v>52</v>
      </c>
      <c r="R65" s="208">
        <v>1508260</v>
      </c>
      <c r="S65" s="209">
        <v>-1.0226768619360058</v>
      </c>
      <c r="T65" s="208">
        <v>126818.428</v>
      </c>
      <c r="U65" s="209">
        <v>1.2271748030513692</v>
      </c>
      <c r="V65" s="208">
        <v>679376</v>
      </c>
      <c r="W65" s="209">
        <v>-4.684031977013376</v>
      </c>
      <c r="X65" s="208">
        <v>217373</v>
      </c>
      <c r="Y65" s="209">
        <v>14.098176511962365</v>
      </c>
      <c r="Z65" s="208">
        <v>442919</v>
      </c>
      <c r="AA65" s="209">
        <v>-6.729349828902343</v>
      </c>
      <c r="AB65" s="208">
        <v>31408</v>
      </c>
      <c r="AC65" s="209">
        <v>-8.851355273086085</v>
      </c>
      <c r="AD65" s="208">
        <v>354557</v>
      </c>
      <c r="AE65" s="209">
        <v>17.500637947433134</v>
      </c>
    </row>
    <row r="66" spans="1:31" ht="18" customHeight="1">
      <c r="A66" s="210">
        <v>53</v>
      </c>
      <c r="B66" s="208">
        <v>1549362</v>
      </c>
      <c r="C66" s="209">
        <v>2.72512696749898</v>
      </c>
      <c r="D66" s="208">
        <v>136249.183</v>
      </c>
      <c r="E66" s="209">
        <v>7.43642319868529</v>
      </c>
      <c r="F66" s="208">
        <v>732742</v>
      </c>
      <c r="G66" s="209">
        <v>7.855149431242793</v>
      </c>
      <c r="H66" s="208">
        <v>352597</v>
      </c>
      <c r="I66" s="209">
        <v>62.20827793700229</v>
      </c>
      <c r="J66" s="208">
        <v>440877</v>
      </c>
      <c r="K66" s="209">
        <v>-0.46103237838069333</v>
      </c>
      <c r="L66" s="208">
        <v>28685</v>
      </c>
      <c r="M66" s="209">
        <v>-8.669765664798774</v>
      </c>
      <c r="N66" s="208">
        <v>347058</v>
      </c>
      <c r="O66" s="209">
        <v>-2.115033689928552</v>
      </c>
      <c r="P66" s="208"/>
      <c r="Q66" s="210">
        <v>53</v>
      </c>
      <c r="R66" s="208">
        <v>1549362</v>
      </c>
      <c r="S66" s="209">
        <v>2.72512696749898</v>
      </c>
      <c r="T66" s="208">
        <v>136249.183</v>
      </c>
      <c r="U66" s="209">
        <v>7.43642319868529</v>
      </c>
      <c r="V66" s="208">
        <v>732742</v>
      </c>
      <c r="W66" s="209">
        <v>7.855149431242793</v>
      </c>
      <c r="X66" s="208">
        <v>352597</v>
      </c>
      <c r="Y66" s="209">
        <v>62.20827793700229</v>
      </c>
      <c r="Z66" s="208">
        <v>440877</v>
      </c>
      <c r="AA66" s="209">
        <v>-0.46103237838069333</v>
      </c>
      <c r="AB66" s="208">
        <v>28685</v>
      </c>
      <c r="AC66" s="209">
        <v>-8.669765664798774</v>
      </c>
      <c r="AD66" s="208">
        <v>347058</v>
      </c>
      <c r="AE66" s="209">
        <v>-2.115033689928552</v>
      </c>
    </row>
    <row r="67" spans="1:31" ht="18" customHeight="1">
      <c r="A67" s="207">
        <v>54</v>
      </c>
      <c r="B67" s="208">
        <v>1493023</v>
      </c>
      <c r="C67" s="209">
        <v>-3.6362709295826363</v>
      </c>
      <c r="D67" s="208">
        <v>136514.999</v>
      </c>
      <c r="E67" s="209">
        <v>0.19509548178355374</v>
      </c>
      <c r="F67" s="208">
        <v>703865</v>
      </c>
      <c r="G67" s="209">
        <v>-3.9409505665022664</v>
      </c>
      <c r="H67" s="208">
        <v>343541</v>
      </c>
      <c r="I67" s="209">
        <v>-2.568371256703827</v>
      </c>
      <c r="J67" s="208">
        <v>413201</v>
      </c>
      <c r="K67" s="209">
        <v>-6.277487825402545</v>
      </c>
      <c r="L67" s="208">
        <v>27191</v>
      </c>
      <c r="M67" s="209">
        <v>-5.208297019348095</v>
      </c>
      <c r="N67" s="208">
        <v>348766</v>
      </c>
      <c r="O67" s="209">
        <v>0.4921367610024845</v>
      </c>
      <c r="P67" s="208"/>
      <c r="Q67" s="207">
        <v>54</v>
      </c>
      <c r="R67" s="208">
        <v>1493023</v>
      </c>
      <c r="S67" s="209">
        <v>-3.6362709295826363</v>
      </c>
      <c r="T67" s="208">
        <v>136514.999</v>
      </c>
      <c r="U67" s="209">
        <v>0.19509548178355374</v>
      </c>
      <c r="V67" s="208">
        <v>703865</v>
      </c>
      <c r="W67" s="209">
        <v>-3.9409505665022664</v>
      </c>
      <c r="X67" s="208">
        <v>343541</v>
      </c>
      <c r="Y67" s="209">
        <v>-2.568371256703827</v>
      </c>
      <c r="Z67" s="208">
        <v>413201</v>
      </c>
      <c r="AA67" s="209">
        <v>-6.277487825402545</v>
      </c>
      <c r="AB67" s="208">
        <v>27191</v>
      </c>
      <c r="AC67" s="209">
        <v>-5.208297019348095</v>
      </c>
      <c r="AD67" s="208">
        <v>348766</v>
      </c>
      <c r="AE67" s="209">
        <v>0.4921367610024845</v>
      </c>
    </row>
    <row r="68" spans="1:31" ht="18" customHeight="1">
      <c r="A68" s="207">
        <v>55</v>
      </c>
      <c r="B68" s="208">
        <v>1268626</v>
      </c>
      <c r="C68" s="209">
        <v>-15.029708182660286</v>
      </c>
      <c r="D68" s="208">
        <v>119102.223</v>
      </c>
      <c r="E68" s="209">
        <v>-12.755210876132367</v>
      </c>
      <c r="F68" s="208">
        <v>601896</v>
      </c>
      <c r="G68" s="209">
        <v>-14.487011003530498</v>
      </c>
      <c r="H68" s="208">
        <v>293011</v>
      </c>
      <c r="I68" s="209">
        <v>-14.708579179777672</v>
      </c>
      <c r="J68" s="208">
        <v>319404</v>
      </c>
      <c r="K68" s="209">
        <v>-22.70009027083671</v>
      </c>
      <c r="L68" s="208">
        <v>23924</v>
      </c>
      <c r="M68" s="209">
        <v>-12.015004964878088</v>
      </c>
      <c r="N68" s="208">
        <v>323402</v>
      </c>
      <c r="O68" s="209">
        <v>-7.2724978925698025</v>
      </c>
      <c r="Q68" s="207">
        <v>55</v>
      </c>
      <c r="R68" s="208">
        <v>1268626</v>
      </c>
      <c r="S68" s="209">
        <v>-15.029708182660286</v>
      </c>
      <c r="T68" s="208">
        <v>119102.223</v>
      </c>
      <c r="U68" s="209">
        <v>-12.755210876132367</v>
      </c>
      <c r="V68" s="208">
        <v>601896</v>
      </c>
      <c r="W68" s="209">
        <v>-14.487011003530498</v>
      </c>
      <c r="X68" s="208">
        <v>293011</v>
      </c>
      <c r="Y68" s="209">
        <v>-14.708579179777672</v>
      </c>
      <c r="Z68" s="208">
        <v>319404</v>
      </c>
      <c r="AA68" s="209">
        <v>-22.70009027083671</v>
      </c>
      <c r="AB68" s="208">
        <v>23924</v>
      </c>
      <c r="AC68" s="209">
        <v>-12.015004964878088</v>
      </c>
      <c r="AD68" s="208">
        <v>323402</v>
      </c>
      <c r="AE68" s="209">
        <v>-7.2724978925698025</v>
      </c>
    </row>
    <row r="69" spans="1:31" ht="18" customHeight="1">
      <c r="A69" s="207">
        <v>56</v>
      </c>
      <c r="B69" s="208">
        <v>1151699</v>
      </c>
      <c r="C69" s="209">
        <v>-9.216821979054501</v>
      </c>
      <c r="D69" s="208">
        <v>107853.17</v>
      </c>
      <c r="E69" s="209">
        <v>-9.444872410148042</v>
      </c>
      <c r="F69" s="208">
        <v>558002</v>
      </c>
      <c r="G69" s="209">
        <v>-7.29262198120606</v>
      </c>
      <c r="H69" s="208">
        <v>290656</v>
      </c>
      <c r="I69" s="209">
        <v>-0.8037240922695754</v>
      </c>
      <c r="J69" s="208">
        <v>303808</v>
      </c>
      <c r="K69" s="209">
        <v>-4.882844297504096</v>
      </c>
      <c r="L69" s="208">
        <v>22877</v>
      </c>
      <c r="M69" s="209">
        <v>-4.376358468483533</v>
      </c>
      <c r="N69" s="208">
        <v>267012</v>
      </c>
      <c r="O69" s="209">
        <v>-17.43650317561425</v>
      </c>
      <c r="Q69" s="207">
        <v>56</v>
      </c>
      <c r="R69" s="208">
        <v>1151699</v>
      </c>
      <c r="S69" s="209">
        <v>-9.216821979054501</v>
      </c>
      <c r="T69" s="208">
        <v>107853.17</v>
      </c>
      <c r="U69" s="209">
        <v>-9.444872410148042</v>
      </c>
      <c r="V69" s="208">
        <v>558002</v>
      </c>
      <c r="W69" s="209">
        <v>-7.29262198120606</v>
      </c>
      <c r="X69" s="208">
        <v>290656</v>
      </c>
      <c r="Y69" s="209">
        <v>-0.8037240922695754</v>
      </c>
      <c r="Z69" s="208">
        <v>303808</v>
      </c>
      <c r="AA69" s="209">
        <v>-4.882844297504096</v>
      </c>
      <c r="AB69" s="208">
        <v>22877</v>
      </c>
      <c r="AC69" s="209">
        <v>-4.376358468483533</v>
      </c>
      <c r="AD69" s="208">
        <v>267012</v>
      </c>
      <c r="AE69" s="209">
        <v>-17.43650317561425</v>
      </c>
    </row>
    <row r="70" spans="1:31" ht="18" customHeight="1">
      <c r="A70" s="207">
        <v>57</v>
      </c>
      <c r="B70" s="208">
        <v>1146149</v>
      </c>
      <c r="C70" s="209">
        <v>-0.48189674559064866</v>
      </c>
      <c r="D70" s="208">
        <v>107637.631</v>
      </c>
      <c r="E70" s="209">
        <v>-0.19984484461607055</v>
      </c>
      <c r="F70" s="208">
        <v>584182</v>
      </c>
      <c r="G70" s="209">
        <v>4.691739456130972</v>
      </c>
      <c r="H70" s="208">
        <v>342505</v>
      </c>
      <c r="I70" s="209">
        <v>17.838613343608944</v>
      </c>
      <c r="J70" s="208">
        <v>315448</v>
      </c>
      <c r="K70" s="209">
        <v>3.831367179271128</v>
      </c>
      <c r="L70" s="208">
        <v>22878</v>
      </c>
      <c r="M70" s="209">
        <v>0.004371202517816641</v>
      </c>
      <c r="N70" s="208">
        <v>223641</v>
      </c>
      <c r="O70" s="209">
        <v>-16.243090198193343</v>
      </c>
      <c r="Q70" s="207">
        <v>57</v>
      </c>
      <c r="R70" s="208">
        <v>1146149</v>
      </c>
      <c r="S70" s="209">
        <v>-0.48189674559064866</v>
      </c>
      <c r="T70" s="208">
        <v>107637.631</v>
      </c>
      <c r="U70" s="209">
        <v>-0.19984484461607055</v>
      </c>
      <c r="V70" s="208">
        <v>584182</v>
      </c>
      <c r="W70" s="209">
        <v>4.691739456130972</v>
      </c>
      <c r="X70" s="208">
        <v>342505</v>
      </c>
      <c r="Y70" s="209">
        <v>17.838613343608944</v>
      </c>
      <c r="Z70" s="208">
        <v>315448</v>
      </c>
      <c r="AA70" s="209">
        <v>3.831367179271128</v>
      </c>
      <c r="AB70" s="208">
        <v>22878</v>
      </c>
      <c r="AC70" s="209">
        <v>0.004371202517816641</v>
      </c>
      <c r="AD70" s="208">
        <v>223641</v>
      </c>
      <c r="AE70" s="209">
        <v>-16.243090198193343</v>
      </c>
    </row>
    <row r="71" spans="1:31" ht="18" customHeight="1">
      <c r="A71" s="207">
        <v>58</v>
      </c>
      <c r="B71" s="208">
        <v>1136797</v>
      </c>
      <c r="C71" s="209">
        <v>-0.815949758713741</v>
      </c>
      <c r="D71" s="208">
        <v>99442.441</v>
      </c>
      <c r="E71" s="209">
        <v>-7.613684845962454</v>
      </c>
      <c r="F71" s="208">
        <v>478833</v>
      </c>
      <c r="G71" s="209">
        <v>-18.033592270901877</v>
      </c>
      <c r="H71" s="208">
        <v>249348</v>
      </c>
      <c r="I71" s="209">
        <v>-27.198727025882828</v>
      </c>
      <c r="J71" s="208">
        <v>394495</v>
      </c>
      <c r="K71" s="209">
        <v>25.05864675001903</v>
      </c>
      <c r="L71" s="208">
        <v>20204</v>
      </c>
      <c r="M71" s="209">
        <v>-11.688084622781714</v>
      </c>
      <c r="N71" s="208">
        <v>243265</v>
      </c>
      <c r="O71" s="209">
        <v>8.774777433475967</v>
      </c>
      <c r="Q71" s="207">
        <v>58</v>
      </c>
      <c r="R71" s="208">
        <v>1136797</v>
      </c>
      <c r="S71" s="209">
        <v>-0.815949758713741</v>
      </c>
      <c r="T71" s="208">
        <v>99442.441</v>
      </c>
      <c r="U71" s="209">
        <v>-7.613684845962454</v>
      </c>
      <c r="V71" s="208">
        <v>478833</v>
      </c>
      <c r="W71" s="209">
        <v>-18.033592270901877</v>
      </c>
      <c r="X71" s="208">
        <v>249348</v>
      </c>
      <c r="Y71" s="209">
        <v>-27.198727025882828</v>
      </c>
      <c r="Z71" s="208">
        <v>394495</v>
      </c>
      <c r="AA71" s="209">
        <v>25.05864675001903</v>
      </c>
      <c r="AB71" s="208">
        <v>20204</v>
      </c>
      <c r="AC71" s="209">
        <v>-11.688084622781714</v>
      </c>
      <c r="AD71" s="208">
        <v>243265</v>
      </c>
      <c r="AE71" s="209">
        <v>8.774777433475967</v>
      </c>
    </row>
    <row r="72" spans="1:31" ht="18" customHeight="1">
      <c r="A72" s="207">
        <v>59</v>
      </c>
      <c r="B72" s="208">
        <v>1187282</v>
      </c>
      <c r="C72" s="209">
        <v>4.440986385432044</v>
      </c>
      <c r="D72" s="208">
        <v>100227.708</v>
      </c>
      <c r="E72" s="209">
        <v>0.7896698754609188</v>
      </c>
      <c r="F72" s="208">
        <v>469879</v>
      </c>
      <c r="G72" s="209">
        <v>-1.8699630142450463</v>
      </c>
      <c r="H72" s="208">
        <v>239767</v>
      </c>
      <c r="I72" s="209">
        <v>-3.84242103405682</v>
      </c>
      <c r="J72" s="208">
        <v>464308</v>
      </c>
      <c r="K72" s="209">
        <v>17.69680224083956</v>
      </c>
      <c r="L72" s="208">
        <v>22094</v>
      </c>
      <c r="M72" s="209">
        <v>9.354583250841419</v>
      </c>
      <c r="N72" s="208">
        <v>231001</v>
      </c>
      <c r="O72" s="209">
        <v>-5.041415740036581</v>
      </c>
      <c r="Q72" s="207">
        <v>59</v>
      </c>
      <c r="R72" s="208">
        <v>1187282</v>
      </c>
      <c r="S72" s="209">
        <v>4.440986385432044</v>
      </c>
      <c r="T72" s="208">
        <v>100227.708</v>
      </c>
      <c r="U72" s="209">
        <v>0.7896698754609188</v>
      </c>
      <c r="V72" s="208">
        <v>469879</v>
      </c>
      <c r="W72" s="209">
        <v>-1.8699630142450463</v>
      </c>
      <c r="X72" s="208">
        <v>239767</v>
      </c>
      <c r="Y72" s="209">
        <v>-3.84242103405682</v>
      </c>
      <c r="Z72" s="208">
        <v>464308</v>
      </c>
      <c r="AA72" s="209">
        <v>17.69680224083956</v>
      </c>
      <c r="AB72" s="208">
        <v>22094</v>
      </c>
      <c r="AC72" s="209">
        <v>9.354583250841419</v>
      </c>
      <c r="AD72" s="208">
        <v>231001</v>
      </c>
      <c r="AE72" s="209">
        <v>-5.041415740036581</v>
      </c>
    </row>
    <row r="73" spans="1:31" ht="18" customHeight="1" thickBot="1">
      <c r="A73" s="211">
        <v>60</v>
      </c>
      <c r="B73" s="216">
        <v>1236072</v>
      </c>
      <c r="C73" s="217">
        <v>4.10938597569912</v>
      </c>
      <c r="D73" s="216">
        <v>103131.91</v>
      </c>
      <c r="E73" s="217">
        <v>2.8976039240566243</v>
      </c>
      <c r="F73" s="216">
        <v>464697</v>
      </c>
      <c r="G73" s="217">
        <v>-1.1028371133845138</v>
      </c>
      <c r="H73" s="216">
        <v>225554</v>
      </c>
      <c r="I73" s="217">
        <v>-5.927838276326602</v>
      </c>
      <c r="J73" s="216">
        <v>527042</v>
      </c>
      <c r="K73" s="217">
        <v>13.511289919622316</v>
      </c>
      <c r="L73" s="216">
        <v>20315</v>
      </c>
      <c r="M73" s="217">
        <v>-8.05195980809269</v>
      </c>
      <c r="N73" s="216">
        <v>224018</v>
      </c>
      <c r="O73" s="217">
        <v>-3.022930636663912</v>
      </c>
      <c r="Q73" s="211">
        <v>60</v>
      </c>
      <c r="R73" s="216">
        <v>1236072</v>
      </c>
      <c r="S73" s="217">
        <v>4.10938597569912</v>
      </c>
      <c r="T73" s="216">
        <v>103131.91</v>
      </c>
      <c r="U73" s="217">
        <v>2.8976039240566243</v>
      </c>
      <c r="V73" s="216">
        <v>464697</v>
      </c>
      <c r="W73" s="217">
        <v>-1.1028371133845138</v>
      </c>
      <c r="X73" s="216">
        <v>225554</v>
      </c>
      <c r="Y73" s="217">
        <v>-5.927838276326602</v>
      </c>
      <c r="Z73" s="216">
        <v>527042</v>
      </c>
      <c r="AA73" s="217">
        <v>13.511289919622316</v>
      </c>
      <c r="AB73" s="216">
        <v>20315</v>
      </c>
      <c r="AC73" s="217">
        <v>-8.05195980809269</v>
      </c>
      <c r="AD73" s="216">
        <v>224018</v>
      </c>
      <c r="AE73" s="217">
        <v>-3.022930636663912</v>
      </c>
    </row>
    <row r="74" ht="18" customHeight="1"/>
    <row r="75" ht="18" customHeight="1"/>
  </sheetData>
  <sheetProtection/>
  <printOptions/>
  <pageMargins left="0.7874015748031497" right="0" top="0.3937007874015748" bottom="0" header="0.5118110236220472" footer="0.5118110236220472"/>
  <pageSetup horizontalDpi="400" verticalDpi="400" orientation="landscape" paperSize="9" scale="99" r:id="rId2"/>
  <rowBreaks count="1" manualBreakCount="1">
    <brk id="31" max="255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75390625" style="186" customWidth="1"/>
    <col min="2" max="2" width="11.25390625" style="186" customWidth="1"/>
    <col min="3" max="4" width="9.00390625" style="186" customWidth="1"/>
    <col min="5" max="5" width="11.375" style="186" customWidth="1"/>
    <col min="6" max="6" width="9.00390625" style="186" customWidth="1"/>
    <col min="7" max="7" width="11.375" style="186" customWidth="1"/>
    <col min="8" max="9" width="9.00390625" style="186" customWidth="1"/>
    <col min="10" max="10" width="11.25390625" style="186" customWidth="1"/>
    <col min="11" max="12" width="9.00390625" style="186" customWidth="1"/>
    <col min="13" max="13" width="11.75390625" style="186" customWidth="1"/>
    <col min="14" max="14" width="11.25390625" style="186" customWidth="1"/>
    <col min="15" max="16" width="9.00390625" style="186" customWidth="1"/>
    <col min="17" max="17" width="11.375" style="186" customWidth="1"/>
    <col min="18" max="18" width="9.00390625" style="186" customWidth="1"/>
    <col min="19" max="19" width="11.375" style="186" customWidth="1"/>
    <col min="20" max="21" width="9.00390625" style="186" customWidth="1"/>
    <col min="22" max="22" width="11.25390625" style="186" customWidth="1"/>
    <col min="23" max="16384" width="9.00390625" style="186" customWidth="1"/>
  </cols>
  <sheetData>
    <row r="1" spans="1:13" ht="13.5">
      <c r="A1" s="186" t="s">
        <v>115</v>
      </c>
      <c r="M1" s="186" t="s">
        <v>115</v>
      </c>
    </row>
    <row r="2" spans="1:23" ht="13.5">
      <c r="A2" s="187" t="s">
        <v>282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M2" s="187" t="s">
        <v>282</v>
      </c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spans="1:23" ht="14.25" thickBot="1">
      <c r="A3" s="188" t="s">
        <v>301</v>
      </c>
      <c r="J3" s="187" t="s">
        <v>285</v>
      </c>
      <c r="K3" s="187"/>
      <c r="M3" s="190" t="s">
        <v>302</v>
      </c>
      <c r="V3" s="187" t="s">
        <v>285</v>
      </c>
      <c r="W3" s="187"/>
    </row>
    <row r="4" spans="1:23" ht="16.5" customHeight="1" thickBot="1">
      <c r="A4" s="410"/>
      <c r="B4" s="229" t="s">
        <v>11</v>
      </c>
      <c r="C4" s="230"/>
      <c r="D4" s="230"/>
      <c r="E4" s="230"/>
      <c r="F4" s="231"/>
      <c r="G4" s="232" t="s">
        <v>12</v>
      </c>
      <c r="H4" s="192"/>
      <c r="I4" s="233"/>
      <c r="J4" s="192" t="s">
        <v>13</v>
      </c>
      <c r="K4" s="233"/>
      <c r="M4" s="410"/>
      <c r="N4" s="229" t="s">
        <v>11</v>
      </c>
      <c r="O4" s="230"/>
      <c r="P4" s="230"/>
      <c r="Q4" s="230"/>
      <c r="R4" s="231"/>
      <c r="S4" s="232" t="s">
        <v>12</v>
      </c>
      <c r="T4" s="192"/>
      <c r="U4" s="233"/>
      <c r="V4" s="192" t="s">
        <v>13</v>
      </c>
      <c r="W4" s="233"/>
    </row>
    <row r="5" spans="1:23" ht="16.5" customHeight="1" thickBot="1">
      <c r="A5" s="411"/>
      <c r="B5" s="234" t="s">
        <v>113</v>
      </c>
      <c r="C5" s="234"/>
      <c r="D5" s="201"/>
      <c r="E5" s="234" t="s">
        <v>309</v>
      </c>
      <c r="F5" s="234"/>
      <c r="G5" s="235"/>
      <c r="H5" s="196"/>
      <c r="I5" s="201"/>
      <c r="J5" s="196"/>
      <c r="K5" s="202"/>
      <c r="M5" s="411"/>
      <c r="N5" s="234" t="s">
        <v>113</v>
      </c>
      <c r="O5" s="234"/>
      <c r="P5" s="201"/>
      <c r="Q5" s="234" t="s">
        <v>309</v>
      </c>
      <c r="R5" s="234"/>
      <c r="S5" s="235"/>
      <c r="T5" s="196"/>
      <c r="U5" s="201"/>
      <c r="V5" s="196"/>
      <c r="W5" s="202"/>
    </row>
    <row r="6" spans="1:23" ht="16.5" customHeight="1" thickBot="1">
      <c r="A6" s="411"/>
      <c r="B6" s="196"/>
      <c r="C6" s="201"/>
      <c r="D6" s="236" t="s">
        <v>14</v>
      </c>
      <c r="E6" s="196"/>
      <c r="F6" s="201"/>
      <c r="G6" s="235"/>
      <c r="H6" s="201"/>
      <c r="I6" s="210" t="s">
        <v>15</v>
      </c>
      <c r="J6" s="196"/>
      <c r="K6" s="201"/>
      <c r="M6" s="411"/>
      <c r="N6" s="196"/>
      <c r="O6" s="201"/>
      <c r="P6" s="236" t="s">
        <v>14</v>
      </c>
      <c r="Q6" s="196"/>
      <c r="R6" s="201"/>
      <c r="S6" s="235"/>
      <c r="T6" s="201"/>
      <c r="U6" s="210" t="s">
        <v>15</v>
      </c>
      <c r="V6" s="196"/>
      <c r="W6" s="201"/>
    </row>
    <row r="7" spans="1:23" ht="15.75" customHeight="1" thickBot="1">
      <c r="A7" s="412"/>
      <c r="B7" s="189"/>
      <c r="C7" s="204" t="s">
        <v>10</v>
      </c>
      <c r="D7" s="204" t="s">
        <v>16</v>
      </c>
      <c r="E7" s="189"/>
      <c r="F7" s="204" t="s">
        <v>10</v>
      </c>
      <c r="G7" s="237"/>
      <c r="H7" s="204" t="s">
        <v>10</v>
      </c>
      <c r="I7" s="204" t="s">
        <v>16</v>
      </c>
      <c r="J7" s="189"/>
      <c r="K7" s="204" t="s">
        <v>10</v>
      </c>
      <c r="M7" s="412"/>
      <c r="N7" s="189"/>
      <c r="O7" s="204" t="s">
        <v>10</v>
      </c>
      <c r="P7" s="204" t="s">
        <v>16</v>
      </c>
      <c r="Q7" s="189"/>
      <c r="R7" s="204" t="s">
        <v>10</v>
      </c>
      <c r="S7" s="237"/>
      <c r="T7" s="204" t="s">
        <v>10</v>
      </c>
      <c r="U7" s="204" t="s">
        <v>16</v>
      </c>
      <c r="V7" s="189"/>
      <c r="W7" s="204" t="s">
        <v>10</v>
      </c>
    </row>
    <row r="8" spans="1:23" ht="18" customHeight="1">
      <c r="A8" s="210" t="s">
        <v>310</v>
      </c>
      <c r="B8" s="208">
        <v>119745</v>
      </c>
      <c r="C8" s="209">
        <v>-3.1134449362018923</v>
      </c>
      <c r="D8" s="209">
        <v>54.39122436465218</v>
      </c>
      <c r="E8" s="208">
        <v>97720</v>
      </c>
      <c r="F8" s="209">
        <v>-1.1251416545248527</v>
      </c>
      <c r="G8" s="208">
        <v>203365</v>
      </c>
      <c r="H8" s="209">
        <v>14.351503019534185</v>
      </c>
      <c r="I8" s="209">
        <v>14.902803660242606</v>
      </c>
      <c r="J8" s="208"/>
      <c r="K8" s="209"/>
      <c r="M8" s="210" t="s">
        <v>310</v>
      </c>
      <c r="N8" s="208">
        <v>119745</v>
      </c>
      <c r="O8" s="209">
        <v>-3.1134449362018923</v>
      </c>
      <c r="P8" s="209">
        <v>54.39122436465218</v>
      </c>
      <c r="Q8" s="208">
        <v>97720</v>
      </c>
      <c r="R8" s="209">
        <v>-1.1251416545248527</v>
      </c>
      <c r="S8" s="208">
        <v>203365</v>
      </c>
      <c r="T8" s="209">
        <v>14.351503019534185</v>
      </c>
      <c r="U8" s="209">
        <v>14.902803660242606</v>
      </c>
      <c r="V8" s="208"/>
      <c r="W8" s="209"/>
    </row>
    <row r="9" spans="1:23" ht="18" customHeight="1">
      <c r="A9" s="210">
        <v>62</v>
      </c>
      <c r="B9" s="208">
        <v>133776</v>
      </c>
      <c r="C9" s="209">
        <v>11.717399473881995</v>
      </c>
      <c r="D9" s="209">
        <v>54.19081993510518</v>
      </c>
      <c r="E9" s="208">
        <v>110266</v>
      </c>
      <c r="F9" s="209">
        <v>12.838722881702825</v>
      </c>
      <c r="G9" s="208">
        <v>247455</v>
      </c>
      <c r="H9" s="209">
        <v>21.680230128094813</v>
      </c>
      <c r="I9" s="209">
        <v>14.779609388998388</v>
      </c>
      <c r="J9" s="208"/>
      <c r="K9" s="209"/>
      <c r="M9" s="210">
        <v>62</v>
      </c>
      <c r="N9" s="208">
        <v>133776</v>
      </c>
      <c r="O9" s="209">
        <v>11.717399473881995</v>
      </c>
      <c r="P9" s="209">
        <v>54.19081993510518</v>
      </c>
      <c r="Q9" s="208">
        <v>110266</v>
      </c>
      <c r="R9" s="209">
        <v>12.838722881702825</v>
      </c>
      <c r="S9" s="208">
        <v>247455</v>
      </c>
      <c r="T9" s="209">
        <v>21.680230128094813</v>
      </c>
      <c r="U9" s="209">
        <v>14.779609388998388</v>
      </c>
      <c r="V9" s="208"/>
      <c r="W9" s="209"/>
    </row>
    <row r="10" spans="1:23" ht="18" customHeight="1">
      <c r="A10" s="210">
        <v>63</v>
      </c>
      <c r="B10" s="208">
        <v>167876</v>
      </c>
      <c r="C10" s="209">
        <v>25.49037196507595</v>
      </c>
      <c r="D10" s="209">
        <v>57.234812195928555</v>
      </c>
      <c r="E10" s="208">
        <v>117725</v>
      </c>
      <c r="F10" s="209">
        <v>6.764551176246525</v>
      </c>
      <c r="G10" s="208">
        <v>218716</v>
      </c>
      <c r="H10" s="209">
        <v>-11.613828776949342</v>
      </c>
      <c r="I10" s="209">
        <v>12.982921020702296</v>
      </c>
      <c r="J10" s="208">
        <v>32462</v>
      </c>
      <c r="K10" s="209"/>
      <c r="M10" s="210">
        <v>63</v>
      </c>
      <c r="N10" s="208">
        <v>167876</v>
      </c>
      <c r="O10" s="209">
        <v>25.49037196507595</v>
      </c>
      <c r="P10" s="209">
        <v>57.234812195928555</v>
      </c>
      <c r="Q10" s="208">
        <v>117725</v>
      </c>
      <c r="R10" s="209">
        <v>6.764551176246525</v>
      </c>
      <c r="S10" s="208">
        <v>218716</v>
      </c>
      <c r="T10" s="209">
        <v>-11.613828776949342</v>
      </c>
      <c r="U10" s="209">
        <v>12.982921020702296</v>
      </c>
      <c r="V10" s="208">
        <v>32462</v>
      </c>
      <c r="W10" s="209"/>
    </row>
    <row r="11" spans="1:23" ht="18" customHeight="1">
      <c r="A11" s="207" t="s">
        <v>112</v>
      </c>
      <c r="B11" s="208">
        <v>177834</v>
      </c>
      <c r="C11" s="209">
        <v>5.931759155567207</v>
      </c>
      <c r="D11" s="209">
        <v>56.997163506995086</v>
      </c>
      <c r="E11" s="208">
        <v>126802</v>
      </c>
      <c r="F11" s="209">
        <v>7.710341898492246</v>
      </c>
      <c r="G11" s="208">
        <v>211210</v>
      </c>
      <c r="H11" s="209">
        <v>-3.4318476928985486</v>
      </c>
      <c r="I11" s="209">
        <v>12.703505087176081</v>
      </c>
      <c r="J11" s="208">
        <v>47572</v>
      </c>
      <c r="K11" s="209">
        <v>46.54673156305835</v>
      </c>
      <c r="M11" s="207" t="s">
        <v>112</v>
      </c>
      <c r="N11" s="208">
        <v>177834</v>
      </c>
      <c r="O11" s="209">
        <v>5.931759155567207</v>
      </c>
      <c r="P11" s="209">
        <v>56.997163506995086</v>
      </c>
      <c r="Q11" s="208">
        <v>126802</v>
      </c>
      <c r="R11" s="209">
        <v>7.710341898492246</v>
      </c>
      <c r="S11" s="208">
        <v>211210</v>
      </c>
      <c r="T11" s="209">
        <v>-3.4318476928985486</v>
      </c>
      <c r="U11" s="209">
        <v>12.703505087176081</v>
      </c>
      <c r="V11" s="208">
        <v>47572</v>
      </c>
      <c r="W11" s="209">
        <v>46.54673156305835</v>
      </c>
    </row>
    <row r="12" spans="1:23" ht="18" customHeight="1">
      <c r="A12" s="210">
        <v>2</v>
      </c>
      <c r="B12" s="208">
        <v>238600</v>
      </c>
      <c r="C12" s="209">
        <v>34.17006871576864</v>
      </c>
      <c r="D12" s="209">
        <v>62.85563751317176</v>
      </c>
      <c r="E12" s="208">
        <v>133248</v>
      </c>
      <c r="F12" s="209">
        <v>5.083516032870139</v>
      </c>
      <c r="G12" s="208">
        <v>219186</v>
      </c>
      <c r="H12" s="209">
        <v>3.776336347710818</v>
      </c>
      <c r="I12" s="209">
        <v>12.839601923485846</v>
      </c>
      <c r="J12" s="208">
        <v>51093</v>
      </c>
      <c r="K12" s="209">
        <v>7.401412595644508</v>
      </c>
      <c r="M12" s="210">
        <v>2</v>
      </c>
      <c r="N12" s="208">
        <v>238600</v>
      </c>
      <c r="O12" s="209">
        <v>34.17006871576864</v>
      </c>
      <c r="P12" s="209">
        <v>62.85563751317176</v>
      </c>
      <c r="Q12" s="208">
        <v>133248</v>
      </c>
      <c r="R12" s="209">
        <v>5.083516032870139</v>
      </c>
      <c r="S12" s="208">
        <v>219186</v>
      </c>
      <c r="T12" s="209">
        <v>3.776336347710818</v>
      </c>
      <c r="U12" s="209">
        <v>12.839601923485846</v>
      </c>
      <c r="V12" s="208">
        <v>51093</v>
      </c>
      <c r="W12" s="209">
        <v>7.401412595644508</v>
      </c>
    </row>
    <row r="13" spans="1:23" ht="18" customHeight="1">
      <c r="A13" s="207">
        <v>3</v>
      </c>
      <c r="B13" s="208">
        <v>190412</v>
      </c>
      <c r="C13" s="209">
        <v>-20.196144174350373</v>
      </c>
      <c r="D13" s="209">
        <v>62.536989414705126</v>
      </c>
      <c r="E13" s="208">
        <v>109744</v>
      </c>
      <c r="F13" s="209">
        <v>-17.63928914505284</v>
      </c>
      <c r="G13" s="208">
        <v>219774</v>
      </c>
      <c r="H13" s="209">
        <v>0.268265308915705</v>
      </c>
      <c r="I13" s="209">
        <v>16.04042255967699</v>
      </c>
      <c r="J13" s="208">
        <v>45437</v>
      </c>
      <c r="K13" s="209">
        <v>-11.070009590354847</v>
      </c>
      <c r="M13" s="207">
        <v>3</v>
      </c>
      <c r="N13" s="208">
        <v>190412</v>
      </c>
      <c r="O13" s="209">
        <v>-20.196144174350373</v>
      </c>
      <c r="P13" s="209">
        <v>62.536989414705126</v>
      </c>
      <c r="Q13" s="208">
        <v>109744</v>
      </c>
      <c r="R13" s="209">
        <v>-17.63928914505284</v>
      </c>
      <c r="S13" s="208">
        <v>219774</v>
      </c>
      <c r="T13" s="209">
        <v>0.268265308915705</v>
      </c>
      <c r="U13" s="209">
        <v>16.04042255967699</v>
      </c>
      <c r="V13" s="208">
        <v>45437</v>
      </c>
      <c r="W13" s="209">
        <v>-11.070009590354847</v>
      </c>
    </row>
    <row r="14" spans="1:23" ht="18" customHeight="1">
      <c r="A14" s="207">
        <v>4</v>
      </c>
      <c r="B14" s="208">
        <v>113873</v>
      </c>
      <c r="C14" s="209">
        <v>-40.19652122765371</v>
      </c>
      <c r="D14" s="209">
        <v>52.44534304807785</v>
      </c>
      <c r="E14" s="208">
        <v>99840</v>
      </c>
      <c r="F14" s="209">
        <v>-9.024639160227444</v>
      </c>
      <c r="G14" s="208">
        <v>252398</v>
      </c>
      <c r="H14" s="209">
        <v>14.844340094824693</v>
      </c>
      <c r="I14" s="209">
        <v>17.99513756692975</v>
      </c>
      <c r="J14" s="208">
        <v>52933</v>
      </c>
      <c r="K14" s="209">
        <v>16.49756806127165</v>
      </c>
      <c r="M14" s="207">
        <v>4</v>
      </c>
      <c r="N14" s="208">
        <v>113873</v>
      </c>
      <c r="O14" s="209">
        <v>-40.19652122765371</v>
      </c>
      <c r="P14" s="209">
        <v>52.44534304807785</v>
      </c>
      <c r="Q14" s="208">
        <v>99840</v>
      </c>
      <c r="R14" s="209">
        <v>-9.024639160227444</v>
      </c>
      <c r="S14" s="208">
        <v>252398</v>
      </c>
      <c r="T14" s="209">
        <v>14.844340094824693</v>
      </c>
      <c r="U14" s="209">
        <v>17.99513756692975</v>
      </c>
      <c r="V14" s="208">
        <v>52933</v>
      </c>
      <c r="W14" s="209">
        <v>16.49756806127165</v>
      </c>
    </row>
    <row r="15" spans="1:23" ht="18" customHeight="1">
      <c r="A15" s="207">
        <v>5</v>
      </c>
      <c r="B15" s="208">
        <v>135416</v>
      </c>
      <c r="C15" s="209">
        <v>18.918444231731833</v>
      </c>
      <c r="D15" s="209">
        <v>52.20737062467953</v>
      </c>
      <c r="E15" s="208">
        <v>119272</v>
      </c>
      <c r="F15" s="209">
        <v>19.46314102564102</v>
      </c>
      <c r="G15" s="208">
        <v>246108</v>
      </c>
      <c r="H15" s="209">
        <v>-2.492095816924067</v>
      </c>
      <c r="I15" s="209">
        <v>16.56529921571478</v>
      </c>
      <c r="J15" s="208">
        <v>56299</v>
      </c>
      <c r="K15" s="209">
        <v>6.358982109459133</v>
      </c>
      <c r="M15" s="207">
        <v>5</v>
      </c>
      <c r="N15" s="208">
        <v>135416</v>
      </c>
      <c r="O15" s="209">
        <v>18.918444231731833</v>
      </c>
      <c r="P15" s="209">
        <v>52.20737062467953</v>
      </c>
      <c r="Q15" s="208">
        <v>119272</v>
      </c>
      <c r="R15" s="209">
        <v>19.46314102564102</v>
      </c>
      <c r="S15" s="208">
        <v>246108</v>
      </c>
      <c r="T15" s="209">
        <v>-2.492095816924067</v>
      </c>
      <c r="U15" s="209">
        <v>16.56529921571478</v>
      </c>
      <c r="V15" s="208">
        <v>56299</v>
      </c>
      <c r="W15" s="209">
        <v>6.358982109459133</v>
      </c>
    </row>
    <row r="16" spans="1:23" ht="18" customHeight="1">
      <c r="A16" s="207">
        <v>6</v>
      </c>
      <c r="B16" s="208">
        <v>222501</v>
      </c>
      <c r="C16" s="209">
        <v>64.30923967625685</v>
      </c>
      <c r="D16" s="209">
        <v>59.55020394180433</v>
      </c>
      <c r="E16" s="208">
        <v>144698</v>
      </c>
      <c r="F16" s="209">
        <v>21.31766047353947</v>
      </c>
      <c r="G16" s="208">
        <v>227331</v>
      </c>
      <c r="H16" s="209">
        <v>-7.629577258764442</v>
      </c>
      <c r="I16" s="209">
        <v>14.477357774420922</v>
      </c>
      <c r="J16" s="208">
        <v>64037</v>
      </c>
      <c r="K16" s="209">
        <v>13.744471482619591</v>
      </c>
      <c r="M16" s="207">
        <v>6</v>
      </c>
      <c r="N16" s="208">
        <v>222501</v>
      </c>
      <c r="O16" s="209">
        <v>64.30923967625685</v>
      </c>
      <c r="P16" s="209">
        <v>59.55020394180433</v>
      </c>
      <c r="Q16" s="208">
        <v>144698</v>
      </c>
      <c r="R16" s="209">
        <v>21.31766047353947</v>
      </c>
      <c r="S16" s="208">
        <v>227331</v>
      </c>
      <c r="T16" s="209">
        <v>-7.629577258764442</v>
      </c>
      <c r="U16" s="209">
        <v>14.477357774420922</v>
      </c>
      <c r="V16" s="208">
        <v>64037</v>
      </c>
      <c r="W16" s="209">
        <v>13.744471482619591</v>
      </c>
    </row>
    <row r="17" spans="1:23" ht="18" customHeight="1">
      <c r="A17" s="207">
        <v>7</v>
      </c>
      <c r="B17" s="208">
        <v>206804</v>
      </c>
      <c r="C17" s="209">
        <v>-7.0547997537089735</v>
      </c>
      <c r="D17" s="209">
        <v>58.64268072400192</v>
      </c>
      <c r="E17" s="208">
        <v>139550</v>
      </c>
      <c r="F17" s="209">
        <v>-3.557754772007904</v>
      </c>
      <c r="G17" s="208">
        <v>224758</v>
      </c>
      <c r="H17" s="209">
        <v>-1.1318297988395787</v>
      </c>
      <c r="I17" s="209">
        <v>15.286228261682751</v>
      </c>
      <c r="J17" s="208">
        <v>73989</v>
      </c>
      <c r="K17" s="209">
        <v>15.541015350500498</v>
      </c>
      <c r="M17" s="207">
        <v>7</v>
      </c>
      <c r="N17" s="208">
        <v>206804</v>
      </c>
      <c r="O17" s="209">
        <v>-7.0547997537089735</v>
      </c>
      <c r="P17" s="209">
        <v>58.64268072400192</v>
      </c>
      <c r="Q17" s="208">
        <v>139550</v>
      </c>
      <c r="R17" s="209">
        <v>-3.557754772007904</v>
      </c>
      <c r="S17" s="208">
        <v>224758</v>
      </c>
      <c r="T17" s="209">
        <v>-1.1318297988395787</v>
      </c>
      <c r="U17" s="209">
        <v>15.286228261682751</v>
      </c>
      <c r="V17" s="208">
        <v>73989</v>
      </c>
      <c r="W17" s="209">
        <v>15.541015350500498</v>
      </c>
    </row>
    <row r="18" spans="1:23" ht="18" customHeight="1">
      <c r="A18" s="207">
        <v>8</v>
      </c>
      <c r="B18" s="208">
        <v>196470</v>
      </c>
      <c r="C18" s="209">
        <v>-4.997001992224526</v>
      </c>
      <c r="D18" s="209">
        <v>56.13364418692358</v>
      </c>
      <c r="E18" s="208">
        <v>147944</v>
      </c>
      <c r="F18" s="209">
        <v>6.0150483697599455</v>
      </c>
      <c r="G18" s="208">
        <v>251296</v>
      </c>
      <c r="H18" s="209">
        <v>11.807366144920305</v>
      </c>
      <c r="I18" s="209">
        <v>15.292472429904835</v>
      </c>
      <c r="J18" s="208">
        <v>93693</v>
      </c>
      <c r="K18" s="209">
        <v>26.630985687061592</v>
      </c>
      <c r="M18" s="207">
        <v>8</v>
      </c>
      <c r="N18" s="208">
        <v>196470</v>
      </c>
      <c r="O18" s="209">
        <v>-4.997001992224526</v>
      </c>
      <c r="P18" s="209">
        <v>56.13364418692358</v>
      </c>
      <c r="Q18" s="208">
        <v>147944</v>
      </c>
      <c r="R18" s="209">
        <v>6.0150483697599455</v>
      </c>
      <c r="S18" s="208">
        <v>251296</v>
      </c>
      <c r="T18" s="209">
        <v>11.807366144920305</v>
      </c>
      <c r="U18" s="209">
        <v>15.292472429904835</v>
      </c>
      <c r="V18" s="208">
        <v>93693</v>
      </c>
      <c r="W18" s="209">
        <v>26.630985687061592</v>
      </c>
    </row>
    <row r="19" spans="1:23" ht="18" customHeight="1">
      <c r="A19" s="207">
        <v>9</v>
      </c>
      <c r="B19" s="208">
        <v>209385</v>
      </c>
      <c r="C19" s="209">
        <v>6.57352267521758</v>
      </c>
      <c r="D19" s="209">
        <v>59.24269174617187</v>
      </c>
      <c r="E19" s="208">
        <v>139628</v>
      </c>
      <c r="F19" s="209">
        <v>-5.621045801113933</v>
      </c>
      <c r="G19" s="208">
        <v>206532</v>
      </c>
      <c r="H19" s="209">
        <v>-17.8132560804788</v>
      </c>
      <c r="I19" s="209">
        <v>14.890404855322299</v>
      </c>
      <c r="J19" s="208">
        <v>79458</v>
      </c>
      <c r="K19" s="209">
        <v>-15.193237488392942</v>
      </c>
      <c r="M19" s="207">
        <v>9</v>
      </c>
      <c r="N19" s="208">
        <v>209385</v>
      </c>
      <c r="O19" s="209">
        <v>6.57352267521758</v>
      </c>
      <c r="P19" s="209">
        <v>59.24269174617187</v>
      </c>
      <c r="Q19" s="208">
        <v>139628</v>
      </c>
      <c r="R19" s="209">
        <v>-5.621045801113933</v>
      </c>
      <c r="S19" s="208">
        <v>206532</v>
      </c>
      <c r="T19" s="209">
        <v>-17.8132560804788</v>
      </c>
      <c r="U19" s="209">
        <v>14.890404855322299</v>
      </c>
      <c r="V19" s="208">
        <v>79458</v>
      </c>
      <c r="W19" s="209">
        <v>-15.193237488392942</v>
      </c>
    </row>
    <row r="20" spans="1:23" ht="18" customHeight="1">
      <c r="A20" s="207">
        <v>10</v>
      </c>
      <c r="B20" s="208">
        <v>175182</v>
      </c>
      <c r="C20" s="209">
        <v>-16.334981015832085</v>
      </c>
      <c r="D20" s="209">
        <v>59.78356943216837</v>
      </c>
      <c r="E20" s="208">
        <v>114331</v>
      </c>
      <c r="F20" s="209">
        <v>-18.117426304179673</v>
      </c>
      <c r="G20" s="208">
        <v>182399</v>
      </c>
      <c r="H20" s="209">
        <v>-11.68487207793465</v>
      </c>
      <c r="I20" s="209">
        <v>15.221543943686655</v>
      </c>
      <c r="J20" s="208">
        <v>67923</v>
      </c>
      <c r="K20" s="209">
        <v>-14.517103375368123</v>
      </c>
      <c r="M20" s="207">
        <v>10</v>
      </c>
      <c r="N20" s="208">
        <v>175182</v>
      </c>
      <c r="O20" s="209">
        <v>-16.334981015832085</v>
      </c>
      <c r="P20" s="209">
        <v>59.78356943216837</v>
      </c>
      <c r="Q20" s="208">
        <v>114331</v>
      </c>
      <c r="R20" s="209">
        <v>-18.117426304179673</v>
      </c>
      <c r="S20" s="208">
        <v>182399</v>
      </c>
      <c r="T20" s="209">
        <v>-11.68487207793465</v>
      </c>
      <c r="U20" s="209">
        <v>15.221543943686655</v>
      </c>
      <c r="V20" s="208">
        <v>67923</v>
      </c>
      <c r="W20" s="209">
        <v>-14.517103375368123</v>
      </c>
    </row>
    <row r="21" spans="1:23" ht="18" customHeight="1">
      <c r="A21" s="207">
        <v>11</v>
      </c>
      <c r="B21" s="208">
        <v>184668</v>
      </c>
      <c r="C21" s="209">
        <v>5.414939891084702</v>
      </c>
      <c r="D21" s="209">
        <v>61.00351153057145</v>
      </c>
      <c r="E21" s="208">
        <v>115469</v>
      </c>
      <c r="F21" s="209">
        <v>0.9953555903473355</v>
      </c>
      <c r="G21" s="208">
        <v>185724</v>
      </c>
      <c r="H21" s="209">
        <v>1.8229266607821204</v>
      </c>
      <c r="I21" s="209">
        <v>15.290947397540428</v>
      </c>
      <c r="J21" s="208">
        <v>75864</v>
      </c>
      <c r="K21" s="209">
        <v>11.691179718210321</v>
      </c>
      <c r="M21" s="207">
        <v>11</v>
      </c>
      <c r="N21" s="208">
        <v>184668</v>
      </c>
      <c r="O21" s="209">
        <v>5.414939891084702</v>
      </c>
      <c r="P21" s="209">
        <v>61.00351153057145</v>
      </c>
      <c r="Q21" s="208">
        <v>115469</v>
      </c>
      <c r="R21" s="209">
        <v>0.9953555903473355</v>
      </c>
      <c r="S21" s="208">
        <v>185724</v>
      </c>
      <c r="T21" s="209">
        <v>1.8229266607821204</v>
      </c>
      <c r="U21" s="209">
        <v>15.290947397540428</v>
      </c>
      <c r="V21" s="208">
        <v>75864</v>
      </c>
      <c r="W21" s="209">
        <v>11.691179718210321</v>
      </c>
    </row>
    <row r="22" spans="1:23" ht="18" customHeight="1">
      <c r="A22" s="207">
        <v>12</v>
      </c>
      <c r="B22" s="208">
        <v>217703</v>
      </c>
      <c r="C22" s="209">
        <v>17.888860008230978</v>
      </c>
      <c r="D22" s="209">
        <v>63.04913826308823</v>
      </c>
      <c r="E22" s="208">
        <v>125261</v>
      </c>
      <c r="F22" s="209">
        <v>8.480198148420781</v>
      </c>
      <c r="G22" s="208">
        <v>175069</v>
      </c>
      <c r="H22" s="209">
        <v>-5.737007602679245</v>
      </c>
      <c r="I22" s="209">
        <v>14.235069029136238</v>
      </c>
      <c r="J22" s="208">
        <v>79114</v>
      </c>
      <c r="K22" s="209">
        <v>4.283981862279873</v>
      </c>
      <c r="M22" s="207">
        <v>12</v>
      </c>
      <c r="N22" s="208">
        <v>217703</v>
      </c>
      <c r="O22" s="209">
        <v>17.888860008230978</v>
      </c>
      <c r="P22" s="209">
        <v>63.04913826308823</v>
      </c>
      <c r="Q22" s="208">
        <v>125261</v>
      </c>
      <c r="R22" s="209">
        <v>8.480198148420781</v>
      </c>
      <c r="S22" s="208">
        <v>175069</v>
      </c>
      <c r="T22" s="209">
        <v>-5.737007602679245</v>
      </c>
      <c r="U22" s="209">
        <v>14.235069029136238</v>
      </c>
      <c r="V22" s="208">
        <v>79114</v>
      </c>
      <c r="W22" s="209">
        <v>4.283981862279873</v>
      </c>
    </row>
    <row r="23" spans="1:23" ht="18" customHeight="1">
      <c r="A23" s="207">
        <v>13</v>
      </c>
      <c r="B23" s="208">
        <v>215301</v>
      </c>
      <c r="C23" s="209">
        <v>-1.1033380339269594</v>
      </c>
      <c r="D23" s="209">
        <v>63.51717728969067</v>
      </c>
      <c r="E23" s="208">
        <v>121381</v>
      </c>
      <c r="F23" s="209">
        <v>-3.0975323524480847</v>
      </c>
      <c r="G23" s="208">
        <v>165257</v>
      </c>
      <c r="H23" s="209">
        <v>-5.604647310489009</v>
      </c>
      <c r="I23" s="209">
        <v>14.078108255001883</v>
      </c>
      <c r="J23" s="208">
        <v>77235</v>
      </c>
      <c r="K23" s="209">
        <v>-2.375053719948428</v>
      </c>
      <c r="M23" s="207">
        <v>13</v>
      </c>
      <c r="N23" s="208">
        <v>215301</v>
      </c>
      <c r="O23" s="209">
        <v>-1.1033380339269594</v>
      </c>
      <c r="P23" s="209">
        <v>63.51717728969067</v>
      </c>
      <c r="Q23" s="208">
        <v>121381</v>
      </c>
      <c r="R23" s="209">
        <v>-3.0975323524480847</v>
      </c>
      <c r="S23" s="208">
        <v>165257</v>
      </c>
      <c r="T23" s="209">
        <v>-5.604647310489009</v>
      </c>
      <c r="U23" s="209">
        <v>14.078108255001883</v>
      </c>
      <c r="V23" s="208">
        <v>77235</v>
      </c>
      <c r="W23" s="209">
        <v>-2.375053719948428</v>
      </c>
    </row>
    <row r="24" spans="1:23" ht="18" customHeight="1">
      <c r="A24" s="207">
        <v>14</v>
      </c>
      <c r="B24" s="208">
        <v>208114</v>
      </c>
      <c r="C24" s="209">
        <v>-3.338117333407653</v>
      </c>
      <c r="D24" s="209">
        <v>64.24421655728494</v>
      </c>
      <c r="E24" s="208">
        <v>114176</v>
      </c>
      <c r="F24" s="209">
        <v>-5.935854870202095</v>
      </c>
      <c r="G24" s="208">
        <v>160871</v>
      </c>
      <c r="H24" s="209">
        <v>-2.6540479374549952</v>
      </c>
      <c r="I24" s="209">
        <v>13.976434732445075</v>
      </c>
      <c r="J24" s="208">
        <v>78988</v>
      </c>
      <c r="K24" s="209">
        <v>2.2696963811743354</v>
      </c>
      <c r="M24" s="207">
        <v>14</v>
      </c>
      <c r="N24" s="208">
        <v>208114</v>
      </c>
      <c r="O24" s="209">
        <v>-3.338117333407653</v>
      </c>
      <c r="P24" s="209">
        <v>64.24421655728494</v>
      </c>
      <c r="Q24" s="208">
        <v>114176</v>
      </c>
      <c r="R24" s="209">
        <v>-5.935854870202095</v>
      </c>
      <c r="S24" s="208">
        <v>160871</v>
      </c>
      <c r="T24" s="209">
        <v>-2.6540479374549952</v>
      </c>
      <c r="U24" s="209">
        <v>13.976434732445075</v>
      </c>
      <c r="V24" s="208">
        <v>78988</v>
      </c>
      <c r="W24" s="209">
        <v>2.2696963811743354</v>
      </c>
    </row>
    <row r="25" spans="1:23" ht="18" customHeight="1">
      <c r="A25" s="207">
        <v>15</v>
      </c>
      <c r="B25" s="208">
        <v>200221</v>
      </c>
      <c r="C25" s="209">
        <v>-3.792632883900171</v>
      </c>
      <c r="D25" s="209">
        <v>61.29733436607386</v>
      </c>
      <c r="E25" s="208">
        <v>124157</v>
      </c>
      <c r="F25" s="209">
        <v>8.741767096412566</v>
      </c>
      <c r="G25" s="208">
        <v>159224</v>
      </c>
      <c r="H25" s="209">
        <v>-1.0238016796066396</v>
      </c>
      <c r="I25" s="209">
        <v>13.725224833050738</v>
      </c>
      <c r="J25" s="208">
        <v>81502</v>
      </c>
      <c r="K25" s="209">
        <v>3.182761938522316</v>
      </c>
      <c r="M25" s="207">
        <v>15</v>
      </c>
      <c r="N25" s="208">
        <v>200221</v>
      </c>
      <c r="O25" s="209">
        <v>-3.792632883900171</v>
      </c>
      <c r="P25" s="209">
        <v>61.29733436607386</v>
      </c>
      <c r="Q25" s="208">
        <v>124157</v>
      </c>
      <c r="R25" s="209">
        <v>8.741767096412566</v>
      </c>
      <c r="S25" s="208">
        <v>159224</v>
      </c>
      <c r="T25" s="209">
        <v>-1.0238016796066396</v>
      </c>
      <c r="U25" s="209">
        <v>13.725224833050738</v>
      </c>
      <c r="V25" s="208">
        <v>81502</v>
      </c>
      <c r="W25" s="209">
        <v>3.182761938522316</v>
      </c>
    </row>
    <row r="26" spans="1:23" ht="18" customHeight="1">
      <c r="A26" s="207">
        <v>16</v>
      </c>
      <c r="B26" s="208">
        <v>204081</v>
      </c>
      <c r="C26" s="209">
        <v>1.9278697039771142</v>
      </c>
      <c r="D26" s="209">
        <v>59.0681358375229</v>
      </c>
      <c r="E26" s="208">
        <v>139242</v>
      </c>
      <c r="F26" s="209">
        <v>12.149939189896664</v>
      </c>
      <c r="G26" s="208">
        <v>159930</v>
      </c>
      <c r="H26" s="209">
        <v>0.44340049238809076</v>
      </c>
      <c r="I26" s="209">
        <v>13.450244691345773</v>
      </c>
      <c r="J26" s="208">
        <v>90706</v>
      </c>
      <c r="K26" s="209">
        <v>11.292974405536071</v>
      </c>
      <c r="M26" s="207">
        <v>16</v>
      </c>
      <c r="N26" s="208">
        <v>204081</v>
      </c>
      <c r="O26" s="209">
        <v>1.9278697039771142</v>
      </c>
      <c r="P26" s="209">
        <v>59.0681358375229</v>
      </c>
      <c r="Q26" s="208">
        <v>139242</v>
      </c>
      <c r="R26" s="209">
        <v>12.149939189896664</v>
      </c>
      <c r="S26" s="208">
        <v>159930</v>
      </c>
      <c r="T26" s="209">
        <v>0.44340049238809076</v>
      </c>
      <c r="U26" s="209">
        <v>13.450244691345773</v>
      </c>
      <c r="V26" s="208">
        <v>90706</v>
      </c>
      <c r="W26" s="209">
        <v>11.292974405536071</v>
      </c>
    </row>
    <row r="27" spans="1:23" ht="18" customHeight="1">
      <c r="A27" s="207">
        <v>17</v>
      </c>
      <c r="B27" s="208">
        <v>229352</v>
      </c>
      <c r="C27" s="209">
        <v>12.382828386768008</v>
      </c>
      <c r="D27" s="209">
        <v>62.143730000243856</v>
      </c>
      <c r="E27" s="208">
        <v>137836</v>
      </c>
      <c r="F27" s="209">
        <v>-1.009752804469921</v>
      </c>
      <c r="G27" s="208">
        <v>156254</v>
      </c>
      <c r="H27" s="209">
        <v>-2.2985055961983414</v>
      </c>
      <c r="I27" s="209">
        <v>12.640119724149088</v>
      </c>
      <c r="J27" s="208">
        <v>95824</v>
      </c>
      <c r="K27" s="209">
        <v>5.642405133067263</v>
      </c>
      <c r="M27" s="207">
        <v>17</v>
      </c>
      <c r="N27" s="208">
        <v>229352</v>
      </c>
      <c r="O27" s="209">
        <v>12.382828386768008</v>
      </c>
      <c r="P27" s="209">
        <v>62.143730000243856</v>
      </c>
      <c r="Q27" s="208">
        <v>137836</v>
      </c>
      <c r="R27" s="209">
        <v>-1.009752804469921</v>
      </c>
      <c r="S27" s="208">
        <v>156254</v>
      </c>
      <c r="T27" s="209">
        <v>-2.2985055961983414</v>
      </c>
      <c r="U27" s="209">
        <v>12.640119724149088</v>
      </c>
      <c r="V27" s="208">
        <v>95824</v>
      </c>
      <c r="W27" s="209">
        <v>5.642405133067263</v>
      </c>
    </row>
    <row r="28" spans="1:23" ht="18" customHeight="1">
      <c r="A28" s="207">
        <v>18</v>
      </c>
      <c r="B28" s="208">
        <v>238614</v>
      </c>
      <c r="C28" s="209">
        <v>4.0383340890857795</v>
      </c>
      <c r="D28" s="209">
        <v>62.92878598874944</v>
      </c>
      <c r="E28" s="208">
        <v>138261</v>
      </c>
      <c r="F28" s="209">
        <v>0.3083374444992444</v>
      </c>
      <c r="G28" s="208">
        <v>160347</v>
      </c>
      <c r="H28" s="209">
        <v>2.6194529420046706</v>
      </c>
      <c r="I28" s="209">
        <v>12.426233598963416</v>
      </c>
      <c r="J28" s="208">
        <v>105390</v>
      </c>
      <c r="K28" s="209">
        <v>9.982885289697776</v>
      </c>
      <c r="M28" s="207">
        <v>18</v>
      </c>
      <c r="N28" s="208">
        <v>238614</v>
      </c>
      <c r="O28" s="209">
        <v>4.0383340890857795</v>
      </c>
      <c r="P28" s="209">
        <v>62.92878598874944</v>
      </c>
      <c r="Q28" s="208">
        <v>138261</v>
      </c>
      <c r="R28" s="209">
        <v>0.3083374444992444</v>
      </c>
      <c r="S28" s="208">
        <v>160347</v>
      </c>
      <c r="T28" s="209">
        <v>2.6194529420046706</v>
      </c>
      <c r="U28" s="209">
        <v>12.426233598963416</v>
      </c>
      <c r="V28" s="208">
        <v>105390</v>
      </c>
      <c r="W28" s="209">
        <v>9.982885289697776</v>
      </c>
    </row>
    <row r="29" spans="1:23" ht="18" customHeight="1">
      <c r="A29" s="207">
        <v>19</v>
      </c>
      <c r="B29" s="208">
        <v>168918</v>
      </c>
      <c r="C29" s="209">
        <v>-29.20868012773768</v>
      </c>
      <c r="D29" s="209">
        <v>57.30365666249402</v>
      </c>
      <c r="E29" s="208">
        <v>124238</v>
      </c>
      <c r="F29" s="209">
        <v>-10.142411815334768</v>
      </c>
      <c r="G29" s="208">
        <v>145360</v>
      </c>
      <c r="H29" s="209">
        <v>-9.346604551379201</v>
      </c>
      <c r="I29" s="209">
        <v>13.703627935565798</v>
      </c>
      <c r="J29" s="208">
        <v>98555</v>
      </c>
      <c r="K29" s="209">
        <v>-6.485435050763826</v>
      </c>
      <c r="M29" s="207">
        <v>19</v>
      </c>
      <c r="N29" s="208">
        <v>168918</v>
      </c>
      <c r="O29" s="209">
        <v>-29.20868012773768</v>
      </c>
      <c r="P29" s="209">
        <v>57.30365666249402</v>
      </c>
      <c r="Q29" s="208">
        <v>124238</v>
      </c>
      <c r="R29" s="209">
        <v>-10.142411815334768</v>
      </c>
      <c r="S29" s="208">
        <v>145360</v>
      </c>
      <c r="T29" s="209">
        <v>-9.346604551379201</v>
      </c>
      <c r="U29" s="209">
        <v>13.703627935565798</v>
      </c>
      <c r="V29" s="208">
        <v>98555</v>
      </c>
      <c r="W29" s="209">
        <v>-6.485435050763826</v>
      </c>
    </row>
    <row r="30" spans="1:23" ht="18" customHeight="1" thickBot="1">
      <c r="A30" s="211">
        <v>20</v>
      </c>
      <c r="B30" s="212">
        <v>182555</v>
      </c>
      <c r="C30" s="213">
        <v>8.073147917924686</v>
      </c>
      <c r="D30" s="213">
        <v>60.847407348152295</v>
      </c>
      <c r="E30" s="212">
        <v>115785</v>
      </c>
      <c r="F30" s="238">
        <v>-6.803876430721672</v>
      </c>
      <c r="G30" s="212">
        <v>154427</v>
      </c>
      <c r="H30" s="213">
        <v>6.237616951018168</v>
      </c>
      <c r="I30" s="213">
        <v>14.122022571167031</v>
      </c>
      <c r="J30" s="212">
        <v>107715</v>
      </c>
      <c r="K30" s="213">
        <v>9.294302673634007</v>
      </c>
      <c r="M30" s="211">
        <v>20</v>
      </c>
      <c r="N30" s="218">
        <v>182572</v>
      </c>
      <c r="O30" s="217">
        <v>8.083211972673126</v>
      </c>
      <c r="P30" s="217">
        <v>60.84151453955305</v>
      </c>
      <c r="Q30" s="218">
        <v>115794</v>
      </c>
      <c r="R30" s="217">
        <v>-6.796632270319876</v>
      </c>
      <c r="S30" s="218">
        <v>154271</v>
      </c>
      <c r="T30" s="217">
        <v>6.130297193175565</v>
      </c>
      <c r="U30" s="217">
        <v>14.108195357046508</v>
      </c>
      <c r="V30" s="218">
        <v>107707</v>
      </c>
      <c r="W30" s="217">
        <v>9.28618537872255</v>
      </c>
    </row>
    <row r="31" spans="1:23" ht="9.75" customHeight="1">
      <c r="A31" s="219"/>
      <c r="B31" s="208"/>
      <c r="C31" s="220"/>
      <c r="D31" s="220"/>
      <c r="E31" s="208"/>
      <c r="F31" s="220"/>
      <c r="G31" s="208"/>
      <c r="H31" s="220"/>
      <c r="I31" s="220"/>
      <c r="J31" s="208"/>
      <c r="K31" s="220"/>
      <c r="M31" s="219"/>
      <c r="N31" s="208"/>
      <c r="O31" s="220"/>
      <c r="P31" s="220"/>
      <c r="Q31" s="208"/>
      <c r="R31" s="220"/>
      <c r="S31" s="208"/>
      <c r="T31" s="220"/>
      <c r="U31" s="220"/>
      <c r="V31" s="208"/>
      <c r="W31" s="220"/>
    </row>
    <row r="32" spans="1:13" ht="13.5" customHeight="1" hidden="1">
      <c r="A32" s="186" t="s">
        <v>311</v>
      </c>
      <c r="M32" s="186" t="s">
        <v>311</v>
      </c>
    </row>
    <row r="33" spans="1:13" ht="13.5" customHeight="1" hidden="1">
      <c r="A33" s="186" t="s">
        <v>312</v>
      </c>
      <c r="M33" s="186" t="s">
        <v>312</v>
      </c>
    </row>
    <row r="34" spans="1:13" ht="13.5" customHeight="1">
      <c r="A34" s="186" t="s">
        <v>286</v>
      </c>
      <c r="M34" s="186" t="s">
        <v>286</v>
      </c>
    </row>
    <row r="35" spans="1:13" ht="13.5" customHeight="1">
      <c r="A35" s="186" t="s">
        <v>313</v>
      </c>
      <c r="M35" s="186" t="s">
        <v>313</v>
      </c>
    </row>
    <row r="37" spans="1:13" ht="18" customHeight="1">
      <c r="A37" s="186" t="s">
        <v>115</v>
      </c>
      <c r="M37" s="186" t="s">
        <v>115</v>
      </c>
    </row>
    <row r="38" spans="1:23" ht="18" customHeight="1">
      <c r="A38" s="187" t="s">
        <v>314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M38" s="187" t="s">
        <v>314</v>
      </c>
      <c r="N38" s="187"/>
      <c r="O38" s="187"/>
      <c r="P38" s="187"/>
      <c r="Q38" s="187"/>
      <c r="R38" s="187"/>
      <c r="S38" s="187"/>
      <c r="T38" s="187"/>
      <c r="U38" s="187"/>
      <c r="V38" s="187"/>
      <c r="W38" s="187"/>
    </row>
    <row r="39" spans="10:23" ht="18" customHeight="1" thickBot="1">
      <c r="J39" s="187" t="s">
        <v>306</v>
      </c>
      <c r="K39" s="187"/>
      <c r="V39" s="187" t="s">
        <v>306</v>
      </c>
      <c r="W39" s="187"/>
    </row>
    <row r="40" spans="1:23" ht="18" customHeight="1" thickBot="1">
      <c r="A40" s="410"/>
      <c r="B40" s="229" t="s">
        <v>11</v>
      </c>
      <c r="C40" s="230"/>
      <c r="D40" s="230"/>
      <c r="E40" s="230"/>
      <c r="F40" s="231"/>
      <c r="G40" s="232" t="s">
        <v>12</v>
      </c>
      <c r="H40" s="192"/>
      <c r="I40" s="233"/>
      <c r="J40" s="192" t="s">
        <v>13</v>
      </c>
      <c r="K40" s="233"/>
      <c r="M40" s="410"/>
      <c r="N40" s="229" t="s">
        <v>11</v>
      </c>
      <c r="O40" s="230"/>
      <c r="P40" s="230"/>
      <c r="Q40" s="230"/>
      <c r="R40" s="231"/>
      <c r="S40" s="232" t="s">
        <v>12</v>
      </c>
      <c r="T40" s="192"/>
      <c r="U40" s="233"/>
      <c r="V40" s="192" t="s">
        <v>13</v>
      </c>
      <c r="W40" s="233"/>
    </row>
    <row r="41" spans="1:23" ht="18" customHeight="1" thickBot="1">
      <c r="A41" s="411"/>
      <c r="B41" s="234" t="s">
        <v>113</v>
      </c>
      <c r="C41" s="234"/>
      <c r="D41" s="201"/>
      <c r="E41" s="234" t="s">
        <v>114</v>
      </c>
      <c r="F41" s="234"/>
      <c r="G41" s="235"/>
      <c r="H41" s="196"/>
      <c r="I41" s="201"/>
      <c r="J41" s="196"/>
      <c r="K41" s="202"/>
      <c r="M41" s="411"/>
      <c r="N41" s="234" t="s">
        <v>113</v>
      </c>
      <c r="O41" s="234"/>
      <c r="P41" s="201"/>
      <c r="Q41" s="234" t="s">
        <v>114</v>
      </c>
      <c r="R41" s="234"/>
      <c r="S41" s="235"/>
      <c r="T41" s="196"/>
      <c r="U41" s="201"/>
      <c r="V41" s="196"/>
      <c r="W41" s="202"/>
    </row>
    <row r="42" spans="1:23" ht="18" customHeight="1" thickBot="1">
      <c r="A42" s="411"/>
      <c r="B42" s="196"/>
      <c r="C42" s="201"/>
      <c r="D42" s="236" t="s">
        <v>14</v>
      </c>
      <c r="E42" s="196"/>
      <c r="F42" s="201"/>
      <c r="G42" s="235"/>
      <c r="H42" s="201"/>
      <c r="I42" s="210" t="s">
        <v>15</v>
      </c>
      <c r="J42" s="196"/>
      <c r="K42" s="201"/>
      <c r="M42" s="411"/>
      <c r="N42" s="196"/>
      <c r="O42" s="201"/>
      <c r="P42" s="236" t="s">
        <v>14</v>
      </c>
      <c r="Q42" s="196"/>
      <c r="R42" s="201"/>
      <c r="S42" s="235"/>
      <c r="T42" s="201"/>
      <c r="U42" s="210" t="s">
        <v>15</v>
      </c>
      <c r="V42" s="196"/>
      <c r="W42" s="201"/>
    </row>
    <row r="43" spans="1:23" ht="18" customHeight="1" thickBot="1">
      <c r="A43" s="412"/>
      <c r="B43" s="189"/>
      <c r="C43" s="204" t="s">
        <v>10</v>
      </c>
      <c r="D43" s="204" t="s">
        <v>16</v>
      </c>
      <c r="E43" s="189"/>
      <c r="F43" s="204" t="s">
        <v>10</v>
      </c>
      <c r="G43" s="237"/>
      <c r="H43" s="204" t="s">
        <v>10</v>
      </c>
      <c r="I43" s="204" t="s">
        <v>16</v>
      </c>
      <c r="J43" s="189"/>
      <c r="K43" s="204" t="s">
        <v>10</v>
      </c>
      <c r="M43" s="412"/>
      <c r="N43" s="189"/>
      <c r="O43" s="204" t="s">
        <v>10</v>
      </c>
      <c r="P43" s="204" t="s">
        <v>16</v>
      </c>
      <c r="Q43" s="189"/>
      <c r="R43" s="204" t="s">
        <v>10</v>
      </c>
      <c r="S43" s="237"/>
      <c r="T43" s="204" t="s">
        <v>10</v>
      </c>
      <c r="U43" s="204" t="s">
        <v>16</v>
      </c>
      <c r="V43" s="189"/>
      <c r="W43" s="204" t="s">
        <v>10</v>
      </c>
    </row>
    <row r="44" spans="1:23" ht="18" customHeight="1">
      <c r="A44" s="210" t="s">
        <v>315</v>
      </c>
      <c r="B44" s="208">
        <v>81652</v>
      </c>
      <c r="C44" s="209">
        <v>19.09568261376897</v>
      </c>
      <c r="D44" s="209">
        <v>27.059576005222887</v>
      </c>
      <c r="E44" s="208">
        <v>217943</v>
      </c>
      <c r="F44" s="209">
        <v>29.60454329210276</v>
      </c>
      <c r="G44" s="208">
        <v>153370</v>
      </c>
      <c r="H44" s="209">
        <v>13.075533601209116</v>
      </c>
      <c r="I44" s="209">
        <v>10.064678536648108</v>
      </c>
      <c r="J44" s="208"/>
      <c r="K44" s="209"/>
      <c r="M44" s="210" t="s">
        <v>315</v>
      </c>
      <c r="N44" s="208">
        <v>81652</v>
      </c>
      <c r="O44" s="209">
        <v>19.09568261376897</v>
      </c>
      <c r="P44" s="209">
        <v>27.059576005222887</v>
      </c>
      <c r="Q44" s="208">
        <v>217943</v>
      </c>
      <c r="R44" s="209">
        <v>29.60454329210276</v>
      </c>
      <c r="S44" s="208">
        <v>153370</v>
      </c>
      <c r="T44" s="209">
        <v>13.075533601209116</v>
      </c>
      <c r="U44" s="209">
        <v>10.064678536648108</v>
      </c>
      <c r="V44" s="208"/>
      <c r="W44" s="209"/>
    </row>
    <row r="45" spans="1:23" ht="18" customHeight="1">
      <c r="A45" s="210" t="s">
        <v>316</v>
      </c>
      <c r="B45" s="208">
        <v>114967</v>
      </c>
      <c r="C45" s="209">
        <v>40.8012051143879</v>
      </c>
      <c r="D45" s="209">
        <v>32.42553383518024</v>
      </c>
      <c r="E45" s="208">
        <v>237799</v>
      </c>
      <c r="F45" s="209">
        <v>9.1106390202943</v>
      </c>
      <c r="G45" s="208">
        <v>139245</v>
      </c>
      <c r="H45" s="209">
        <v>-9.20975418921563</v>
      </c>
      <c r="I45" s="209">
        <v>9.232161563656135</v>
      </c>
      <c r="J45" s="208"/>
      <c r="K45" s="209"/>
      <c r="M45" s="210" t="s">
        <v>316</v>
      </c>
      <c r="N45" s="208">
        <v>114967</v>
      </c>
      <c r="O45" s="209">
        <v>40.8012051143879</v>
      </c>
      <c r="P45" s="209">
        <v>32.42553383518024</v>
      </c>
      <c r="Q45" s="208">
        <v>237799</v>
      </c>
      <c r="R45" s="209">
        <v>9.1106390202943</v>
      </c>
      <c r="S45" s="208">
        <v>139245</v>
      </c>
      <c r="T45" s="209">
        <v>-9.20975418921563</v>
      </c>
      <c r="U45" s="209">
        <v>9.232161563656135</v>
      </c>
      <c r="V45" s="208"/>
      <c r="W45" s="209"/>
    </row>
    <row r="46" spans="1:23" ht="18" customHeight="1">
      <c r="A46" s="210" t="s">
        <v>317</v>
      </c>
      <c r="B46" s="208">
        <v>122448</v>
      </c>
      <c r="C46" s="209">
        <v>6.507084641679796</v>
      </c>
      <c r="D46" s="209">
        <v>35.28171083795792</v>
      </c>
      <c r="E46" s="208">
        <v>223146</v>
      </c>
      <c r="F46" s="209">
        <f>E46/E45*100-100</f>
        <v>-6.1619266691617725</v>
      </c>
      <c r="G46" s="208">
        <v>138830</v>
      </c>
      <c r="H46" s="209">
        <v>-0.298035836116199</v>
      </c>
      <c r="I46" s="209">
        <v>8.960462435505711</v>
      </c>
      <c r="J46" s="208"/>
      <c r="K46" s="209"/>
      <c r="M46" s="210" t="s">
        <v>318</v>
      </c>
      <c r="N46" s="208">
        <v>122448</v>
      </c>
      <c r="O46" s="209">
        <v>6.507084641679796</v>
      </c>
      <c r="P46" s="209">
        <v>35.28171083795792</v>
      </c>
      <c r="Q46" s="208">
        <v>223146</v>
      </c>
      <c r="R46" s="209">
        <f>Q46/Q45*100-100</f>
        <v>-6.1619266691617725</v>
      </c>
      <c r="S46" s="208">
        <v>138830</v>
      </c>
      <c r="T46" s="209">
        <v>-0.298035836116199</v>
      </c>
      <c r="U46" s="209">
        <v>8.960462435505711</v>
      </c>
      <c r="V46" s="208"/>
      <c r="W46" s="209"/>
    </row>
    <row r="47" spans="1:23" ht="18" customHeight="1">
      <c r="A47" s="210" t="s">
        <v>319</v>
      </c>
      <c r="B47" s="208">
        <v>129513</v>
      </c>
      <c r="C47" s="209">
        <v>1.7679922679804747</v>
      </c>
      <c r="D47" s="209">
        <v>37.13464041793065</v>
      </c>
      <c r="E47" s="208">
        <v>217844</v>
      </c>
      <c r="F47" s="209">
        <v>-2.3760228729172894</v>
      </c>
      <c r="G47" s="208">
        <v>136820</v>
      </c>
      <c r="H47" s="209">
        <v>-1.4478138730821826</v>
      </c>
      <c r="I47" s="209">
        <v>9.163957956441395</v>
      </c>
      <c r="J47" s="208"/>
      <c r="K47" s="209"/>
      <c r="M47" s="210" t="s">
        <v>319</v>
      </c>
      <c r="N47" s="208">
        <v>129513</v>
      </c>
      <c r="O47" s="209">
        <v>1.7679922679804747</v>
      </c>
      <c r="P47" s="209">
        <v>37.13464041793065</v>
      </c>
      <c r="Q47" s="208">
        <v>217844</v>
      </c>
      <c r="R47" s="209">
        <v>-2.3760228729172894</v>
      </c>
      <c r="S47" s="208">
        <v>136820</v>
      </c>
      <c r="T47" s="209">
        <v>-1.4478138730821826</v>
      </c>
      <c r="U47" s="209">
        <v>9.163957956441395</v>
      </c>
      <c r="V47" s="208"/>
      <c r="W47" s="209"/>
    </row>
    <row r="48" spans="1:23" ht="18" customHeight="1">
      <c r="A48" s="210" t="s">
        <v>320</v>
      </c>
      <c r="B48" s="208">
        <v>140960</v>
      </c>
      <c r="C48" s="209">
        <v>8.838494977338172</v>
      </c>
      <c r="D48" s="209">
        <v>43.58661974879562</v>
      </c>
      <c r="E48" s="208">
        <v>181624</v>
      </c>
      <c r="F48" s="209">
        <v>-16.62657681643745</v>
      </c>
      <c r="G48" s="208">
        <v>127235</v>
      </c>
      <c r="H48" s="209">
        <v>-7.0055547434585606</v>
      </c>
      <c r="I48" s="209">
        <v>10.029354593079441</v>
      </c>
      <c r="J48" s="208"/>
      <c r="K48" s="209"/>
      <c r="M48" s="210" t="s">
        <v>320</v>
      </c>
      <c r="N48" s="208">
        <v>140960</v>
      </c>
      <c r="O48" s="209">
        <v>8.838494977338172</v>
      </c>
      <c r="P48" s="209">
        <v>43.58661974879562</v>
      </c>
      <c r="Q48" s="208">
        <v>181624</v>
      </c>
      <c r="R48" s="209">
        <v>-16.62657681643745</v>
      </c>
      <c r="S48" s="208">
        <v>127235</v>
      </c>
      <c r="T48" s="209">
        <v>-7.0055547434585606</v>
      </c>
      <c r="U48" s="209">
        <v>10.029354593079441</v>
      </c>
      <c r="V48" s="208"/>
      <c r="W48" s="209"/>
    </row>
    <row r="49" spans="1:23" ht="18" customHeight="1">
      <c r="A49" s="210" t="s">
        <v>321</v>
      </c>
      <c r="B49" s="208">
        <v>145845</v>
      </c>
      <c r="C49" s="209">
        <v>3.4655221339387143</v>
      </c>
      <c r="D49" s="209">
        <v>54.62114062289335</v>
      </c>
      <c r="E49" s="208">
        <v>120362</v>
      </c>
      <c r="F49" s="209">
        <v>-33.730123772188705</v>
      </c>
      <c r="G49" s="208">
        <v>122824</v>
      </c>
      <c r="H49" s="209">
        <v>-3.4668133768224196</v>
      </c>
      <c r="I49" s="209">
        <v>10.66459205052709</v>
      </c>
      <c r="J49" s="208"/>
      <c r="K49" s="209"/>
      <c r="M49" s="210" t="s">
        <v>321</v>
      </c>
      <c r="N49" s="208">
        <v>145845</v>
      </c>
      <c r="O49" s="209">
        <v>3.4655221339387143</v>
      </c>
      <c r="P49" s="209">
        <v>54.62114062289335</v>
      </c>
      <c r="Q49" s="208">
        <v>120362</v>
      </c>
      <c r="R49" s="209">
        <v>-33.730123772188705</v>
      </c>
      <c r="S49" s="208">
        <v>122824</v>
      </c>
      <c r="T49" s="209">
        <v>-3.4668133768224196</v>
      </c>
      <c r="U49" s="209">
        <v>10.66459205052709</v>
      </c>
      <c r="V49" s="208"/>
      <c r="W49" s="209"/>
    </row>
    <row r="50" spans="1:23" ht="18" customHeight="1">
      <c r="A50" s="210" t="s">
        <v>268</v>
      </c>
      <c r="B50" s="208">
        <v>110525</v>
      </c>
      <c r="C50" s="209">
        <v>-24.217491172134796</v>
      </c>
      <c r="D50" s="209">
        <v>49.420723391506925</v>
      </c>
      <c r="E50" s="208">
        <v>111915</v>
      </c>
      <c r="F50" s="209">
        <v>-7.017995712932656</v>
      </c>
      <c r="G50" s="208">
        <v>138494</v>
      </c>
      <c r="H50" s="209">
        <v>12.758092880870198</v>
      </c>
      <c r="I50" s="209">
        <v>12.083420218488172</v>
      </c>
      <c r="J50" s="208"/>
      <c r="K50" s="209"/>
      <c r="M50" s="210" t="s">
        <v>268</v>
      </c>
      <c r="N50" s="208">
        <v>110525</v>
      </c>
      <c r="O50" s="209">
        <v>-24.217491172134796</v>
      </c>
      <c r="P50" s="209">
        <v>49.420723391506925</v>
      </c>
      <c r="Q50" s="208">
        <v>111915</v>
      </c>
      <c r="R50" s="209">
        <v>-7.017995712932656</v>
      </c>
      <c r="S50" s="208">
        <v>138494</v>
      </c>
      <c r="T50" s="209">
        <v>12.758092880870198</v>
      </c>
      <c r="U50" s="209">
        <v>12.083420218488172</v>
      </c>
      <c r="V50" s="208"/>
      <c r="W50" s="209"/>
    </row>
    <row r="51" spans="1:23" ht="18" customHeight="1">
      <c r="A51" s="210" t="s">
        <v>322</v>
      </c>
      <c r="B51" s="208">
        <v>131792</v>
      </c>
      <c r="C51" s="209">
        <v>19.24180049762496</v>
      </c>
      <c r="D51" s="209">
        <v>54.17630978562473</v>
      </c>
      <c r="E51" s="208">
        <v>110045</v>
      </c>
      <c r="F51" s="209">
        <v>-1.6709109592101146</v>
      </c>
      <c r="G51" s="208">
        <v>146679</v>
      </c>
      <c r="H51" s="209">
        <v>5.9100033214435355</v>
      </c>
      <c r="I51" s="209">
        <v>12.902831376226361</v>
      </c>
      <c r="J51" s="208"/>
      <c r="K51" s="209"/>
      <c r="M51" s="210" t="s">
        <v>322</v>
      </c>
      <c r="N51" s="208">
        <v>131792</v>
      </c>
      <c r="O51" s="209">
        <v>19.24180049762496</v>
      </c>
      <c r="P51" s="209">
        <v>54.17630978562473</v>
      </c>
      <c r="Q51" s="208">
        <v>110045</v>
      </c>
      <c r="R51" s="209">
        <v>-1.6709109592101146</v>
      </c>
      <c r="S51" s="208">
        <v>146679</v>
      </c>
      <c r="T51" s="209">
        <v>5.9100033214435355</v>
      </c>
      <c r="U51" s="209">
        <v>12.902831376226361</v>
      </c>
      <c r="V51" s="208"/>
      <c r="W51" s="209"/>
    </row>
    <row r="52" spans="1:23" ht="18" customHeight="1">
      <c r="A52" s="210" t="s">
        <v>323</v>
      </c>
      <c r="B52" s="208">
        <v>126166</v>
      </c>
      <c r="C52" s="209">
        <v>-4.268847881510263</v>
      </c>
      <c r="D52" s="209">
        <v>54.617079579742075</v>
      </c>
      <c r="E52" s="208">
        <v>103259</v>
      </c>
      <c r="F52" s="209">
        <v>-6.166568222090962</v>
      </c>
      <c r="G52" s="208">
        <v>162833</v>
      </c>
      <c r="H52" s="209">
        <v>11.013164802050746</v>
      </c>
      <c r="I52" s="209">
        <v>13.714770374687731</v>
      </c>
      <c r="J52" s="208"/>
      <c r="K52" s="209"/>
      <c r="M52" s="210" t="s">
        <v>323</v>
      </c>
      <c r="N52" s="208">
        <v>126166</v>
      </c>
      <c r="O52" s="209">
        <v>-4.268847881510263</v>
      </c>
      <c r="P52" s="209">
        <v>54.617079579742075</v>
      </c>
      <c r="Q52" s="208">
        <v>103259</v>
      </c>
      <c r="R52" s="209">
        <v>-6.166568222090962</v>
      </c>
      <c r="S52" s="208">
        <v>162833</v>
      </c>
      <c r="T52" s="209">
        <v>11.013164802050746</v>
      </c>
      <c r="U52" s="209">
        <v>13.714770374687731</v>
      </c>
      <c r="V52" s="208"/>
      <c r="W52" s="209"/>
    </row>
    <row r="53" spans="1:23" ht="18" customHeight="1">
      <c r="A53" s="210" t="s">
        <v>324</v>
      </c>
      <c r="B53" s="208">
        <v>123593</v>
      </c>
      <c r="C53" s="209">
        <v>-2.0393766941965374</v>
      </c>
      <c r="D53" s="209">
        <v>55.171013043594705</v>
      </c>
      <c r="E53" s="208">
        <v>98832</v>
      </c>
      <c r="F53" s="209">
        <v>-4.2872776222895865</v>
      </c>
      <c r="G53" s="208">
        <v>177842</v>
      </c>
      <c r="H53" s="209">
        <v>9.217419073529332</v>
      </c>
      <c r="I53" s="209">
        <v>14.387673209974825</v>
      </c>
      <c r="J53" s="208"/>
      <c r="K53" s="209"/>
      <c r="M53" s="210" t="s">
        <v>324</v>
      </c>
      <c r="N53" s="208">
        <v>123593</v>
      </c>
      <c r="O53" s="209">
        <v>-2.0393766941965374</v>
      </c>
      <c r="P53" s="209">
        <v>55.171013043594705</v>
      </c>
      <c r="Q53" s="208">
        <v>98832</v>
      </c>
      <c r="R53" s="209">
        <v>-4.2872776222895865</v>
      </c>
      <c r="S53" s="208">
        <v>177842</v>
      </c>
      <c r="T53" s="209">
        <v>9.217419073529332</v>
      </c>
      <c r="U53" s="209">
        <v>14.387673209974825</v>
      </c>
      <c r="V53" s="208"/>
      <c r="W53" s="209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</sheetData>
  <sheetProtection/>
  <mergeCells count="4">
    <mergeCell ref="A4:A7"/>
    <mergeCell ref="M4:M7"/>
    <mergeCell ref="A40:A43"/>
    <mergeCell ref="M40:M43"/>
  </mergeCells>
  <printOptions/>
  <pageMargins left="1.1811023622047245" right="0.3937007874015748" top="0.46" bottom="0" header="0.36" footer="0.5118110236220472"/>
  <pageSetup horizontalDpi="400" verticalDpi="400" orientation="landscape" paperSize="9" scale="95" r:id="rId2"/>
  <rowBreaks count="1" manualBreakCount="1">
    <brk id="3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49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7.625" style="240" customWidth="1"/>
    <col min="2" max="2" width="9.25390625" style="240" bestFit="1" customWidth="1"/>
    <col min="3" max="3" width="9.125" style="240" customWidth="1"/>
    <col min="4" max="4" width="9.25390625" style="240" bestFit="1" customWidth="1"/>
    <col min="5" max="15" width="9.125" style="240" bestFit="1" customWidth="1"/>
    <col min="16" max="17" width="9.25390625" style="240" bestFit="1" customWidth="1"/>
    <col min="18" max="18" width="9.125" style="240" bestFit="1" customWidth="1"/>
    <col min="19" max="20" width="9.00390625" style="240" customWidth="1"/>
    <col min="21" max="21" width="9.125" style="240" customWidth="1"/>
    <col min="22" max="23" width="9.00390625" style="240" customWidth="1"/>
    <col min="24" max="24" width="9.125" style="241" bestFit="1" customWidth="1"/>
    <col min="25" max="25" width="17.625" style="240" customWidth="1"/>
    <col min="26" max="26" width="9.25390625" style="240" bestFit="1" customWidth="1"/>
    <col min="27" max="27" width="9.125" style="240" customWidth="1"/>
    <col min="28" max="28" width="9.25390625" style="240" bestFit="1" customWidth="1"/>
    <col min="29" max="39" width="9.125" style="240" bestFit="1" customWidth="1"/>
    <col min="40" max="41" width="9.25390625" style="240" bestFit="1" customWidth="1"/>
    <col min="42" max="42" width="9.125" style="240" bestFit="1" customWidth="1"/>
    <col min="43" max="44" width="9.00390625" style="240" customWidth="1"/>
    <col min="45" max="45" width="9.125" style="240" customWidth="1"/>
    <col min="46" max="16384" width="9.00390625" style="240" customWidth="1"/>
  </cols>
  <sheetData>
    <row r="1" spans="1:25" ht="18">
      <c r="A1" s="239" t="s">
        <v>116</v>
      </c>
      <c r="Y1" s="239" t="s">
        <v>116</v>
      </c>
    </row>
    <row r="2" spans="1:47" ht="16.5" customHeight="1">
      <c r="A2" s="242" t="s">
        <v>117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3"/>
      <c r="Y2" s="242" t="s">
        <v>117</v>
      </c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</row>
    <row r="3" spans="1:47" ht="16.5" customHeight="1" thickBot="1">
      <c r="A3" s="244" t="s">
        <v>301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 t="s">
        <v>287</v>
      </c>
      <c r="V3" s="245"/>
      <c r="W3" s="245"/>
      <c r="X3" s="243"/>
      <c r="Y3" s="246" t="s">
        <v>302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 t="s">
        <v>287</v>
      </c>
      <c r="AT3" s="245"/>
      <c r="AU3" s="245"/>
    </row>
    <row r="4" spans="1:47" ht="19.5" customHeight="1">
      <c r="A4" s="247"/>
      <c r="B4" s="248" t="s">
        <v>23</v>
      </c>
      <c r="C4" s="249"/>
      <c r="D4" s="250" t="s">
        <v>24</v>
      </c>
      <c r="E4" s="250"/>
      <c r="F4" s="250"/>
      <c r="G4" s="250"/>
      <c r="H4" s="250"/>
      <c r="I4" s="250"/>
      <c r="J4" s="250"/>
      <c r="K4" s="250"/>
      <c r="L4" s="250"/>
      <c r="M4" s="250"/>
      <c r="N4" s="251" t="s">
        <v>25</v>
      </c>
      <c r="O4" s="250"/>
      <c r="P4" s="250"/>
      <c r="Q4" s="250"/>
      <c r="R4" s="250"/>
      <c r="S4" s="250"/>
      <c r="T4" s="250"/>
      <c r="U4" s="250"/>
      <c r="V4" s="250"/>
      <c r="W4" s="252"/>
      <c r="X4" s="253"/>
      <c r="Y4" s="247"/>
      <c r="Z4" s="248" t="s">
        <v>23</v>
      </c>
      <c r="AA4" s="249"/>
      <c r="AB4" s="250" t="s">
        <v>24</v>
      </c>
      <c r="AC4" s="250"/>
      <c r="AD4" s="250"/>
      <c r="AE4" s="250"/>
      <c r="AF4" s="250"/>
      <c r="AG4" s="250"/>
      <c r="AH4" s="250"/>
      <c r="AI4" s="250"/>
      <c r="AJ4" s="250"/>
      <c r="AK4" s="250"/>
      <c r="AL4" s="251" t="s">
        <v>25</v>
      </c>
      <c r="AM4" s="250"/>
      <c r="AN4" s="250"/>
      <c r="AO4" s="250"/>
      <c r="AP4" s="250"/>
      <c r="AQ4" s="250"/>
      <c r="AR4" s="250"/>
      <c r="AS4" s="250"/>
      <c r="AT4" s="250"/>
      <c r="AU4" s="252"/>
    </row>
    <row r="5" spans="1:47" ht="19.5" customHeight="1">
      <c r="A5" s="254"/>
      <c r="B5" s="255"/>
      <c r="C5" s="256"/>
      <c r="D5" s="257"/>
      <c r="E5" s="257"/>
      <c r="F5" s="258" t="s">
        <v>26</v>
      </c>
      <c r="G5" s="259"/>
      <c r="H5" s="258" t="s">
        <v>27</v>
      </c>
      <c r="I5" s="259"/>
      <c r="J5" s="258" t="s">
        <v>28</v>
      </c>
      <c r="K5" s="259"/>
      <c r="L5" s="260" t="s">
        <v>29</v>
      </c>
      <c r="M5" s="260"/>
      <c r="N5" s="261"/>
      <c r="O5" s="257"/>
      <c r="P5" s="258" t="s">
        <v>30</v>
      </c>
      <c r="Q5" s="259"/>
      <c r="R5" s="258" t="s">
        <v>31</v>
      </c>
      <c r="S5" s="259"/>
      <c r="T5" s="258" t="s">
        <v>32</v>
      </c>
      <c r="U5" s="259"/>
      <c r="V5" s="258" t="s">
        <v>33</v>
      </c>
      <c r="W5" s="262"/>
      <c r="X5" s="263"/>
      <c r="Y5" s="254"/>
      <c r="Z5" s="255"/>
      <c r="AA5" s="256"/>
      <c r="AB5" s="257"/>
      <c r="AC5" s="257"/>
      <c r="AD5" s="258" t="s">
        <v>26</v>
      </c>
      <c r="AE5" s="259"/>
      <c r="AF5" s="258" t="s">
        <v>27</v>
      </c>
      <c r="AG5" s="259"/>
      <c r="AH5" s="258" t="s">
        <v>28</v>
      </c>
      <c r="AI5" s="259"/>
      <c r="AJ5" s="260" t="s">
        <v>29</v>
      </c>
      <c r="AK5" s="260"/>
      <c r="AL5" s="261"/>
      <c r="AM5" s="257"/>
      <c r="AN5" s="258" t="s">
        <v>30</v>
      </c>
      <c r="AO5" s="259"/>
      <c r="AP5" s="258" t="s">
        <v>31</v>
      </c>
      <c r="AQ5" s="259"/>
      <c r="AR5" s="258" t="s">
        <v>32</v>
      </c>
      <c r="AS5" s="259"/>
      <c r="AT5" s="258" t="s">
        <v>33</v>
      </c>
      <c r="AU5" s="262"/>
    </row>
    <row r="6" spans="1:47" ht="19.5" customHeight="1" thickBot="1">
      <c r="A6" s="264"/>
      <c r="B6" s="265" t="s">
        <v>34</v>
      </c>
      <c r="C6" s="266" t="s">
        <v>10</v>
      </c>
      <c r="D6" s="267" t="s">
        <v>34</v>
      </c>
      <c r="E6" s="268" t="s">
        <v>10</v>
      </c>
      <c r="F6" s="268" t="s">
        <v>35</v>
      </c>
      <c r="G6" s="268" t="s">
        <v>10</v>
      </c>
      <c r="H6" s="268" t="s">
        <v>35</v>
      </c>
      <c r="I6" s="268" t="s">
        <v>10</v>
      </c>
      <c r="J6" s="268" t="s">
        <v>35</v>
      </c>
      <c r="K6" s="268" t="s">
        <v>10</v>
      </c>
      <c r="L6" s="268" t="s">
        <v>35</v>
      </c>
      <c r="M6" s="269" t="s">
        <v>10</v>
      </c>
      <c r="N6" s="270" t="s">
        <v>34</v>
      </c>
      <c r="O6" s="268" t="s">
        <v>10</v>
      </c>
      <c r="P6" s="268" t="s">
        <v>35</v>
      </c>
      <c r="Q6" s="268" t="s">
        <v>10</v>
      </c>
      <c r="R6" s="268" t="s">
        <v>35</v>
      </c>
      <c r="S6" s="268" t="s">
        <v>10</v>
      </c>
      <c r="T6" s="268" t="s">
        <v>35</v>
      </c>
      <c r="U6" s="268" t="s">
        <v>10</v>
      </c>
      <c r="V6" s="271" t="s">
        <v>35</v>
      </c>
      <c r="W6" s="272" t="s">
        <v>10</v>
      </c>
      <c r="X6" s="253"/>
      <c r="Y6" s="264"/>
      <c r="Z6" s="265" t="s">
        <v>34</v>
      </c>
      <c r="AA6" s="266" t="s">
        <v>10</v>
      </c>
      <c r="AB6" s="267" t="s">
        <v>34</v>
      </c>
      <c r="AC6" s="268" t="s">
        <v>10</v>
      </c>
      <c r="AD6" s="268" t="s">
        <v>35</v>
      </c>
      <c r="AE6" s="268" t="s">
        <v>10</v>
      </c>
      <c r="AF6" s="268" t="s">
        <v>35</v>
      </c>
      <c r="AG6" s="268" t="s">
        <v>10</v>
      </c>
      <c r="AH6" s="268" t="s">
        <v>35</v>
      </c>
      <c r="AI6" s="268" t="s">
        <v>10</v>
      </c>
      <c r="AJ6" s="268" t="s">
        <v>35</v>
      </c>
      <c r="AK6" s="269" t="s">
        <v>10</v>
      </c>
      <c r="AL6" s="270" t="s">
        <v>34</v>
      </c>
      <c r="AM6" s="268" t="s">
        <v>10</v>
      </c>
      <c r="AN6" s="268" t="s">
        <v>35</v>
      </c>
      <c r="AO6" s="268" t="s">
        <v>10</v>
      </c>
      <c r="AP6" s="268" t="s">
        <v>35</v>
      </c>
      <c r="AQ6" s="268" t="s">
        <v>10</v>
      </c>
      <c r="AR6" s="268" t="s">
        <v>35</v>
      </c>
      <c r="AS6" s="268" t="s">
        <v>10</v>
      </c>
      <c r="AT6" s="271" t="s">
        <v>35</v>
      </c>
      <c r="AU6" s="272" t="s">
        <v>10</v>
      </c>
    </row>
    <row r="7" spans="1:47" ht="19.5" customHeight="1" hidden="1">
      <c r="A7" s="273" t="s">
        <v>325</v>
      </c>
      <c r="B7" s="274">
        <f aca="true" t="shared" si="0" ref="B7:B37">D7+N7+B43</f>
        <v>103083</v>
      </c>
      <c r="C7" s="275"/>
      <c r="D7" s="276">
        <f aca="true" t="shared" si="1" ref="D7:D18">F7+H7+J7+L7</f>
        <v>57942</v>
      </c>
      <c r="E7" s="277"/>
      <c r="F7" s="277">
        <v>5544</v>
      </c>
      <c r="G7" s="277"/>
      <c r="H7" s="277">
        <v>8596</v>
      </c>
      <c r="I7" s="277"/>
      <c r="J7" s="277">
        <v>35469</v>
      </c>
      <c r="K7" s="277"/>
      <c r="L7" s="277">
        <v>8333</v>
      </c>
      <c r="M7" s="278"/>
      <c r="N7" s="276">
        <f aca="true" t="shared" si="2" ref="N7:N18">P7+R7+T7+V7</f>
        <v>6994</v>
      </c>
      <c r="O7" s="277"/>
      <c r="P7" s="277">
        <v>99</v>
      </c>
      <c r="Q7" s="277"/>
      <c r="R7" s="277">
        <v>732</v>
      </c>
      <c r="S7" s="277"/>
      <c r="T7" s="277">
        <v>6088</v>
      </c>
      <c r="U7" s="277"/>
      <c r="V7" s="277">
        <v>75</v>
      </c>
      <c r="W7" s="279"/>
      <c r="X7" s="253"/>
      <c r="Y7" s="273" t="s">
        <v>325</v>
      </c>
      <c r="Z7" s="274">
        <f aca="true" t="shared" si="3" ref="Z7:Z38">AB7+AL7+Z43</f>
        <v>103083</v>
      </c>
      <c r="AA7" s="275"/>
      <c r="AB7" s="276">
        <f aca="true" t="shared" si="4" ref="AB7:AB18">AD7+AF7+AH7+AJ7</f>
        <v>57942</v>
      </c>
      <c r="AC7" s="277"/>
      <c r="AD7" s="277">
        <v>5544</v>
      </c>
      <c r="AE7" s="277"/>
      <c r="AF7" s="277">
        <v>8596</v>
      </c>
      <c r="AG7" s="277"/>
      <c r="AH7" s="277">
        <v>35469</v>
      </c>
      <c r="AI7" s="277"/>
      <c r="AJ7" s="277">
        <v>8333</v>
      </c>
      <c r="AK7" s="278"/>
      <c r="AL7" s="276">
        <f aca="true" t="shared" si="5" ref="AL7:AL18">AN7+AP7+AR7+AT7</f>
        <v>6994</v>
      </c>
      <c r="AM7" s="277"/>
      <c r="AN7" s="277">
        <v>99</v>
      </c>
      <c r="AO7" s="277"/>
      <c r="AP7" s="277">
        <v>732</v>
      </c>
      <c r="AQ7" s="277"/>
      <c r="AR7" s="277">
        <v>6088</v>
      </c>
      <c r="AS7" s="277"/>
      <c r="AT7" s="277">
        <v>75</v>
      </c>
      <c r="AU7" s="279"/>
    </row>
    <row r="8" spans="1:47" ht="19.5" customHeight="1" hidden="1">
      <c r="A8" s="273" t="s">
        <v>326</v>
      </c>
      <c r="B8" s="274">
        <f t="shared" si="0"/>
        <v>103403</v>
      </c>
      <c r="C8" s="280">
        <f>B8/B7*100-100</f>
        <v>0.3104294597557242</v>
      </c>
      <c r="D8" s="276">
        <f t="shared" si="1"/>
        <v>64539</v>
      </c>
      <c r="E8" s="281">
        <f>D8/D7*100-100</f>
        <v>11.385523454488975</v>
      </c>
      <c r="F8" s="277">
        <v>6688</v>
      </c>
      <c r="G8" s="281">
        <f aca="true" t="shared" si="6" ref="G8:G19">F8/F7*100-100</f>
        <v>20.634920634920633</v>
      </c>
      <c r="H8" s="277">
        <v>8658</v>
      </c>
      <c r="I8" s="281">
        <f aca="true" t="shared" si="7" ref="I8:I19">H8/H7*100-100</f>
        <v>0.7212657049790607</v>
      </c>
      <c r="J8" s="277">
        <v>37938</v>
      </c>
      <c r="K8" s="281">
        <f aca="true" t="shared" si="8" ref="K8:K19">J8/J7*100-100</f>
        <v>6.961008204347465</v>
      </c>
      <c r="L8" s="282">
        <v>11255</v>
      </c>
      <c r="M8" s="280">
        <f aca="true" t="shared" si="9" ref="M8:M19">L8/L7*100-100</f>
        <v>35.06540261610465</v>
      </c>
      <c r="N8" s="276">
        <f t="shared" si="2"/>
        <v>6601</v>
      </c>
      <c r="O8" s="281">
        <f>N8/N7*100-100</f>
        <v>-5.619102087503563</v>
      </c>
      <c r="P8" s="277">
        <v>196</v>
      </c>
      <c r="Q8" s="281">
        <f>P8/P7*100-100</f>
        <v>97.97979797979798</v>
      </c>
      <c r="R8" s="277">
        <v>667</v>
      </c>
      <c r="S8" s="281">
        <f>R8/R7*100-100</f>
        <v>-8.879781420765028</v>
      </c>
      <c r="T8" s="277">
        <v>5690</v>
      </c>
      <c r="U8" s="281">
        <f>T8/T7*100-100</f>
        <v>-6.537450722733254</v>
      </c>
      <c r="V8" s="277">
        <v>48</v>
      </c>
      <c r="W8" s="280">
        <f>V8/V7*100-100</f>
        <v>-36</v>
      </c>
      <c r="X8" s="253"/>
      <c r="Y8" s="273" t="s">
        <v>326</v>
      </c>
      <c r="Z8" s="274">
        <f t="shared" si="3"/>
        <v>103403</v>
      </c>
      <c r="AA8" s="280">
        <f>Z8/Z7*100-100</f>
        <v>0.3104294597557242</v>
      </c>
      <c r="AB8" s="276">
        <f t="shared" si="4"/>
        <v>64539</v>
      </c>
      <c r="AC8" s="281">
        <f>AB8/AB7*100-100</f>
        <v>11.385523454488975</v>
      </c>
      <c r="AD8" s="277">
        <v>6688</v>
      </c>
      <c r="AE8" s="281">
        <f aca="true" t="shared" si="10" ref="AE8:AE19">AD8/AD7*100-100</f>
        <v>20.634920634920633</v>
      </c>
      <c r="AF8" s="277">
        <v>8658</v>
      </c>
      <c r="AG8" s="281">
        <f aca="true" t="shared" si="11" ref="AG8:AG19">AF8/AF7*100-100</f>
        <v>0.7212657049790607</v>
      </c>
      <c r="AH8" s="277">
        <v>37938</v>
      </c>
      <c r="AI8" s="281">
        <f aca="true" t="shared" si="12" ref="AI8:AI19">AH8/AH7*100-100</f>
        <v>6.961008204347465</v>
      </c>
      <c r="AJ8" s="282">
        <v>11255</v>
      </c>
      <c r="AK8" s="280">
        <f aca="true" t="shared" si="13" ref="AK8:AK19">AJ8/AJ7*100-100</f>
        <v>35.06540261610465</v>
      </c>
      <c r="AL8" s="276">
        <f t="shared" si="5"/>
        <v>6601</v>
      </c>
      <c r="AM8" s="281">
        <f>AL8/AL7*100-100</f>
        <v>-5.619102087503563</v>
      </c>
      <c r="AN8" s="277">
        <v>196</v>
      </c>
      <c r="AO8" s="281">
        <f>AN8/AN7*100-100</f>
        <v>97.97979797979798</v>
      </c>
      <c r="AP8" s="277">
        <v>667</v>
      </c>
      <c r="AQ8" s="281">
        <f>AP8/AP7*100-100</f>
        <v>-8.879781420765028</v>
      </c>
      <c r="AR8" s="277">
        <v>5690</v>
      </c>
      <c r="AS8" s="281">
        <f>AR8/AR7*100-100</f>
        <v>-6.537450722733254</v>
      </c>
      <c r="AT8" s="277">
        <v>48</v>
      </c>
      <c r="AU8" s="280">
        <f>AT8/AT7*100-100</f>
        <v>-36</v>
      </c>
    </row>
    <row r="9" spans="1:47" ht="19.5" customHeight="1" hidden="1">
      <c r="A9" s="273" t="s">
        <v>327</v>
      </c>
      <c r="B9" s="274">
        <f t="shared" si="0"/>
        <v>107439</v>
      </c>
      <c r="C9" s="280">
        <f aca="true" t="shared" si="14" ref="C9:E19">B9/B8*100-100</f>
        <v>3.9031749562391695</v>
      </c>
      <c r="D9" s="276">
        <f t="shared" si="1"/>
        <v>68347</v>
      </c>
      <c r="E9" s="281">
        <f t="shared" si="14"/>
        <v>5.900308340693215</v>
      </c>
      <c r="F9" s="277">
        <v>9843</v>
      </c>
      <c r="G9" s="281">
        <f t="shared" si="6"/>
        <v>47.17404306220095</v>
      </c>
      <c r="H9" s="277">
        <v>8023</v>
      </c>
      <c r="I9" s="281">
        <f t="shared" si="7"/>
        <v>-7.33425733425733</v>
      </c>
      <c r="J9" s="277">
        <v>36199</v>
      </c>
      <c r="K9" s="281">
        <f t="shared" si="8"/>
        <v>-4.5837946122621105</v>
      </c>
      <c r="L9" s="282">
        <v>14282</v>
      </c>
      <c r="M9" s="280">
        <f t="shared" si="9"/>
        <v>26.894713460684144</v>
      </c>
      <c r="N9" s="276">
        <f t="shared" si="2"/>
        <v>7226</v>
      </c>
      <c r="O9" s="281">
        <f aca="true" t="shared" si="15" ref="O9:O19">N9/N8*100-100</f>
        <v>9.46826238448719</v>
      </c>
      <c r="P9" s="277">
        <v>170</v>
      </c>
      <c r="Q9" s="281">
        <f aca="true" t="shared" si="16" ref="Q9:Q19">P9/P8*100-100</f>
        <v>-13.265306122448976</v>
      </c>
      <c r="R9" s="277">
        <v>1257</v>
      </c>
      <c r="S9" s="281">
        <f aca="true" t="shared" si="17" ref="S9:S19">R9/R8*100-100</f>
        <v>88.45577211394303</v>
      </c>
      <c r="T9" s="277">
        <v>5674</v>
      </c>
      <c r="U9" s="281">
        <f aca="true" t="shared" si="18" ref="U9:U19">T9/T8*100-100</f>
        <v>-0.2811950790861175</v>
      </c>
      <c r="V9" s="277">
        <v>125</v>
      </c>
      <c r="W9" s="280">
        <f aca="true" t="shared" si="19" ref="W9:W19">V9/V8*100-100</f>
        <v>160.41666666666663</v>
      </c>
      <c r="X9" s="253"/>
      <c r="Y9" s="273" t="s">
        <v>327</v>
      </c>
      <c r="Z9" s="274">
        <f t="shared" si="3"/>
        <v>107439</v>
      </c>
      <c r="AA9" s="280">
        <f aca="true" t="shared" si="20" ref="AA9:AC19">Z9/Z8*100-100</f>
        <v>3.9031749562391695</v>
      </c>
      <c r="AB9" s="276">
        <f t="shared" si="4"/>
        <v>68347</v>
      </c>
      <c r="AC9" s="281">
        <f t="shared" si="20"/>
        <v>5.900308340693215</v>
      </c>
      <c r="AD9" s="277">
        <v>9843</v>
      </c>
      <c r="AE9" s="281">
        <f t="shared" si="10"/>
        <v>47.17404306220095</v>
      </c>
      <c r="AF9" s="277">
        <v>8023</v>
      </c>
      <c r="AG9" s="281">
        <f t="shared" si="11"/>
        <v>-7.33425733425733</v>
      </c>
      <c r="AH9" s="277">
        <v>36199</v>
      </c>
      <c r="AI9" s="281">
        <f t="shared" si="12"/>
        <v>-4.5837946122621105</v>
      </c>
      <c r="AJ9" s="282">
        <v>14282</v>
      </c>
      <c r="AK9" s="280">
        <f t="shared" si="13"/>
        <v>26.894713460684144</v>
      </c>
      <c r="AL9" s="276">
        <f t="shared" si="5"/>
        <v>7226</v>
      </c>
      <c r="AM9" s="281">
        <f aca="true" t="shared" si="21" ref="AM9:AM19">AL9/AL8*100-100</f>
        <v>9.46826238448719</v>
      </c>
      <c r="AN9" s="277">
        <v>170</v>
      </c>
      <c r="AO9" s="281">
        <f aca="true" t="shared" si="22" ref="AO9:AO19">AN9/AN8*100-100</f>
        <v>-13.265306122448976</v>
      </c>
      <c r="AP9" s="277">
        <v>1257</v>
      </c>
      <c r="AQ9" s="281">
        <f aca="true" t="shared" si="23" ref="AQ9:AQ19">AP9/AP8*100-100</f>
        <v>88.45577211394303</v>
      </c>
      <c r="AR9" s="277">
        <v>5674</v>
      </c>
      <c r="AS9" s="281">
        <f aca="true" t="shared" si="24" ref="AS9:AS19">AR9/AR8*100-100</f>
        <v>-0.2811950790861175</v>
      </c>
      <c r="AT9" s="277">
        <v>125</v>
      </c>
      <c r="AU9" s="280">
        <f aca="true" t="shared" si="25" ref="AU9:AU19">AT9/AT8*100-100</f>
        <v>160.41666666666663</v>
      </c>
    </row>
    <row r="10" spans="1:47" ht="19.5" customHeight="1" hidden="1">
      <c r="A10" s="273" t="s">
        <v>328</v>
      </c>
      <c r="B10" s="274">
        <f t="shared" si="0"/>
        <v>115827</v>
      </c>
      <c r="C10" s="280">
        <f t="shared" si="14"/>
        <v>7.807220841593846</v>
      </c>
      <c r="D10" s="276">
        <f t="shared" si="1"/>
        <v>69592</v>
      </c>
      <c r="E10" s="281">
        <f t="shared" si="14"/>
        <v>1.82158690213177</v>
      </c>
      <c r="F10" s="277">
        <v>10375</v>
      </c>
      <c r="G10" s="281">
        <f t="shared" si="6"/>
        <v>5.404856243015345</v>
      </c>
      <c r="H10" s="277">
        <v>8411</v>
      </c>
      <c r="I10" s="281">
        <f t="shared" si="7"/>
        <v>4.836096223357856</v>
      </c>
      <c r="J10" s="277">
        <v>33216</v>
      </c>
      <c r="K10" s="281">
        <f t="shared" si="8"/>
        <v>-8.24055913146772</v>
      </c>
      <c r="L10" s="282">
        <v>17590</v>
      </c>
      <c r="M10" s="280">
        <f t="shared" si="9"/>
        <v>23.162022125752685</v>
      </c>
      <c r="N10" s="276">
        <f t="shared" si="2"/>
        <v>8956</v>
      </c>
      <c r="O10" s="281">
        <f t="shared" si="15"/>
        <v>23.941323000276782</v>
      </c>
      <c r="P10" s="277">
        <v>84</v>
      </c>
      <c r="Q10" s="281">
        <f t="shared" si="16"/>
        <v>-50.588235294117645</v>
      </c>
      <c r="R10" s="277">
        <v>1011</v>
      </c>
      <c r="S10" s="281">
        <f t="shared" si="17"/>
        <v>-19.570405727923628</v>
      </c>
      <c r="T10" s="277">
        <v>7546</v>
      </c>
      <c r="U10" s="281">
        <f t="shared" si="18"/>
        <v>32.99259781459287</v>
      </c>
      <c r="V10" s="277">
        <v>315</v>
      </c>
      <c r="W10" s="280">
        <f t="shared" si="19"/>
        <v>152</v>
      </c>
      <c r="X10" s="253"/>
      <c r="Y10" s="273" t="s">
        <v>328</v>
      </c>
      <c r="Z10" s="274">
        <f t="shared" si="3"/>
        <v>115827</v>
      </c>
      <c r="AA10" s="280">
        <f t="shared" si="20"/>
        <v>7.807220841593846</v>
      </c>
      <c r="AB10" s="276">
        <f t="shared" si="4"/>
        <v>69592</v>
      </c>
      <c r="AC10" s="281">
        <f t="shared" si="20"/>
        <v>1.82158690213177</v>
      </c>
      <c r="AD10" s="277">
        <v>10375</v>
      </c>
      <c r="AE10" s="281">
        <f t="shared" si="10"/>
        <v>5.404856243015345</v>
      </c>
      <c r="AF10" s="277">
        <v>8411</v>
      </c>
      <c r="AG10" s="281">
        <f t="shared" si="11"/>
        <v>4.836096223357856</v>
      </c>
      <c r="AH10" s="277">
        <v>33216</v>
      </c>
      <c r="AI10" s="281">
        <f t="shared" si="12"/>
        <v>-8.24055913146772</v>
      </c>
      <c r="AJ10" s="282">
        <v>17590</v>
      </c>
      <c r="AK10" s="280">
        <f t="shared" si="13"/>
        <v>23.162022125752685</v>
      </c>
      <c r="AL10" s="276">
        <f t="shared" si="5"/>
        <v>8956</v>
      </c>
      <c r="AM10" s="281">
        <f t="shared" si="21"/>
        <v>23.941323000276782</v>
      </c>
      <c r="AN10" s="277">
        <v>84</v>
      </c>
      <c r="AO10" s="281">
        <f t="shared" si="22"/>
        <v>-50.588235294117645</v>
      </c>
      <c r="AP10" s="277">
        <v>1011</v>
      </c>
      <c r="AQ10" s="281">
        <f t="shared" si="23"/>
        <v>-19.570405727923628</v>
      </c>
      <c r="AR10" s="277">
        <v>7546</v>
      </c>
      <c r="AS10" s="281">
        <f t="shared" si="24"/>
        <v>32.99259781459287</v>
      </c>
      <c r="AT10" s="277">
        <v>315</v>
      </c>
      <c r="AU10" s="280">
        <f t="shared" si="25"/>
        <v>152</v>
      </c>
    </row>
    <row r="11" spans="1:47" ht="19.5" customHeight="1" hidden="1">
      <c r="A11" s="273" t="s">
        <v>329</v>
      </c>
      <c r="B11" s="274">
        <f t="shared" si="0"/>
        <v>128031</v>
      </c>
      <c r="C11" s="280">
        <f t="shared" si="14"/>
        <v>10.536403429252232</v>
      </c>
      <c r="D11" s="276">
        <f t="shared" si="1"/>
        <v>78793</v>
      </c>
      <c r="E11" s="281">
        <f t="shared" si="14"/>
        <v>13.221347281296687</v>
      </c>
      <c r="F11" s="277">
        <v>14579</v>
      </c>
      <c r="G11" s="281">
        <f t="shared" si="6"/>
        <v>40.52048192771085</v>
      </c>
      <c r="H11" s="277">
        <v>6224</v>
      </c>
      <c r="I11" s="281">
        <f t="shared" si="7"/>
        <v>-26.00166448698134</v>
      </c>
      <c r="J11" s="277">
        <v>40226</v>
      </c>
      <c r="K11" s="281">
        <f t="shared" si="8"/>
        <v>21.104287090558756</v>
      </c>
      <c r="L11" s="282">
        <v>17764</v>
      </c>
      <c r="M11" s="280">
        <f t="shared" si="9"/>
        <v>0.989198408186482</v>
      </c>
      <c r="N11" s="276">
        <f t="shared" si="2"/>
        <v>7537</v>
      </c>
      <c r="O11" s="281">
        <f t="shared" si="15"/>
        <v>-15.84412684234033</v>
      </c>
      <c r="P11" s="277">
        <v>192</v>
      </c>
      <c r="Q11" s="281">
        <f t="shared" si="16"/>
        <v>128.57142857142856</v>
      </c>
      <c r="R11" s="277">
        <v>714</v>
      </c>
      <c r="S11" s="281">
        <f t="shared" si="17"/>
        <v>-29.376854599406528</v>
      </c>
      <c r="T11" s="277">
        <v>6457</v>
      </c>
      <c r="U11" s="281">
        <f t="shared" si="18"/>
        <v>-14.431486880466466</v>
      </c>
      <c r="V11" s="277">
        <v>174</v>
      </c>
      <c r="W11" s="280">
        <f t="shared" si="19"/>
        <v>-44.76190476190476</v>
      </c>
      <c r="X11" s="253"/>
      <c r="Y11" s="273" t="s">
        <v>329</v>
      </c>
      <c r="Z11" s="274">
        <f t="shared" si="3"/>
        <v>128031</v>
      </c>
      <c r="AA11" s="280">
        <f t="shared" si="20"/>
        <v>10.536403429252232</v>
      </c>
      <c r="AB11" s="276">
        <f t="shared" si="4"/>
        <v>78793</v>
      </c>
      <c r="AC11" s="281">
        <f t="shared" si="20"/>
        <v>13.221347281296687</v>
      </c>
      <c r="AD11" s="277">
        <v>14579</v>
      </c>
      <c r="AE11" s="281">
        <f t="shared" si="10"/>
        <v>40.52048192771085</v>
      </c>
      <c r="AF11" s="277">
        <v>6224</v>
      </c>
      <c r="AG11" s="281">
        <f t="shared" si="11"/>
        <v>-26.00166448698134</v>
      </c>
      <c r="AH11" s="277">
        <v>40226</v>
      </c>
      <c r="AI11" s="281">
        <f t="shared" si="12"/>
        <v>21.104287090558756</v>
      </c>
      <c r="AJ11" s="282">
        <v>17764</v>
      </c>
      <c r="AK11" s="280">
        <f t="shared" si="13"/>
        <v>0.989198408186482</v>
      </c>
      <c r="AL11" s="276">
        <f t="shared" si="5"/>
        <v>7537</v>
      </c>
      <c r="AM11" s="281">
        <f t="shared" si="21"/>
        <v>-15.84412684234033</v>
      </c>
      <c r="AN11" s="277">
        <v>192</v>
      </c>
      <c r="AO11" s="281">
        <f t="shared" si="22"/>
        <v>128.57142857142856</v>
      </c>
      <c r="AP11" s="277">
        <v>714</v>
      </c>
      <c r="AQ11" s="281">
        <f t="shared" si="23"/>
        <v>-29.376854599406528</v>
      </c>
      <c r="AR11" s="277">
        <v>6457</v>
      </c>
      <c r="AS11" s="281">
        <f t="shared" si="24"/>
        <v>-14.431486880466466</v>
      </c>
      <c r="AT11" s="277">
        <v>174</v>
      </c>
      <c r="AU11" s="280">
        <f t="shared" si="25"/>
        <v>-44.76190476190476</v>
      </c>
    </row>
    <row r="12" spans="1:47" ht="19.5" customHeight="1" hidden="1">
      <c r="A12" s="273" t="s">
        <v>330</v>
      </c>
      <c r="B12" s="274">
        <f t="shared" si="0"/>
        <v>96032</v>
      </c>
      <c r="C12" s="280">
        <f t="shared" si="14"/>
        <v>-24.99316571767774</v>
      </c>
      <c r="D12" s="276">
        <f t="shared" si="1"/>
        <v>62442</v>
      </c>
      <c r="E12" s="281">
        <f t="shared" si="14"/>
        <v>-20.751843437868843</v>
      </c>
      <c r="F12" s="277">
        <v>8737</v>
      </c>
      <c r="G12" s="281">
        <f t="shared" si="6"/>
        <v>-40.07133548254338</v>
      </c>
      <c r="H12" s="277">
        <v>5931</v>
      </c>
      <c r="I12" s="281">
        <f t="shared" si="7"/>
        <v>-4.707583547557832</v>
      </c>
      <c r="J12" s="277">
        <v>30145</v>
      </c>
      <c r="K12" s="281">
        <f t="shared" si="8"/>
        <v>-25.060905881768008</v>
      </c>
      <c r="L12" s="282">
        <v>17629</v>
      </c>
      <c r="M12" s="280">
        <f t="shared" si="9"/>
        <v>-0.7599639720783529</v>
      </c>
      <c r="N12" s="276">
        <f t="shared" si="2"/>
        <v>7194</v>
      </c>
      <c r="O12" s="281">
        <f t="shared" si="15"/>
        <v>-4.5508823139180095</v>
      </c>
      <c r="P12" s="277">
        <v>69</v>
      </c>
      <c r="Q12" s="281">
        <f t="shared" si="16"/>
        <v>-64.0625</v>
      </c>
      <c r="R12" s="277">
        <v>773</v>
      </c>
      <c r="S12" s="281">
        <f t="shared" si="17"/>
        <v>8.263305322128843</v>
      </c>
      <c r="T12" s="277">
        <v>6032</v>
      </c>
      <c r="U12" s="281">
        <f t="shared" si="18"/>
        <v>-6.582004026637762</v>
      </c>
      <c r="V12" s="277">
        <v>320</v>
      </c>
      <c r="W12" s="280">
        <f t="shared" si="19"/>
        <v>83.90804597701148</v>
      </c>
      <c r="X12" s="253"/>
      <c r="Y12" s="273" t="s">
        <v>330</v>
      </c>
      <c r="Z12" s="274">
        <f t="shared" si="3"/>
        <v>96032</v>
      </c>
      <c r="AA12" s="280">
        <f t="shared" si="20"/>
        <v>-24.99316571767774</v>
      </c>
      <c r="AB12" s="276">
        <f t="shared" si="4"/>
        <v>62442</v>
      </c>
      <c r="AC12" s="281">
        <f t="shared" si="20"/>
        <v>-20.751843437868843</v>
      </c>
      <c r="AD12" s="277">
        <v>8737</v>
      </c>
      <c r="AE12" s="281">
        <f t="shared" si="10"/>
        <v>-40.07133548254338</v>
      </c>
      <c r="AF12" s="277">
        <v>5931</v>
      </c>
      <c r="AG12" s="281">
        <f t="shared" si="11"/>
        <v>-4.707583547557832</v>
      </c>
      <c r="AH12" s="277">
        <v>30145</v>
      </c>
      <c r="AI12" s="281">
        <f t="shared" si="12"/>
        <v>-25.060905881768008</v>
      </c>
      <c r="AJ12" s="282">
        <v>17629</v>
      </c>
      <c r="AK12" s="280">
        <f t="shared" si="13"/>
        <v>-0.7599639720783529</v>
      </c>
      <c r="AL12" s="276">
        <f t="shared" si="5"/>
        <v>7194</v>
      </c>
      <c r="AM12" s="281">
        <f t="shared" si="21"/>
        <v>-4.5508823139180095</v>
      </c>
      <c r="AN12" s="277">
        <v>69</v>
      </c>
      <c r="AO12" s="281">
        <f t="shared" si="22"/>
        <v>-64.0625</v>
      </c>
      <c r="AP12" s="277">
        <v>773</v>
      </c>
      <c r="AQ12" s="281">
        <f t="shared" si="23"/>
        <v>8.263305322128843</v>
      </c>
      <c r="AR12" s="277">
        <v>6032</v>
      </c>
      <c r="AS12" s="281">
        <f t="shared" si="24"/>
        <v>-6.582004026637762</v>
      </c>
      <c r="AT12" s="277">
        <v>320</v>
      </c>
      <c r="AU12" s="280">
        <f t="shared" si="25"/>
        <v>83.90804597701148</v>
      </c>
    </row>
    <row r="13" spans="1:47" ht="19.5" customHeight="1" hidden="1">
      <c r="A13" s="273" t="s">
        <v>331</v>
      </c>
      <c r="B13" s="274">
        <f t="shared" si="0"/>
        <v>112081</v>
      </c>
      <c r="C13" s="280">
        <f t="shared" si="14"/>
        <v>16.712137620793072</v>
      </c>
      <c r="D13" s="276">
        <f t="shared" si="1"/>
        <v>73803</v>
      </c>
      <c r="E13" s="281">
        <f t="shared" si="14"/>
        <v>18.19448448159892</v>
      </c>
      <c r="F13" s="277">
        <v>6000</v>
      </c>
      <c r="G13" s="281">
        <f t="shared" si="6"/>
        <v>-31.326542291404365</v>
      </c>
      <c r="H13" s="277">
        <v>6955</v>
      </c>
      <c r="I13" s="281">
        <f t="shared" si="7"/>
        <v>17.265216658236398</v>
      </c>
      <c r="J13" s="277">
        <v>42605</v>
      </c>
      <c r="K13" s="281">
        <f t="shared" si="8"/>
        <v>41.33355448664787</v>
      </c>
      <c r="L13" s="282">
        <v>18243</v>
      </c>
      <c r="M13" s="280">
        <f t="shared" si="9"/>
        <v>3.4828974984400674</v>
      </c>
      <c r="N13" s="276">
        <f t="shared" si="2"/>
        <v>9183</v>
      </c>
      <c r="O13" s="281">
        <f t="shared" si="15"/>
        <v>27.64804003336114</v>
      </c>
      <c r="P13" s="277">
        <v>266</v>
      </c>
      <c r="Q13" s="281">
        <f t="shared" si="16"/>
        <v>285.50724637681157</v>
      </c>
      <c r="R13" s="277">
        <v>954</v>
      </c>
      <c r="S13" s="281">
        <f t="shared" si="17"/>
        <v>23.415265200517467</v>
      </c>
      <c r="T13" s="277">
        <v>7602</v>
      </c>
      <c r="U13" s="281">
        <f t="shared" si="18"/>
        <v>26.027851458885934</v>
      </c>
      <c r="V13" s="277">
        <v>361</v>
      </c>
      <c r="W13" s="280">
        <f t="shared" si="19"/>
        <v>12.8125</v>
      </c>
      <c r="X13" s="253"/>
      <c r="Y13" s="273" t="s">
        <v>331</v>
      </c>
      <c r="Z13" s="274">
        <f t="shared" si="3"/>
        <v>112081</v>
      </c>
      <c r="AA13" s="280">
        <f t="shared" si="20"/>
        <v>16.712137620793072</v>
      </c>
      <c r="AB13" s="276">
        <f t="shared" si="4"/>
        <v>73803</v>
      </c>
      <c r="AC13" s="281">
        <f t="shared" si="20"/>
        <v>18.19448448159892</v>
      </c>
      <c r="AD13" s="277">
        <v>6000</v>
      </c>
      <c r="AE13" s="281">
        <f t="shared" si="10"/>
        <v>-31.326542291404365</v>
      </c>
      <c r="AF13" s="277">
        <v>6955</v>
      </c>
      <c r="AG13" s="281">
        <f t="shared" si="11"/>
        <v>17.265216658236398</v>
      </c>
      <c r="AH13" s="277">
        <v>42605</v>
      </c>
      <c r="AI13" s="281">
        <f t="shared" si="12"/>
        <v>41.33355448664787</v>
      </c>
      <c r="AJ13" s="282">
        <v>18243</v>
      </c>
      <c r="AK13" s="280">
        <f t="shared" si="13"/>
        <v>3.4828974984400674</v>
      </c>
      <c r="AL13" s="276">
        <f t="shared" si="5"/>
        <v>9183</v>
      </c>
      <c r="AM13" s="281">
        <f t="shared" si="21"/>
        <v>27.64804003336114</v>
      </c>
      <c r="AN13" s="277">
        <v>266</v>
      </c>
      <c r="AO13" s="281">
        <f t="shared" si="22"/>
        <v>285.50724637681157</v>
      </c>
      <c r="AP13" s="277">
        <v>954</v>
      </c>
      <c r="AQ13" s="281">
        <f t="shared" si="23"/>
        <v>23.415265200517467</v>
      </c>
      <c r="AR13" s="277">
        <v>7602</v>
      </c>
      <c r="AS13" s="281">
        <f t="shared" si="24"/>
        <v>26.027851458885934</v>
      </c>
      <c r="AT13" s="277">
        <v>361</v>
      </c>
      <c r="AU13" s="280">
        <f t="shared" si="25"/>
        <v>12.8125</v>
      </c>
    </row>
    <row r="14" spans="1:47" ht="19.5" customHeight="1" hidden="1">
      <c r="A14" s="273" t="s">
        <v>332</v>
      </c>
      <c r="B14" s="274">
        <f t="shared" si="0"/>
        <v>101499</v>
      </c>
      <c r="C14" s="280">
        <f t="shared" si="14"/>
        <v>-9.441386140380615</v>
      </c>
      <c r="D14" s="276">
        <f t="shared" si="1"/>
        <v>63525</v>
      </c>
      <c r="E14" s="281">
        <f t="shared" si="14"/>
        <v>-13.926263160034154</v>
      </c>
      <c r="F14" s="277">
        <v>4770</v>
      </c>
      <c r="G14" s="281">
        <f t="shared" si="6"/>
        <v>-20.5</v>
      </c>
      <c r="H14" s="277">
        <v>4313</v>
      </c>
      <c r="I14" s="281">
        <f t="shared" si="7"/>
        <v>-37.98705966930266</v>
      </c>
      <c r="J14" s="277">
        <v>32470</v>
      </c>
      <c r="K14" s="281">
        <f t="shared" si="8"/>
        <v>-23.788287759652633</v>
      </c>
      <c r="L14" s="282">
        <v>21972</v>
      </c>
      <c r="M14" s="280">
        <f t="shared" si="9"/>
        <v>20.44071698733761</v>
      </c>
      <c r="N14" s="276">
        <f t="shared" si="2"/>
        <v>9422</v>
      </c>
      <c r="O14" s="281">
        <f t="shared" si="15"/>
        <v>2.602635304366771</v>
      </c>
      <c r="P14" s="277">
        <v>141</v>
      </c>
      <c r="Q14" s="281">
        <f t="shared" si="16"/>
        <v>-46.99248120300752</v>
      </c>
      <c r="R14" s="277">
        <v>1796</v>
      </c>
      <c r="S14" s="281">
        <f t="shared" si="17"/>
        <v>88.25995807127882</v>
      </c>
      <c r="T14" s="277">
        <v>7295</v>
      </c>
      <c r="U14" s="281">
        <f t="shared" si="18"/>
        <v>-4.038410944488291</v>
      </c>
      <c r="V14" s="277">
        <v>190</v>
      </c>
      <c r="W14" s="280">
        <f t="shared" si="19"/>
        <v>-47.36842105263158</v>
      </c>
      <c r="X14" s="253"/>
      <c r="Y14" s="273" t="s">
        <v>332</v>
      </c>
      <c r="Z14" s="274">
        <f t="shared" si="3"/>
        <v>101499</v>
      </c>
      <c r="AA14" s="280">
        <f t="shared" si="20"/>
        <v>-9.441386140380615</v>
      </c>
      <c r="AB14" s="276">
        <f t="shared" si="4"/>
        <v>63525</v>
      </c>
      <c r="AC14" s="281">
        <f t="shared" si="20"/>
        <v>-13.926263160034154</v>
      </c>
      <c r="AD14" s="277">
        <v>4770</v>
      </c>
      <c r="AE14" s="281">
        <f t="shared" si="10"/>
        <v>-20.5</v>
      </c>
      <c r="AF14" s="277">
        <v>4313</v>
      </c>
      <c r="AG14" s="281">
        <f t="shared" si="11"/>
        <v>-37.98705966930266</v>
      </c>
      <c r="AH14" s="277">
        <v>32470</v>
      </c>
      <c r="AI14" s="281">
        <f t="shared" si="12"/>
        <v>-23.788287759652633</v>
      </c>
      <c r="AJ14" s="282">
        <v>21972</v>
      </c>
      <c r="AK14" s="280">
        <f t="shared" si="13"/>
        <v>20.44071698733761</v>
      </c>
      <c r="AL14" s="276">
        <f t="shared" si="5"/>
        <v>9422</v>
      </c>
      <c r="AM14" s="281">
        <f t="shared" si="21"/>
        <v>2.602635304366771</v>
      </c>
      <c r="AN14" s="277">
        <v>141</v>
      </c>
      <c r="AO14" s="281">
        <f t="shared" si="22"/>
        <v>-46.99248120300752</v>
      </c>
      <c r="AP14" s="277">
        <v>1796</v>
      </c>
      <c r="AQ14" s="281">
        <f t="shared" si="23"/>
        <v>88.25995807127882</v>
      </c>
      <c r="AR14" s="277">
        <v>7295</v>
      </c>
      <c r="AS14" s="281">
        <f t="shared" si="24"/>
        <v>-4.038410944488291</v>
      </c>
      <c r="AT14" s="277">
        <v>190</v>
      </c>
      <c r="AU14" s="280">
        <f t="shared" si="25"/>
        <v>-47.36842105263158</v>
      </c>
    </row>
    <row r="15" spans="1:47" ht="19.5" customHeight="1" hidden="1">
      <c r="A15" s="273" t="s">
        <v>333</v>
      </c>
      <c r="B15" s="274">
        <f t="shared" si="0"/>
        <v>99671</v>
      </c>
      <c r="C15" s="280">
        <f t="shared" si="14"/>
        <v>-1.8010029655464592</v>
      </c>
      <c r="D15" s="276">
        <f t="shared" si="1"/>
        <v>58053</v>
      </c>
      <c r="E15" s="281">
        <f t="shared" si="14"/>
        <v>-8.61393152302243</v>
      </c>
      <c r="F15" s="277">
        <v>5942</v>
      </c>
      <c r="G15" s="281">
        <f t="shared" si="6"/>
        <v>24.570230607966465</v>
      </c>
      <c r="H15" s="277">
        <v>5133</v>
      </c>
      <c r="I15" s="281">
        <f t="shared" si="7"/>
        <v>19.01228843032692</v>
      </c>
      <c r="J15" s="277">
        <v>23758</v>
      </c>
      <c r="K15" s="281">
        <f t="shared" si="8"/>
        <v>-26.83092085001539</v>
      </c>
      <c r="L15" s="282">
        <v>23220</v>
      </c>
      <c r="M15" s="280">
        <f t="shared" si="9"/>
        <v>5.679956308028395</v>
      </c>
      <c r="N15" s="276">
        <f t="shared" si="2"/>
        <v>10221</v>
      </c>
      <c r="O15" s="281">
        <f t="shared" si="15"/>
        <v>8.480152833793241</v>
      </c>
      <c r="P15" s="277">
        <v>216</v>
      </c>
      <c r="Q15" s="281">
        <f t="shared" si="16"/>
        <v>53.19148936170214</v>
      </c>
      <c r="R15" s="277">
        <v>2206</v>
      </c>
      <c r="S15" s="281">
        <f t="shared" si="17"/>
        <v>22.828507795100222</v>
      </c>
      <c r="T15" s="277">
        <v>7666</v>
      </c>
      <c r="U15" s="281">
        <f t="shared" si="18"/>
        <v>5.085675119945179</v>
      </c>
      <c r="V15" s="277">
        <v>133</v>
      </c>
      <c r="W15" s="280">
        <f t="shared" si="19"/>
        <v>-30</v>
      </c>
      <c r="X15" s="253"/>
      <c r="Y15" s="273" t="s">
        <v>333</v>
      </c>
      <c r="Z15" s="274">
        <f t="shared" si="3"/>
        <v>99671</v>
      </c>
      <c r="AA15" s="280">
        <f t="shared" si="20"/>
        <v>-1.8010029655464592</v>
      </c>
      <c r="AB15" s="276">
        <f t="shared" si="4"/>
        <v>58053</v>
      </c>
      <c r="AC15" s="281">
        <f t="shared" si="20"/>
        <v>-8.61393152302243</v>
      </c>
      <c r="AD15" s="277">
        <v>5942</v>
      </c>
      <c r="AE15" s="281">
        <f t="shared" si="10"/>
        <v>24.570230607966465</v>
      </c>
      <c r="AF15" s="277">
        <v>5133</v>
      </c>
      <c r="AG15" s="281">
        <f t="shared" si="11"/>
        <v>19.01228843032692</v>
      </c>
      <c r="AH15" s="277">
        <v>23758</v>
      </c>
      <c r="AI15" s="281">
        <f t="shared" si="12"/>
        <v>-26.83092085001539</v>
      </c>
      <c r="AJ15" s="282">
        <v>23220</v>
      </c>
      <c r="AK15" s="280">
        <f t="shared" si="13"/>
        <v>5.679956308028395</v>
      </c>
      <c r="AL15" s="276">
        <f t="shared" si="5"/>
        <v>10221</v>
      </c>
      <c r="AM15" s="281">
        <f t="shared" si="21"/>
        <v>8.480152833793241</v>
      </c>
      <c r="AN15" s="277">
        <v>216</v>
      </c>
      <c r="AO15" s="281">
        <f t="shared" si="22"/>
        <v>53.19148936170214</v>
      </c>
      <c r="AP15" s="277">
        <v>2206</v>
      </c>
      <c r="AQ15" s="281">
        <f t="shared" si="23"/>
        <v>22.828507795100222</v>
      </c>
      <c r="AR15" s="277">
        <v>7666</v>
      </c>
      <c r="AS15" s="281">
        <f t="shared" si="24"/>
        <v>5.085675119945179</v>
      </c>
      <c r="AT15" s="277">
        <v>133</v>
      </c>
      <c r="AU15" s="280">
        <f t="shared" si="25"/>
        <v>-30</v>
      </c>
    </row>
    <row r="16" spans="1:47" ht="19.5" customHeight="1" hidden="1">
      <c r="A16" s="273" t="s">
        <v>334</v>
      </c>
      <c r="B16" s="274">
        <f t="shared" si="0"/>
        <v>96575</v>
      </c>
      <c r="C16" s="280">
        <f t="shared" si="14"/>
        <v>-3.106219462030083</v>
      </c>
      <c r="D16" s="276">
        <f t="shared" si="1"/>
        <v>59305</v>
      </c>
      <c r="E16" s="281">
        <f t="shared" si="14"/>
        <v>2.1566499577971854</v>
      </c>
      <c r="F16" s="277">
        <v>7663</v>
      </c>
      <c r="G16" s="281">
        <f t="shared" si="6"/>
        <v>28.96331201615618</v>
      </c>
      <c r="H16" s="277">
        <v>4198</v>
      </c>
      <c r="I16" s="281">
        <f t="shared" si="7"/>
        <v>-18.21546853691798</v>
      </c>
      <c r="J16" s="277">
        <v>24327</v>
      </c>
      <c r="K16" s="281">
        <f t="shared" si="8"/>
        <v>2.3949827426551025</v>
      </c>
      <c r="L16" s="282">
        <v>23117</v>
      </c>
      <c r="M16" s="280">
        <f t="shared" si="9"/>
        <v>-0.443583118001726</v>
      </c>
      <c r="N16" s="276">
        <f t="shared" si="2"/>
        <v>8179</v>
      </c>
      <c r="O16" s="281">
        <f t="shared" si="15"/>
        <v>-19.978475687310436</v>
      </c>
      <c r="P16" s="277">
        <v>98</v>
      </c>
      <c r="Q16" s="281">
        <f t="shared" si="16"/>
        <v>-54.629629629629626</v>
      </c>
      <c r="R16" s="277">
        <v>1144</v>
      </c>
      <c r="S16" s="281">
        <f t="shared" si="17"/>
        <v>-48.14143245693563</v>
      </c>
      <c r="T16" s="277">
        <v>6722</v>
      </c>
      <c r="U16" s="281">
        <f t="shared" si="18"/>
        <v>-12.314114270806158</v>
      </c>
      <c r="V16" s="277">
        <v>215</v>
      </c>
      <c r="W16" s="280">
        <f t="shared" si="19"/>
        <v>61.65413533834587</v>
      </c>
      <c r="X16" s="253"/>
      <c r="Y16" s="273" t="s">
        <v>334</v>
      </c>
      <c r="Z16" s="274">
        <f t="shared" si="3"/>
        <v>96575</v>
      </c>
      <c r="AA16" s="280">
        <f t="shared" si="20"/>
        <v>-3.106219462030083</v>
      </c>
      <c r="AB16" s="276">
        <f t="shared" si="4"/>
        <v>59305</v>
      </c>
      <c r="AC16" s="281">
        <f t="shared" si="20"/>
        <v>2.1566499577971854</v>
      </c>
      <c r="AD16" s="277">
        <v>7663</v>
      </c>
      <c r="AE16" s="281">
        <f t="shared" si="10"/>
        <v>28.96331201615618</v>
      </c>
      <c r="AF16" s="277">
        <v>4198</v>
      </c>
      <c r="AG16" s="281">
        <f t="shared" si="11"/>
        <v>-18.21546853691798</v>
      </c>
      <c r="AH16" s="277">
        <v>24327</v>
      </c>
      <c r="AI16" s="281">
        <f t="shared" si="12"/>
        <v>2.3949827426551025</v>
      </c>
      <c r="AJ16" s="282">
        <v>23117</v>
      </c>
      <c r="AK16" s="280">
        <f t="shared" si="13"/>
        <v>-0.443583118001726</v>
      </c>
      <c r="AL16" s="276">
        <f t="shared" si="5"/>
        <v>8179</v>
      </c>
      <c r="AM16" s="281">
        <f t="shared" si="21"/>
        <v>-19.978475687310436</v>
      </c>
      <c r="AN16" s="277">
        <v>98</v>
      </c>
      <c r="AO16" s="281">
        <f t="shared" si="22"/>
        <v>-54.629629629629626</v>
      </c>
      <c r="AP16" s="277">
        <v>1144</v>
      </c>
      <c r="AQ16" s="281">
        <f t="shared" si="23"/>
        <v>-48.14143245693563</v>
      </c>
      <c r="AR16" s="277">
        <v>6722</v>
      </c>
      <c r="AS16" s="281">
        <f t="shared" si="24"/>
        <v>-12.314114270806158</v>
      </c>
      <c r="AT16" s="277">
        <v>215</v>
      </c>
      <c r="AU16" s="280">
        <f t="shared" si="25"/>
        <v>61.65413533834587</v>
      </c>
    </row>
    <row r="17" spans="1:47" ht="19.5" customHeight="1" hidden="1">
      <c r="A17" s="273" t="s">
        <v>335</v>
      </c>
      <c r="B17" s="274">
        <f t="shared" si="0"/>
        <v>102210</v>
      </c>
      <c r="C17" s="280">
        <f t="shared" si="14"/>
        <v>5.8348433859694495</v>
      </c>
      <c r="D17" s="276">
        <f t="shared" si="1"/>
        <v>63728</v>
      </c>
      <c r="E17" s="281">
        <f t="shared" si="14"/>
        <v>7.45805581316921</v>
      </c>
      <c r="F17" s="277">
        <v>12047</v>
      </c>
      <c r="G17" s="281">
        <f t="shared" si="6"/>
        <v>57.2099699856453</v>
      </c>
      <c r="H17" s="277">
        <v>8078</v>
      </c>
      <c r="I17" s="281">
        <f t="shared" si="7"/>
        <v>92.42496426869937</v>
      </c>
      <c r="J17" s="277">
        <v>22390</v>
      </c>
      <c r="K17" s="281">
        <f t="shared" si="8"/>
        <v>-7.962346364122169</v>
      </c>
      <c r="L17" s="282">
        <v>21213</v>
      </c>
      <c r="M17" s="280">
        <f t="shared" si="9"/>
        <v>-8.236362849850764</v>
      </c>
      <c r="N17" s="276">
        <f t="shared" si="2"/>
        <v>10651</v>
      </c>
      <c r="O17" s="281">
        <f t="shared" si="15"/>
        <v>30.2237437339528</v>
      </c>
      <c r="P17" s="277">
        <v>79</v>
      </c>
      <c r="Q17" s="281">
        <f t="shared" si="16"/>
        <v>-19.387755102040813</v>
      </c>
      <c r="R17" s="277">
        <v>1664</v>
      </c>
      <c r="S17" s="281">
        <f t="shared" si="17"/>
        <v>45.45454545454547</v>
      </c>
      <c r="T17" s="277">
        <v>8266</v>
      </c>
      <c r="U17" s="281">
        <f t="shared" si="18"/>
        <v>22.969354358821775</v>
      </c>
      <c r="V17" s="277">
        <v>642</v>
      </c>
      <c r="W17" s="280">
        <f t="shared" si="19"/>
        <v>198.60465116279073</v>
      </c>
      <c r="X17" s="253"/>
      <c r="Y17" s="273" t="s">
        <v>335</v>
      </c>
      <c r="Z17" s="274">
        <f t="shared" si="3"/>
        <v>102210</v>
      </c>
      <c r="AA17" s="280">
        <f t="shared" si="20"/>
        <v>5.8348433859694495</v>
      </c>
      <c r="AB17" s="276">
        <f t="shared" si="4"/>
        <v>63728</v>
      </c>
      <c r="AC17" s="281">
        <f t="shared" si="20"/>
        <v>7.45805581316921</v>
      </c>
      <c r="AD17" s="277">
        <v>12047</v>
      </c>
      <c r="AE17" s="281">
        <f t="shared" si="10"/>
        <v>57.2099699856453</v>
      </c>
      <c r="AF17" s="277">
        <v>8078</v>
      </c>
      <c r="AG17" s="281">
        <f t="shared" si="11"/>
        <v>92.42496426869937</v>
      </c>
      <c r="AH17" s="277">
        <v>22390</v>
      </c>
      <c r="AI17" s="281">
        <f t="shared" si="12"/>
        <v>-7.962346364122169</v>
      </c>
      <c r="AJ17" s="282">
        <v>21213</v>
      </c>
      <c r="AK17" s="280">
        <f t="shared" si="13"/>
        <v>-8.236362849850764</v>
      </c>
      <c r="AL17" s="276">
        <f t="shared" si="5"/>
        <v>10651</v>
      </c>
      <c r="AM17" s="281">
        <f t="shared" si="21"/>
        <v>30.2237437339528</v>
      </c>
      <c r="AN17" s="277">
        <v>79</v>
      </c>
      <c r="AO17" s="281">
        <f t="shared" si="22"/>
        <v>-19.387755102040813</v>
      </c>
      <c r="AP17" s="277">
        <v>1664</v>
      </c>
      <c r="AQ17" s="281">
        <f t="shared" si="23"/>
        <v>45.45454545454547</v>
      </c>
      <c r="AR17" s="277">
        <v>8266</v>
      </c>
      <c r="AS17" s="281">
        <f t="shared" si="24"/>
        <v>22.969354358821775</v>
      </c>
      <c r="AT17" s="277">
        <v>642</v>
      </c>
      <c r="AU17" s="280">
        <f t="shared" si="25"/>
        <v>198.60465116279073</v>
      </c>
    </row>
    <row r="18" spans="1:47" ht="19.5" customHeight="1" hidden="1">
      <c r="A18" s="273" t="s">
        <v>336</v>
      </c>
      <c r="B18" s="274">
        <f t="shared" si="0"/>
        <v>114983</v>
      </c>
      <c r="C18" s="280">
        <f t="shared" si="14"/>
        <v>12.496820271989037</v>
      </c>
      <c r="D18" s="276">
        <f t="shared" si="1"/>
        <v>66716</v>
      </c>
      <c r="E18" s="281">
        <f t="shared" si="14"/>
        <v>4.688676876726092</v>
      </c>
      <c r="F18" s="277">
        <v>13242</v>
      </c>
      <c r="G18" s="281">
        <f t="shared" si="6"/>
        <v>9.919482028720836</v>
      </c>
      <c r="H18" s="277">
        <v>7323</v>
      </c>
      <c r="I18" s="281">
        <f t="shared" si="7"/>
        <v>-9.34637286457044</v>
      </c>
      <c r="J18" s="277">
        <v>20148</v>
      </c>
      <c r="K18" s="281">
        <f t="shared" si="8"/>
        <v>-10.013398838767301</v>
      </c>
      <c r="L18" s="282">
        <v>26003</v>
      </c>
      <c r="M18" s="280">
        <f t="shared" si="9"/>
        <v>22.58049309385754</v>
      </c>
      <c r="N18" s="276">
        <f t="shared" si="2"/>
        <v>15099</v>
      </c>
      <c r="O18" s="281">
        <f t="shared" si="15"/>
        <v>41.76133696366537</v>
      </c>
      <c r="P18" s="277">
        <v>234</v>
      </c>
      <c r="Q18" s="281">
        <f t="shared" si="16"/>
        <v>196.2025316455696</v>
      </c>
      <c r="R18" s="277">
        <v>4918</v>
      </c>
      <c r="S18" s="281">
        <f t="shared" si="17"/>
        <v>195.55288461538464</v>
      </c>
      <c r="T18" s="277">
        <v>9307</v>
      </c>
      <c r="U18" s="281">
        <f t="shared" si="18"/>
        <v>12.59375756109364</v>
      </c>
      <c r="V18" s="277">
        <v>640</v>
      </c>
      <c r="W18" s="280">
        <f t="shared" si="19"/>
        <v>-0.31152647975078196</v>
      </c>
      <c r="X18" s="253"/>
      <c r="Y18" s="273" t="s">
        <v>336</v>
      </c>
      <c r="Z18" s="274">
        <f t="shared" si="3"/>
        <v>114983</v>
      </c>
      <c r="AA18" s="280">
        <f t="shared" si="20"/>
        <v>12.496820271989037</v>
      </c>
      <c r="AB18" s="276">
        <f t="shared" si="4"/>
        <v>66716</v>
      </c>
      <c r="AC18" s="281">
        <f t="shared" si="20"/>
        <v>4.688676876726092</v>
      </c>
      <c r="AD18" s="277">
        <v>13242</v>
      </c>
      <c r="AE18" s="281">
        <f t="shared" si="10"/>
        <v>9.919482028720836</v>
      </c>
      <c r="AF18" s="277">
        <v>7323</v>
      </c>
      <c r="AG18" s="281">
        <f t="shared" si="11"/>
        <v>-9.34637286457044</v>
      </c>
      <c r="AH18" s="277">
        <v>20148</v>
      </c>
      <c r="AI18" s="281">
        <f t="shared" si="12"/>
        <v>-10.013398838767301</v>
      </c>
      <c r="AJ18" s="282">
        <v>26003</v>
      </c>
      <c r="AK18" s="280">
        <f t="shared" si="13"/>
        <v>22.58049309385754</v>
      </c>
      <c r="AL18" s="276">
        <f t="shared" si="5"/>
        <v>15099</v>
      </c>
      <c r="AM18" s="281">
        <f t="shared" si="21"/>
        <v>41.76133696366537</v>
      </c>
      <c r="AN18" s="277">
        <v>234</v>
      </c>
      <c r="AO18" s="281">
        <f t="shared" si="22"/>
        <v>196.2025316455696</v>
      </c>
      <c r="AP18" s="277">
        <v>4918</v>
      </c>
      <c r="AQ18" s="281">
        <f t="shared" si="23"/>
        <v>195.55288461538464</v>
      </c>
      <c r="AR18" s="277">
        <v>9307</v>
      </c>
      <c r="AS18" s="281">
        <f t="shared" si="24"/>
        <v>12.59375756109364</v>
      </c>
      <c r="AT18" s="277">
        <v>640</v>
      </c>
      <c r="AU18" s="280">
        <f t="shared" si="25"/>
        <v>-0.31152647975078196</v>
      </c>
    </row>
    <row r="19" spans="1:47" ht="19.5" customHeight="1" hidden="1">
      <c r="A19" s="273" t="s">
        <v>118</v>
      </c>
      <c r="B19" s="274">
        <f t="shared" si="0"/>
        <v>114199</v>
      </c>
      <c r="C19" s="280">
        <f t="shared" si="14"/>
        <v>-0.681839924162702</v>
      </c>
      <c r="D19" s="276">
        <f>F19+H19+J19+L19</f>
        <v>59356</v>
      </c>
      <c r="E19" s="281">
        <f t="shared" si="14"/>
        <v>-11.031836441033633</v>
      </c>
      <c r="F19" s="277">
        <v>13219</v>
      </c>
      <c r="G19" s="281">
        <f t="shared" si="6"/>
        <v>-0.17368977495846138</v>
      </c>
      <c r="H19" s="277">
        <v>7306</v>
      </c>
      <c r="I19" s="281">
        <f t="shared" si="7"/>
        <v>-0.23214529564386055</v>
      </c>
      <c r="J19" s="277">
        <v>14988</v>
      </c>
      <c r="K19" s="281">
        <f t="shared" si="8"/>
        <v>-25.610482430017868</v>
      </c>
      <c r="L19" s="282">
        <v>23843</v>
      </c>
      <c r="M19" s="280">
        <f t="shared" si="9"/>
        <v>-8.306733838403261</v>
      </c>
      <c r="N19" s="276">
        <f>P19+R19+T19+V19</f>
        <v>17709</v>
      </c>
      <c r="O19" s="281">
        <f t="shared" si="15"/>
        <v>17.285912974369168</v>
      </c>
      <c r="P19" s="277">
        <v>586</v>
      </c>
      <c r="Q19" s="281">
        <f t="shared" si="16"/>
        <v>150.42735042735043</v>
      </c>
      <c r="R19" s="277">
        <v>5649</v>
      </c>
      <c r="S19" s="281">
        <f t="shared" si="17"/>
        <v>14.86376575843839</v>
      </c>
      <c r="T19" s="277">
        <v>10679</v>
      </c>
      <c r="U19" s="281">
        <f t="shared" si="18"/>
        <v>14.741592349844197</v>
      </c>
      <c r="V19" s="277">
        <v>795</v>
      </c>
      <c r="W19" s="280">
        <f t="shared" si="19"/>
        <v>24.21875</v>
      </c>
      <c r="X19" s="253"/>
      <c r="Y19" s="273" t="s">
        <v>118</v>
      </c>
      <c r="Z19" s="274">
        <f t="shared" si="3"/>
        <v>114199</v>
      </c>
      <c r="AA19" s="280">
        <f t="shared" si="20"/>
        <v>-0.681839924162702</v>
      </c>
      <c r="AB19" s="276">
        <f>AD19+AF19+AH19+AJ19</f>
        <v>59356</v>
      </c>
      <c r="AC19" s="281">
        <f t="shared" si="20"/>
        <v>-11.031836441033633</v>
      </c>
      <c r="AD19" s="277">
        <v>13219</v>
      </c>
      <c r="AE19" s="281">
        <f t="shared" si="10"/>
        <v>-0.17368977495846138</v>
      </c>
      <c r="AF19" s="277">
        <v>7306</v>
      </c>
      <c r="AG19" s="281">
        <f t="shared" si="11"/>
        <v>-0.23214529564386055</v>
      </c>
      <c r="AH19" s="277">
        <v>14988</v>
      </c>
      <c r="AI19" s="281">
        <f t="shared" si="12"/>
        <v>-25.610482430017868</v>
      </c>
      <c r="AJ19" s="282">
        <v>23843</v>
      </c>
      <c r="AK19" s="280">
        <f t="shared" si="13"/>
        <v>-8.306733838403261</v>
      </c>
      <c r="AL19" s="276">
        <f>AN19+AP19+AR19+AT19</f>
        <v>17709</v>
      </c>
      <c r="AM19" s="281">
        <f t="shared" si="21"/>
        <v>17.285912974369168</v>
      </c>
      <c r="AN19" s="277">
        <v>586</v>
      </c>
      <c r="AO19" s="281">
        <f t="shared" si="22"/>
        <v>150.42735042735043</v>
      </c>
      <c r="AP19" s="277">
        <v>5649</v>
      </c>
      <c r="AQ19" s="281">
        <f t="shared" si="23"/>
        <v>14.86376575843839</v>
      </c>
      <c r="AR19" s="277">
        <v>10679</v>
      </c>
      <c r="AS19" s="281">
        <f t="shared" si="24"/>
        <v>14.741592349844197</v>
      </c>
      <c r="AT19" s="277">
        <v>795</v>
      </c>
      <c r="AU19" s="280">
        <f t="shared" si="25"/>
        <v>24.21875</v>
      </c>
    </row>
    <row r="20" spans="1:47" ht="19.5" customHeight="1" hidden="1">
      <c r="A20" s="283" t="s">
        <v>119</v>
      </c>
      <c r="B20" s="274">
        <f t="shared" si="0"/>
        <v>148176</v>
      </c>
      <c r="C20" s="284">
        <f>SUM(B20/B19-1)*100</f>
        <v>29.752449671188018</v>
      </c>
      <c r="D20" s="276">
        <f>F20+H20+J20+L20</f>
        <v>84541</v>
      </c>
      <c r="E20" s="285">
        <f>SUM(D20/D19-1)*100</f>
        <v>42.430419839611844</v>
      </c>
      <c r="F20" s="277">
        <v>13228</v>
      </c>
      <c r="G20" s="285">
        <f aca="true" t="shared" si="26" ref="G20:G34">SUM(F20/F19-1)*100</f>
        <v>0.06808381874574554</v>
      </c>
      <c r="H20" s="277">
        <v>11075</v>
      </c>
      <c r="I20" s="285">
        <f aca="true" t="shared" si="27" ref="I20:I34">SUM(H20/H19-1)*100</f>
        <v>51.58773610730907</v>
      </c>
      <c r="J20" s="277">
        <v>30481</v>
      </c>
      <c r="K20" s="285">
        <f aca="true" t="shared" si="28" ref="K20:K34">SUM(J20/J19-1)*100</f>
        <v>103.36936215639176</v>
      </c>
      <c r="L20" s="277">
        <v>29757</v>
      </c>
      <c r="M20" s="284">
        <f aca="true" t="shared" si="29" ref="M20:M34">SUM(L20/L19-1)*100</f>
        <v>24.803925680493233</v>
      </c>
      <c r="N20" s="276">
        <f>P20+R20+T20+V20</f>
        <v>23461</v>
      </c>
      <c r="O20" s="285">
        <f aca="true" t="shared" si="30" ref="O20:O34">SUM(N20/N19-1)*100</f>
        <v>32.480659551640414</v>
      </c>
      <c r="P20" s="277">
        <v>1391</v>
      </c>
      <c r="Q20" s="285">
        <f aca="true" t="shared" si="31" ref="Q20:Q34">SUM(P20/P19-1)*100</f>
        <v>137.37201365187715</v>
      </c>
      <c r="R20" s="277">
        <v>8297</v>
      </c>
      <c r="S20" s="285">
        <f aca="true" t="shared" si="32" ref="S20:S34">SUM(R20/R19-1)*100</f>
        <v>46.875553195255804</v>
      </c>
      <c r="T20" s="277">
        <v>12137</v>
      </c>
      <c r="U20" s="285">
        <f aca="true" t="shared" si="33" ref="U20:U34">SUM(T20/T19-1)*100</f>
        <v>13.652963760651748</v>
      </c>
      <c r="V20" s="277">
        <v>1636</v>
      </c>
      <c r="W20" s="286">
        <f aca="true" t="shared" si="34" ref="W20:W34">SUM(V20/V19-1)*100</f>
        <v>105.78616352201257</v>
      </c>
      <c r="X20" s="253"/>
      <c r="Y20" s="283" t="s">
        <v>119</v>
      </c>
      <c r="Z20" s="274">
        <f t="shared" si="3"/>
        <v>148176</v>
      </c>
      <c r="AA20" s="284">
        <f>SUM(Z20/Z19-1)*100</f>
        <v>29.752449671188018</v>
      </c>
      <c r="AB20" s="276">
        <f>AD20+AF20+AH20+AJ20</f>
        <v>84541</v>
      </c>
      <c r="AC20" s="285">
        <f>SUM(AB20/AB19-1)*100</f>
        <v>42.430419839611844</v>
      </c>
      <c r="AD20" s="277">
        <v>13228</v>
      </c>
      <c r="AE20" s="285">
        <f aca="true" t="shared" si="35" ref="AE20:AE34">SUM(AD20/AD19-1)*100</f>
        <v>0.06808381874574554</v>
      </c>
      <c r="AF20" s="277">
        <v>11075</v>
      </c>
      <c r="AG20" s="285">
        <f aca="true" t="shared" si="36" ref="AG20:AG34">SUM(AF20/AF19-1)*100</f>
        <v>51.58773610730907</v>
      </c>
      <c r="AH20" s="277">
        <v>30481</v>
      </c>
      <c r="AI20" s="285">
        <f aca="true" t="shared" si="37" ref="AI20:AI34">SUM(AH20/AH19-1)*100</f>
        <v>103.36936215639176</v>
      </c>
      <c r="AJ20" s="277">
        <v>29757</v>
      </c>
      <c r="AK20" s="284">
        <f aca="true" t="shared" si="38" ref="AK20:AK34">SUM(AJ20/AJ19-1)*100</f>
        <v>24.803925680493233</v>
      </c>
      <c r="AL20" s="276">
        <f>AN20+AP20+AR20+AT20</f>
        <v>23461</v>
      </c>
      <c r="AM20" s="285">
        <f aca="true" t="shared" si="39" ref="AM20:AM34">SUM(AL20/AL19-1)*100</f>
        <v>32.480659551640414</v>
      </c>
      <c r="AN20" s="277">
        <v>1391</v>
      </c>
      <c r="AO20" s="285">
        <f aca="true" t="shared" si="40" ref="AO20:AO34">SUM(AN20/AN19-1)*100</f>
        <v>137.37201365187715</v>
      </c>
      <c r="AP20" s="277">
        <v>8297</v>
      </c>
      <c r="AQ20" s="285">
        <f aca="true" t="shared" si="41" ref="AQ20:AQ34">SUM(AP20/AP19-1)*100</f>
        <v>46.875553195255804</v>
      </c>
      <c r="AR20" s="277">
        <v>12137</v>
      </c>
      <c r="AS20" s="285">
        <f aca="true" t="shared" si="42" ref="AS20:AS34">SUM(AR20/AR19-1)*100</f>
        <v>13.652963760651748</v>
      </c>
      <c r="AT20" s="277">
        <v>1636</v>
      </c>
      <c r="AU20" s="286">
        <f aca="true" t="shared" si="43" ref="AU20:AU34">SUM(AT20/AT19-1)*100</f>
        <v>105.78616352201257</v>
      </c>
    </row>
    <row r="21" spans="1:47" ht="19.5" customHeight="1" hidden="1">
      <c r="A21" s="283" t="s">
        <v>120</v>
      </c>
      <c r="B21" s="274">
        <f t="shared" si="0"/>
        <v>124688</v>
      </c>
      <c r="C21" s="284">
        <f aca="true" t="shared" si="44" ref="C21:E34">SUM(B21/B20-1)*100</f>
        <v>-15.85141993305259</v>
      </c>
      <c r="D21" s="276">
        <f aca="true" t="shared" si="45" ref="D21:D34">F21+H21+J21+L21</f>
        <v>71683</v>
      </c>
      <c r="E21" s="285">
        <f t="shared" si="44"/>
        <v>-15.20918844111141</v>
      </c>
      <c r="F21" s="277">
        <v>12725</v>
      </c>
      <c r="G21" s="285">
        <f t="shared" si="26"/>
        <v>-3.8025400665255504</v>
      </c>
      <c r="H21" s="277">
        <v>13787</v>
      </c>
      <c r="I21" s="285">
        <f t="shared" si="27"/>
        <v>24.487584650112872</v>
      </c>
      <c r="J21" s="277">
        <v>21944</v>
      </c>
      <c r="K21" s="285">
        <f t="shared" si="28"/>
        <v>-28.007611298841905</v>
      </c>
      <c r="L21" s="277">
        <v>23227</v>
      </c>
      <c r="M21" s="284">
        <f t="shared" si="29"/>
        <v>-21.944416439829283</v>
      </c>
      <c r="N21" s="276">
        <f aca="true" t="shared" si="46" ref="N21:N33">P21+R21+T21+V21</f>
        <v>21953</v>
      </c>
      <c r="O21" s="285">
        <f t="shared" si="30"/>
        <v>-6.427688504326334</v>
      </c>
      <c r="P21" s="277">
        <v>1768</v>
      </c>
      <c r="Q21" s="285">
        <f t="shared" si="31"/>
        <v>27.10280373831775</v>
      </c>
      <c r="R21" s="277">
        <v>6761</v>
      </c>
      <c r="S21" s="285">
        <f t="shared" si="32"/>
        <v>-18.512715439315418</v>
      </c>
      <c r="T21" s="277">
        <v>12228</v>
      </c>
      <c r="U21" s="285">
        <f t="shared" si="33"/>
        <v>0.7497734201203032</v>
      </c>
      <c r="V21" s="277">
        <v>1196</v>
      </c>
      <c r="W21" s="286">
        <f t="shared" si="34"/>
        <v>-26.894865525672373</v>
      </c>
      <c r="X21" s="253"/>
      <c r="Y21" s="283" t="s">
        <v>120</v>
      </c>
      <c r="Z21" s="274">
        <f t="shared" si="3"/>
        <v>124688</v>
      </c>
      <c r="AA21" s="284">
        <f aca="true" t="shared" si="47" ref="AA21:AC34">SUM(Z21/Z20-1)*100</f>
        <v>-15.85141993305259</v>
      </c>
      <c r="AB21" s="276">
        <f aca="true" t="shared" si="48" ref="AB21:AB34">AD21+AF21+AH21+AJ21</f>
        <v>71683</v>
      </c>
      <c r="AC21" s="285">
        <f t="shared" si="47"/>
        <v>-15.20918844111141</v>
      </c>
      <c r="AD21" s="277">
        <v>12725</v>
      </c>
      <c r="AE21" s="285">
        <f t="shared" si="35"/>
        <v>-3.8025400665255504</v>
      </c>
      <c r="AF21" s="277">
        <v>13787</v>
      </c>
      <c r="AG21" s="285">
        <f t="shared" si="36"/>
        <v>24.487584650112872</v>
      </c>
      <c r="AH21" s="277">
        <v>21944</v>
      </c>
      <c r="AI21" s="285">
        <f t="shared" si="37"/>
        <v>-28.007611298841905</v>
      </c>
      <c r="AJ21" s="277">
        <v>23227</v>
      </c>
      <c r="AK21" s="284">
        <f t="shared" si="38"/>
        <v>-21.944416439829283</v>
      </c>
      <c r="AL21" s="276">
        <f aca="true" t="shared" si="49" ref="AL21:AL33">AN21+AP21+AR21+AT21</f>
        <v>21953</v>
      </c>
      <c r="AM21" s="285">
        <f t="shared" si="39"/>
        <v>-6.427688504326334</v>
      </c>
      <c r="AN21" s="277">
        <v>1768</v>
      </c>
      <c r="AO21" s="285">
        <f t="shared" si="40"/>
        <v>27.10280373831775</v>
      </c>
      <c r="AP21" s="277">
        <v>6761</v>
      </c>
      <c r="AQ21" s="285">
        <f t="shared" si="41"/>
        <v>-18.512715439315418</v>
      </c>
      <c r="AR21" s="277">
        <v>12228</v>
      </c>
      <c r="AS21" s="285">
        <f t="shared" si="42"/>
        <v>0.7497734201203032</v>
      </c>
      <c r="AT21" s="277">
        <v>1196</v>
      </c>
      <c r="AU21" s="286">
        <f t="shared" si="43"/>
        <v>-26.894865525672373</v>
      </c>
    </row>
    <row r="22" spans="1:47" ht="19.5" customHeight="1" hidden="1">
      <c r="A22" s="283" t="s">
        <v>266</v>
      </c>
      <c r="B22" s="274">
        <f t="shared" si="0"/>
        <v>78756</v>
      </c>
      <c r="C22" s="284">
        <f t="shared" si="44"/>
        <v>-36.83754651610419</v>
      </c>
      <c r="D22" s="276">
        <f t="shared" si="45"/>
        <v>44643</v>
      </c>
      <c r="E22" s="285">
        <f t="shared" si="44"/>
        <v>-37.72163553422708</v>
      </c>
      <c r="F22" s="287">
        <v>8965</v>
      </c>
      <c r="G22" s="285">
        <f t="shared" si="26"/>
        <v>-29.548133595284874</v>
      </c>
      <c r="H22" s="287">
        <v>6608</v>
      </c>
      <c r="I22" s="285">
        <f t="shared" si="27"/>
        <v>-52.070791325161395</v>
      </c>
      <c r="J22" s="287">
        <v>13484</v>
      </c>
      <c r="K22" s="285">
        <f t="shared" si="28"/>
        <v>-38.552679547940215</v>
      </c>
      <c r="L22" s="287">
        <v>15586</v>
      </c>
      <c r="M22" s="284">
        <f t="shared" si="29"/>
        <v>-32.89705945666681</v>
      </c>
      <c r="N22" s="276">
        <f t="shared" si="46"/>
        <v>11993</v>
      </c>
      <c r="O22" s="285">
        <f t="shared" si="30"/>
        <v>-45.369653350339355</v>
      </c>
      <c r="P22" s="287">
        <v>945</v>
      </c>
      <c r="Q22" s="285">
        <f t="shared" si="31"/>
        <v>-46.54977375565611</v>
      </c>
      <c r="R22" s="287">
        <v>3647</v>
      </c>
      <c r="S22" s="285">
        <f t="shared" si="32"/>
        <v>-46.05827540304689</v>
      </c>
      <c r="T22" s="287">
        <v>6838</v>
      </c>
      <c r="U22" s="285">
        <f t="shared" si="33"/>
        <v>-44.079162577690546</v>
      </c>
      <c r="V22" s="287">
        <v>563</v>
      </c>
      <c r="W22" s="286">
        <f t="shared" si="34"/>
        <v>-52.926421404682266</v>
      </c>
      <c r="X22" s="253"/>
      <c r="Y22" s="283" t="s">
        <v>266</v>
      </c>
      <c r="Z22" s="274">
        <f t="shared" si="3"/>
        <v>78756</v>
      </c>
      <c r="AA22" s="284">
        <f t="shared" si="47"/>
        <v>-36.83754651610419</v>
      </c>
      <c r="AB22" s="276">
        <f t="shared" si="48"/>
        <v>44643</v>
      </c>
      <c r="AC22" s="285">
        <f t="shared" si="47"/>
        <v>-37.72163553422708</v>
      </c>
      <c r="AD22" s="287">
        <v>8965</v>
      </c>
      <c r="AE22" s="285">
        <f t="shared" si="35"/>
        <v>-29.548133595284874</v>
      </c>
      <c r="AF22" s="287">
        <v>6608</v>
      </c>
      <c r="AG22" s="285">
        <f t="shared" si="36"/>
        <v>-52.070791325161395</v>
      </c>
      <c r="AH22" s="287">
        <v>13484</v>
      </c>
      <c r="AI22" s="285">
        <f t="shared" si="37"/>
        <v>-38.552679547940215</v>
      </c>
      <c r="AJ22" s="287">
        <v>15586</v>
      </c>
      <c r="AK22" s="284">
        <f t="shared" si="38"/>
        <v>-32.89705945666681</v>
      </c>
      <c r="AL22" s="276">
        <f t="shared" si="49"/>
        <v>11993</v>
      </c>
      <c r="AM22" s="285">
        <f t="shared" si="39"/>
        <v>-45.369653350339355</v>
      </c>
      <c r="AN22" s="287">
        <v>945</v>
      </c>
      <c r="AO22" s="285">
        <f t="shared" si="40"/>
        <v>-46.54977375565611</v>
      </c>
      <c r="AP22" s="287">
        <v>3647</v>
      </c>
      <c r="AQ22" s="285">
        <f t="shared" si="41"/>
        <v>-46.05827540304689</v>
      </c>
      <c r="AR22" s="287">
        <v>6838</v>
      </c>
      <c r="AS22" s="285">
        <f t="shared" si="42"/>
        <v>-44.079162577690546</v>
      </c>
      <c r="AT22" s="287">
        <v>563</v>
      </c>
      <c r="AU22" s="286">
        <f t="shared" si="43"/>
        <v>-52.926421404682266</v>
      </c>
    </row>
    <row r="23" spans="1:47" ht="19.5" customHeight="1" hidden="1">
      <c r="A23" s="283" t="s">
        <v>269</v>
      </c>
      <c r="B23" s="274">
        <f t="shared" si="0"/>
        <v>100674</v>
      </c>
      <c r="C23" s="284">
        <f t="shared" si="44"/>
        <v>27.830260551577023</v>
      </c>
      <c r="D23" s="276">
        <f t="shared" si="45"/>
        <v>59874</v>
      </c>
      <c r="E23" s="285">
        <f t="shared" si="44"/>
        <v>34.117330824541355</v>
      </c>
      <c r="F23" s="287">
        <v>13942</v>
      </c>
      <c r="G23" s="285">
        <f t="shared" si="26"/>
        <v>55.51589514779698</v>
      </c>
      <c r="H23" s="287">
        <v>12015</v>
      </c>
      <c r="I23" s="285">
        <f t="shared" si="27"/>
        <v>81.82506053268766</v>
      </c>
      <c r="J23" s="287">
        <v>17780</v>
      </c>
      <c r="K23" s="285">
        <f t="shared" si="28"/>
        <v>31.859982201127266</v>
      </c>
      <c r="L23" s="287">
        <v>16137</v>
      </c>
      <c r="M23" s="284">
        <f t="shared" si="29"/>
        <v>3.5352239189015755</v>
      </c>
      <c r="N23" s="276">
        <f t="shared" si="46"/>
        <v>12386</v>
      </c>
      <c r="O23" s="285">
        <f t="shared" si="30"/>
        <v>3.276911531726845</v>
      </c>
      <c r="P23" s="287">
        <v>185</v>
      </c>
      <c r="Q23" s="285">
        <f t="shared" si="31"/>
        <v>-80.42328042328042</v>
      </c>
      <c r="R23" s="287">
        <v>2325</v>
      </c>
      <c r="S23" s="285">
        <f t="shared" si="32"/>
        <v>-36.24897175760899</v>
      </c>
      <c r="T23" s="287">
        <v>9585</v>
      </c>
      <c r="U23" s="285">
        <f t="shared" si="33"/>
        <v>40.17256507750804</v>
      </c>
      <c r="V23" s="287">
        <v>291</v>
      </c>
      <c r="W23" s="286">
        <f t="shared" si="34"/>
        <v>-48.31261101243339</v>
      </c>
      <c r="X23" s="253"/>
      <c r="Y23" s="283" t="s">
        <v>269</v>
      </c>
      <c r="Z23" s="274">
        <f t="shared" si="3"/>
        <v>100674</v>
      </c>
      <c r="AA23" s="284">
        <f t="shared" si="47"/>
        <v>27.830260551577023</v>
      </c>
      <c r="AB23" s="276">
        <f t="shared" si="48"/>
        <v>59874</v>
      </c>
      <c r="AC23" s="285">
        <f t="shared" si="47"/>
        <v>34.117330824541355</v>
      </c>
      <c r="AD23" s="287">
        <v>13942</v>
      </c>
      <c r="AE23" s="285">
        <f t="shared" si="35"/>
        <v>55.51589514779698</v>
      </c>
      <c r="AF23" s="287">
        <v>12015</v>
      </c>
      <c r="AG23" s="285">
        <f t="shared" si="36"/>
        <v>81.82506053268766</v>
      </c>
      <c r="AH23" s="287">
        <v>17780</v>
      </c>
      <c r="AI23" s="285">
        <f t="shared" si="37"/>
        <v>31.859982201127266</v>
      </c>
      <c r="AJ23" s="287">
        <v>16137</v>
      </c>
      <c r="AK23" s="284">
        <f t="shared" si="38"/>
        <v>3.5352239189015755</v>
      </c>
      <c r="AL23" s="276">
        <f t="shared" si="49"/>
        <v>12386</v>
      </c>
      <c r="AM23" s="285">
        <f t="shared" si="39"/>
        <v>3.276911531726845</v>
      </c>
      <c r="AN23" s="287">
        <v>185</v>
      </c>
      <c r="AO23" s="285">
        <f t="shared" si="40"/>
        <v>-80.42328042328042</v>
      </c>
      <c r="AP23" s="287">
        <v>2325</v>
      </c>
      <c r="AQ23" s="285">
        <f t="shared" si="41"/>
        <v>-36.24897175760899</v>
      </c>
      <c r="AR23" s="287">
        <v>9585</v>
      </c>
      <c r="AS23" s="285">
        <f t="shared" si="42"/>
        <v>40.17256507750804</v>
      </c>
      <c r="AT23" s="287">
        <v>291</v>
      </c>
      <c r="AU23" s="286">
        <f t="shared" si="43"/>
        <v>-48.31261101243339</v>
      </c>
    </row>
    <row r="24" spans="1:47" ht="19.5" customHeight="1">
      <c r="A24" s="283" t="s">
        <v>271</v>
      </c>
      <c r="B24" s="274">
        <f t="shared" si="0"/>
        <v>166661</v>
      </c>
      <c r="C24" s="284">
        <f t="shared" si="44"/>
        <v>65.54522518227148</v>
      </c>
      <c r="D24" s="276">
        <f t="shared" si="45"/>
        <v>102711</v>
      </c>
      <c r="E24" s="285">
        <f t="shared" si="44"/>
        <v>71.54524501453052</v>
      </c>
      <c r="F24" s="277">
        <v>21145</v>
      </c>
      <c r="G24" s="285">
        <f t="shared" si="26"/>
        <v>51.664036723569076</v>
      </c>
      <c r="H24" s="277">
        <v>17610</v>
      </c>
      <c r="I24" s="285">
        <f t="shared" si="27"/>
        <v>46.566791510611736</v>
      </c>
      <c r="J24" s="277">
        <v>40173</v>
      </c>
      <c r="K24" s="285">
        <f t="shared" si="28"/>
        <v>125.94488188976376</v>
      </c>
      <c r="L24" s="277">
        <v>23783</v>
      </c>
      <c r="M24" s="284">
        <f t="shared" si="29"/>
        <v>47.381793394063344</v>
      </c>
      <c r="N24" s="276">
        <f t="shared" si="46"/>
        <v>20050</v>
      </c>
      <c r="O24" s="285">
        <f t="shared" si="30"/>
        <v>61.876311965121914</v>
      </c>
      <c r="P24" s="277">
        <v>830</v>
      </c>
      <c r="Q24" s="285">
        <f t="shared" si="31"/>
        <v>348.6486486486487</v>
      </c>
      <c r="R24" s="277">
        <v>3296</v>
      </c>
      <c r="S24" s="285">
        <f t="shared" si="32"/>
        <v>41.76344086021506</v>
      </c>
      <c r="T24" s="277">
        <v>15425</v>
      </c>
      <c r="U24" s="285">
        <f t="shared" si="33"/>
        <v>60.928534167970795</v>
      </c>
      <c r="V24" s="277">
        <v>499</v>
      </c>
      <c r="W24" s="286">
        <f t="shared" si="34"/>
        <v>71.47766323024054</v>
      </c>
      <c r="X24" s="253"/>
      <c r="Y24" s="283" t="s">
        <v>271</v>
      </c>
      <c r="Z24" s="274">
        <f t="shared" si="3"/>
        <v>166661</v>
      </c>
      <c r="AA24" s="284">
        <f t="shared" si="47"/>
        <v>65.54522518227148</v>
      </c>
      <c r="AB24" s="276">
        <f t="shared" si="48"/>
        <v>102711</v>
      </c>
      <c r="AC24" s="285">
        <f t="shared" si="47"/>
        <v>71.54524501453052</v>
      </c>
      <c r="AD24" s="277">
        <v>21145</v>
      </c>
      <c r="AE24" s="285">
        <f t="shared" si="35"/>
        <v>51.664036723569076</v>
      </c>
      <c r="AF24" s="277">
        <v>17610</v>
      </c>
      <c r="AG24" s="285">
        <f t="shared" si="36"/>
        <v>46.566791510611736</v>
      </c>
      <c r="AH24" s="277">
        <v>40173</v>
      </c>
      <c r="AI24" s="285">
        <f t="shared" si="37"/>
        <v>125.94488188976376</v>
      </c>
      <c r="AJ24" s="277">
        <v>23783</v>
      </c>
      <c r="AK24" s="284">
        <f t="shared" si="38"/>
        <v>47.381793394063344</v>
      </c>
      <c r="AL24" s="276">
        <f t="shared" si="49"/>
        <v>20050</v>
      </c>
      <c r="AM24" s="285">
        <f t="shared" si="39"/>
        <v>61.876311965121914</v>
      </c>
      <c r="AN24" s="277">
        <v>830</v>
      </c>
      <c r="AO24" s="285">
        <f t="shared" si="40"/>
        <v>348.6486486486487</v>
      </c>
      <c r="AP24" s="277">
        <v>3296</v>
      </c>
      <c r="AQ24" s="285">
        <f t="shared" si="41"/>
        <v>41.76344086021506</v>
      </c>
      <c r="AR24" s="277">
        <v>15425</v>
      </c>
      <c r="AS24" s="285">
        <f t="shared" si="42"/>
        <v>60.928534167970795</v>
      </c>
      <c r="AT24" s="277">
        <v>499</v>
      </c>
      <c r="AU24" s="286">
        <f t="shared" si="43"/>
        <v>71.47766323024054</v>
      </c>
    </row>
    <row r="25" spans="1:47" ht="19.5" customHeight="1">
      <c r="A25" s="288" t="s">
        <v>121</v>
      </c>
      <c r="B25" s="274">
        <f t="shared" si="0"/>
        <v>163497</v>
      </c>
      <c r="C25" s="284">
        <f t="shared" si="44"/>
        <v>-1.8984645477946205</v>
      </c>
      <c r="D25" s="276">
        <f t="shared" si="45"/>
        <v>96983</v>
      </c>
      <c r="E25" s="285">
        <f t="shared" si="44"/>
        <v>-5.576812610139125</v>
      </c>
      <c r="F25" s="277">
        <v>14688</v>
      </c>
      <c r="G25" s="285">
        <f t="shared" si="26"/>
        <v>-30.536769921967366</v>
      </c>
      <c r="H25" s="277">
        <v>14179</v>
      </c>
      <c r="I25" s="285">
        <f t="shared" si="27"/>
        <v>-19.483248154457698</v>
      </c>
      <c r="J25" s="277">
        <v>42141</v>
      </c>
      <c r="K25" s="285">
        <f t="shared" si="28"/>
        <v>4.898812635352101</v>
      </c>
      <c r="L25" s="277">
        <v>25975</v>
      </c>
      <c r="M25" s="284">
        <f t="shared" si="29"/>
        <v>9.216667367447329</v>
      </c>
      <c r="N25" s="276">
        <f t="shared" si="46"/>
        <v>18130</v>
      </c>
      <c r="O25" s="285">
        <f t="shared" si="30"/>
        <v>-9.576059850374063</v>
      </c>
      <c r="P25" s="277">
        <v>797</v>
      </c>
      <c r="Q25" s="285">
        <f t="shared" si="31"/>
        <v>-3.975903614457832</v>
      </c>
      <c r="R25" s="277">
        <v>2031</v>
      </c>
      <c r="S25" s="285">
        <f t="shared" si="32"/>
        <v>-38.379854368932044</v>
      </c>
      <c r="T25" s="277">
        <v>14199</v>
      </c>
      <c r="U25" s="285">
        <f t="shared" si="33"/>
        <v>-7.948136142625605</v>
      </c>
      <c r="V25" s="277">
        <v>1103</v>
      </c>
      <c r="W25" s="286">
        <f t="shared" si="34"/>
        <v>121.04208416833666</v>
      </c>
      <c r="X25" s="253"/>
      <c r="Y25" s="288" t="s">
        <v>121</v>
      </c>
      <c r="Z25" s="274">
        <f t="shared" si="3"/>
        <v>163497</v>
      </c>
      <c r="AA25" s="284">
        <f t="shared" si="47"/>
        <v>-1.8984645477946205</v>
      </c>
      <c r="AB25" s="276">
        <f t="shared" si="48"/>
        <v>96983</v>
      </c>
      <c r="AC25" s="285">
        <f t="shared" si="47"/>
        <v>-5.576812610139125</v>
      </c>
      <c r="AD25" s="277">
        <v>14688</v>
      </c>
      <c r="AE25" s="285">
        <f t="shared" si="35"/>
        <v>-30.536769921967366</v>
      </c>
      <c r="AF25" s="277">
        <v>14179</v>
      </c>
      <c r="AG25" s="285">
        <f t="shared" si="36"/>
        <v>-19.483248154457698</v>
      </c>
      <c r="AH25" s="277">
        <v>42141</v>
      </c>
      <c r="AI25" s="285">
        <f t="shared" si="37"/>
        <v>4.898812635352101</v>
      </c>
      <c r="AJ25" s="277">
        <v>25975</v>
      </c>
      <c r="AK25" s="284">
        <f t="shared" si="38"/>
        <v>9.216667367447329</v>
      </c>
      <c r="AL25" s="276">
        <f t="shared" si="49"/>
        <v>18130</v>
      </c>
      <c r="AM25" s="285">
        <f t="shared" si="39"/>
        <v>-9.576059850374063</v>
      </c>
      <c r="AN25" s="277">
        <v>797</v>
      </c>
      <c r="AO25" s="285">
        <f t="shared" si="40"/>
        <v>-3.975903614457832</v>
      </c>
      <c r="AP25" s="277">
        <v>2031</v>
      </c>
      <c r="AQ25" s="285">
        <f t="shared" si="41"/>
        <v>-38.379854368932044</v>
      </c>
      <c r="AR25" s="277">
        <v>14199</v>
      </c>
      <c r="AS25" s="285">
        <f t="shared" si="42"/>
        <v>-7.948136142625605</v>
      </c>
      <c r="AT25" s="277">
        <v>1103</v>
      </c>
      <c r="AU25" s="286">
        <f t="shared" si="43"/>
        <v>121.04208416833666</v>
      </c>
    </row>
    <row r="26" spans="1:47" ht="19.5" customHeight="1">
      <c r="A26" s="288" t="s">
        <v>122</v>
      </c>
      <c r="B26" s="274">
        <f t="shared" si="0"/>
        <v>153568</v>
      </c>
      <c r="C26" s="284">
        <f t="shared" si="44"/>
        <v>-6.072894303871024</v>
      </c>
      <c r="D26" s="276">
        <f t="shared" si="45"/>
        <v>85785</v>
      </c>
      <c r="E26" s="285">
        <f t="shared" si="44"/>
        <v>-11.546353484631322</v>
      </c>
      <c r="F26" s="277">
        <v>10651</v>
      </c>
      <c r="G26" s="285">
        <f t="shared" si="26"/>
        <v>-27.485021786492368</v>
      </c>
      <c r="H26" s="277">
        <v>11784</v>
      </c>
      <c r="I26" s="285">
        <f t="shared" si="27"/>
        <v>-16.891177092883847</v>
      </c>
      <c r="J26" s="277">
        <v>39163</v>
      </c>
      <c r="K26" s="285">
        <f t="shared" si="28"/>
        <v>-7.066752094160078</v>
      </c>
      <c r="L26" s="277">
        <v>24187</v>
      </c>
      <c r="M26" s="284">
        <f t="shared" si="29"/>
        <v>-6.883541867179977</v>
      </c>
      <c r="N26" s="276">
        <f t="shared" si="46"/>
        <v>14277</v>
      </c>
      <c r="O26" s="285">
        <f t="shared" si="30"/>
        <v>-21.252068394925537</v>
      </c>
      <c r="P26" s="277">
        <v>684</v>
      </c>
      <c r="Q26" s="285">
        <f t="shared" si="31"/>
        <v>-14.178168130489333</v>
      </c>
      <c r="R26" s="277">
        <v>2303</v>
      </c>
      <c r="S26" s="285">
        <f t="shared" si="32"/>
        <v>13.392417528311174</v>
      </c>
      <c r="T26" s="277">
        <v>10504</v>
      </c>
      <c r="U26" s="285">
        <f t="shared" si="33"/>
        <v>-26.022959363335453</v>
      </c>
      <c r="V26" s="277">
        <v>786</v>
      </c>
      <c r="W26" s="286">
        <f t="shared" si="34"/>
        <v>-28.739800543970983</v>
      </c>
      <c r="X26" s="253"/>
      <c r="Y26" s="288" t="s">
        <v>122</v>
      </c>
      <c r="Z26" s="274">
        <f t="shared" si="3"/>
        <v>153568</v>
      </c>
      <c r="AA26" s="284">
        <f t="shared" si="47"/>
        <v>-6.072894303871024</v>
      </c>
      <c r="AB26" s="276">
        <f t="shared" si="48"/>
        <v>85785</v>
      </c>
      <c r="AC26" s="285">
        <f t="shared" si="47"/>
        <v>-11.546353484631322</v>
      </c>
      <c r="AD26" s="277">
        <v>10651</v>
      </c>
      <c r="AE26" s="285">
        <f t="shared" si="35"/>
        <v>-27.485021786492368</v>
      </c>
      <c r="AF26" s="277">
        <v>11784</v>
      </c>
      <c r="AG26" s="285">
        <f t="shared" si="36"/>
        <v>-16.891177092883847</v>
      </c>
      <c r="AH26" s="277">
        <v>39163</v>
      </c>
      <c r="AI26" s="285">
        <f t="shared" si="37"/>
        <v>-7.066752094160078</v>
      </c>
      <c r="AJ26" s="277">
        <v>24187</v>
      </c>
      <c r="AK26" s="284">
        <f t="shared" si="38"/>
        <v>-6.883541867179977</v>
      </c>
      <c r="AL26" s="276">
        <f t="shared" si="49"/>
        <v>14277</v>
      </c>
      <c r="AM26" s="285">
        <f t="shared" si="39"/>
        <v>-21.252068394925537</v>
      </c>
      <c r="AN26" s="277">
        <v>684</v>
      </c>
      <c r="AO26" s="285">
        <f t="shared" si="40"/>
        <v>-14.178168130489333</v>
      </c>
      <c r="AP26" s="277">
        <v>2303</v>
      </c>
      <c r="AQ26" s="285">
        <f t="shared" si="41"/>
        <v>13.392417528311174</v>
      </c>
      <c r="AR26" s="277">
        <v>10504</v>
      </c>
      <c r="AS26" s="285">
        <f t="shared" si="42"/>
        <v>-26.022959363335453</v>
      </c>
      <c r="AT26" s="277">
        <v>786</v>
      </c>
      <c r="AU26" s="286">
        <f t="shared" si="43"/>
        <v>-28.739800543970983</v>
      </c>
    </row>
    <row r="27" spans="1:47" ht="19.5" customHeight="1">
      <c r="A27" s="288" t="s">
        <v>106</v>
      </c>
      <c r="B27" s="274">
        <f t="shared" si="0"/>
        <v>165285</v>
      </c>
      <c r="C27" s="284">
        <f t="shared" si="44"/>
        <v>7.629844759324866</v>
      </c>
      <c r="D27" s="276">
        <f t="shared" si="45"/>
        <v>99767</v>
      </c>
      <c r="E27" s="285">
        <f t="shared" si="44"/>
        <v>16.29888675176312</v>
      </c>
      <c r="F27" s="277">
        <v>11229</v>
      </c>
      <c r="G27" s="285">
        <f t="shared" si="26"/>
        <v>5.426720495728099</v>
      </c>
      <c r="H27" s="277">
        <v>13834</v>
      </c>
      <c r="I27" s="285">
        <f t="shared" si="27"/>
        <v>17.396469789545144</v>
      </c>
      <c r="J27" s="277">
        <v>47623</v>
      </c>
      <c r="K27" s="285">
        <f t="shared" si="28"/>
        <v>21.602022316982872</v>
      </c>
      <c r="L27" s="277">
        <v>27081</v>
      </c>
      <c r="M27" s="284">
        <f t="shared" si="29"/>
        <v>11.965105221813378</v>
      </c>
      <c r="N27" s="276">
        <f t="shared" si="46"/>
        <v>16534</v>
      </c>
      <c r="O27" s="285">
        <f t="shared" si="30"/>
        <v>15.808643272396171</v>
      </c>
      <c r="P27" s="277">
        <v>795</v>
      </c>
      <c r="Q27" s="285">
        <f t="shared" si="31"/>
        <v>16.228070175438592</v>
      </c>
      <c r="R27" s="277">
        <v>2511</v>
      </c>
      <c r="S27" s="285">
        <f t="shared" si="32"/>
        <v>9.031697785497173</v>
      </c>
      <c r="T27" s="277">
        <v>12587</v>
      </c>
      <c r="U27" s="285">
        <f t="shared" si="33"/>
        <v>19.83054074638233</v>
      </c>
      <c r="V27" s="277">
        <v>641</v>
      </c>
      <c r="W27" s="286">
        <f t="shared" si="34"/>
        <v>-18.44783715012722</v>
      </c>
      <c r="X27" s="253"/>
      <c r="Y27" s="288" t="s">
        <v>106</v>
      </c>
      <c r="Z27" s="274">
        <f t="shared" si="3"/>
        <v>165285</v>
      </c>
      <c r="AA27" s="284">
        <f t="shared" si="47"/>
        <v>7.629844759324866</v>
      </c>
      <c r="AB27" s="276">
        <f t="shared" si="48"/>
        <v>99767</v>
      </c>
      <c r="AC27" s="285">
        <f t="shared" si="47"/>
        <v>16.29888675176312</v>
      </c>
      <c r="AD27" s="277">
        <v>11229</v>
      </c>
      <c r="AE27" s="285">
        <f t="shared" si="35"/>
        <v>5.426720495728099</v>
      </c>
      <c r="AF27" s="277">
        <v>13834</v>
      </c>
      <c r="AG27" s="285">
        <f t="shared" si="36"/>
        <v>17.396469789545144</v>
      </c>
      <c r="AH27" s="277">
        <v>47623</v>
      </c>
      <c r="AI27" s="285">
        <f t="shared" si="37"/>
        <v>21.602022316982872</v>
      </c>
      <c r="AJ27" s="277">
        <v>27081</v>
      </c>
      <c r="AK27" s="284">
        <f t="shared" si="38"/>
        <v>11.965105221813378</v>
      </c>
      <c r="AL27" s="276">
        <f t="shared" si="49"/>
        <v>16534</v>
      </c>
      <c r="AM27" s="285">
        <f t="shared" si="39"/>
        <v>15.808643272396171</v>
      </c>
      <c r="AN27" s="277">
        <v>795</v>
      </c>
      <c r="AO27" s="285">
        <f t="shared" si="40"/>
        <v>16.228070175438592</v>
      </c>
      <c r="AP27" s="277">
        <v>2511</v>
      </c>
      <c r="AQ27" s="285">
        <f t="shared" si="41"/>
        <v>9.031697785497173</v>
      </c>
      <c r="AR27" s="277">
        <v>12587</v>
      </c>
      <c r="AS27" s="285">
        <f t="shared" si="42"/>
        <v>19.83054074638233</v>
      </c>
      <c r="AT27" s="277">
        <v>641</v>
      </c>
      <c r="AU27" s="286">
        <f t="shared" si="43"/>
        <v>-18.44783715012722</v>
      </c>
    </row>
    <row r="28" spans="1:47" ht="19.5" customHeight="1">
      <c r="A28" s="288" t="s">
        <v>98</v>
      </c>
      <c r="B28" s="274">
        <f t="shared" si="0"/>
        <v>145534</v>
      </c>
      <c r="C28" s="284">
        <f t="shared" si="44"/>
        <v>-11.949662703814623</v>
      </c>
      <c r="D28" s="276">
        <f t="shared" si="45"/>
        <v>96941</v>
      </c>
      <c r="E28" s="285">
        <f t="shared" si="44"/>
        <v>-2.8325999579019157</v>
      </c>
      <c r="F28" s="277">
        <v>10912</v>
      </c>
      <c r="G28" s="285">
        <f t="shared" si="26"/>
        <v>-2.8230474663816896</v>
      </c>
      <c r="H28" s="277">
        <v>13087</v>
      </c>
      <c r="I28" s="285">
        <f t="shared" si="27"/>
        <v>-5.399739771577272</v>
      </c>
      <c r="J28" s="277">
        <v>50094</v>
      </c>
      <c r="K28" s="285">
        <f t="shared" si="28"/>
        <v>5.1886693404447515</v>
      </c>
      <c r="L28" s="277">
        <v>22848</v>
      </c>
      <c r="M28" s="284">
        <f t="shared" si="29"/>
        <v>-15.630885122410543</v>
      </c>
      <c r="N28" s="276">
        <f t="shared" si="46"/>
        <v>12514</v>
      </c>
      <c r="O28" s="285">
        <f t="shared" si="30"/>
        <v>-24.313535744526426</v>
      </c>
      <c r="P28" s="277">
        <v>643</v>
      </c>
      <c r="Q28" s="285">
        <f t="shared" si="31"/>
        <v>-19.119496855345908</v>
      </c>
      <c r="R28" s="277">
        <v>1910</v>
      </c>
      <c r="S28" s="285">
        <f t="shared" si="32"/>
        <v>-23.934687375547593</v>
      </c>
      <c r="T28" s="277">
        <v>9470</v>
      </c>
      <c r="U28" s="285">
        <f t="shared" si="33"/>
        <v>-24.76364503058711</v>
      </c>
      <c r="V28" s="277">
        <v>491</v>
      </c>
      <c r="W28" s="286">
        <f t="shared" si="34"/>
        <v>-23.4009360374415</v>
      </c>
      <c r="X28" s="253"/>
      <c r="Y28" s="288" t="s">
        <v>98</v>
      </c>
      <c r="Z28" s="274">
        <f t="shared" si="3"/>
        <v>145534</v>
      </c>
      <c r="AA28" s="284">
        <f t="shared" si="47"/>
        <v>-11.949662703814623</v>
      </c>
      <c r="AB28" s="276">
        <f t="shared" si="48"/>
        <v>96941</v>
      </c>
      <c r="AC28" s="285">
        <f t="shared" si="47"/>
        <v>-2.8325999579019157</v>
      </c>
      <c r="AD28" s="277">
        <v>10912</v>
      </c>
      <c r="AE28" s="285">
        <f t="shared" si="35"/>
        <v>-2.8230474663816896</v>
      </c>
      <c r="AF28" s="277">
        <v>13087</v>
      </c>
      <c r="AG28" s="285">
        <f t="shared" si="36"/>
        <v>-5.399739771577272</v>
      </c>
      <c r="AH28" s="277">
        <v>50094</v>
      </c>
      <c r="AI28" s="285">
        <f t="shared" si="37"/>
        <v>5.1886693404447515</v>
      </c>
      <c r="AJ28" s="277">
        <v>22848</v>
      </c>
      <c r="AK28" s="284">
        <f t="shared" si="38"/>
        <v>-15.630885122410543</v>
      </c>
      <c r="AL28" s="276">
        <f t="shared" si="49"/>
        <v>12514</v>
      </c>
      <c r="AM28" s="285">
        <f t="shared" si="39"/>
        <v>-24.313535744526426</v>
      </c>
      <c r="AN28" s="277">
        <v>643</v>
      </c>
      <c r="AO28" s="285">
        <f t="shared" si="40"/>
        <v>-19.119496855345908</v>
      </c>
      <c r="AP28" s="277">
        <v>1910</v>
      </c>
      <c r="AQ28" s="285">
        <f t="shared" si="41"/>
        <v>-23.934687375547593</v>
      </c>
      <c r="AR28" s="277">
        <v>9470</v>
      </c>
      <c r="AS28" s="285">
        <f t="shared" si="42"/>
        <v>-24.76364503058711</v>
      </c>
      <c r="AT28" s="277">
        <v>491</v>
      </c>
      <c r="AU28" s="286">
        <f t="shared" si="43"/>
        <v>-23.4009360374415</v>
      </c>
    </row>
    <row r="29" spans="1:47" ht="19.5" customHeight="1">
      <c r="A29" s="288" t="s">
        <v>99</v>
      </c>
      <c r="B29" s="274">
        <f t="shared" si="0"/>
        <v>152112</v>
      </c>
      <c r="C29" s="284">
        <f t="shared" si="44"/>
        <v>4.519906001346774</v>
      </c>
      <c r="D29" s="276">
        <f t="shared" si="45"/>
        <v>98095</v>
      </c>
      <c r="E29" s="285">
        <f t="shared" si="44"/>
        <v>1.190414788376426</v>
      </c>
      <c r="F29" s="277">
        <v>11909</v>
      </c>
      <c r="G29" s="285">
        <f t="shared" si="26"/>
        <v>9.136730205278587</v>
      </c>
      <c r="H29" s="277">
        <v>11133</v>
      </c>
      <c r="I29" s="285">
        <f t="shared" si="27"/>
        <v>-14.930847405822567</v>
      </c>
      <c r="J29" s="277">
        <v>49296</v>
      </c>
      <c r="K29" s="285">
        <f t="shared" si="28"/>
        <v>-1.5930051503174059</v>
      </c>
      <c r="L29" s="277">
        <v>25757</v>
      </c>
      <c r="M29" s="284">
        <f t="shared" si="29"/>
        <v>12.73196778711485</v>
      </c>
      <c r="N29" s="276">
        <f t="shared" si="46"/>
        <v>13089</v>
      </c>
      <c r="O29" s="285">
        <f t="shared" si="30"/>
        <v>4.594853763784568</v>
      </c>
      <c r="P29" s="277">
        <v>438</v>
      </c>
      <c r="Q29" s="285">
        <f t="shared" si="31"/>
        <v>-31.88180404354588</v>
      </c>
      <c r="R29" s="277">
        <v>2453</v>
      </c>
      <c r="S29" s="285">
        <f t="shared" si="32"/>
        <v>28.429319371727747</v>
      </c>
      <c r="T29" s="277">
        <v>9752</v>
      </c>
      <c r="U29" s="285">
        <f t="shared" si="33"/>
        <v>2.9778247096093002</v>
      </c>
      <c r="V29" s="277">
        <v>446</v>
      </c>
      <c r="W29" s="286">
        <f t="shared" si="34"/>
        <v>-9.164969450101834</v>
      </c>
      <c r="X29" s="253"/>
      <c r="Y29" s="288" t="s">
        <v>99</v>
      </c>
      <c r="Z29" s="274">
        <f t="shared" si="3"/>
        <v>152112</v>
      </c>
      <c r="AA29" s="284">
        <f t="shared" si="47"/>
        <v>4.519906001346774</v>
      </c>
      <c r="AB29" s="276">
        <f t="shared" si="48"/>
        <v>98095</v>
      </c>
      <c r="AC29" s="285">
        <f t="shared" si="47"/>
        <v>1.190414788376426</v>
      </c>
      <c r="AD29" s="277">
        <v>11909</v>
      </c>
      <c r="AE29" s="285">
        <f t="shared" si="35"/>
        <v>9.136730205278587</v>
      </c>
      <c r="AF29" s="277">
        <v>11133</v>
      </c>
      <c r="AG29" s="285">
        <f t="shared" si="36"/>
        <v>-14.930847405822567</v>
      </c>
      <c r="AH29" s="277">
        <v>49296</v>
      </c>
      <c r="AI29" s="285">
        <f t="shared" si="37"/>
        <v>-1.5930051503174059</v>
      </c>
      <c r="AJ29" s="277">
        <v>25757</v>
      </c>
      <c r="AK29" s="284">
        <f t="shared" si="38"/>
        <v>12.73196778711485</v>
      </c>
      <c r="AL29" s="276">
        <f t="shared" si="49"/>
        <v>13089</v>
      </c>
      <c r="AM29" s="285">
        <f t="shared" si="39"/>
        <v>4.594853763784568</v>
      </c>
      <c r="AN29" s="277">
        <v>438</v>
      </c>
      <c r="AO29" s="285">
        <f t="shared" si="40"/>
        <v>-31.88180404354588</v>
      </c>
      <c r="AP29" s="277">
        <v>2453</v>
      </c>
      <c r="AQ29" s="285">
        <f t="shared" si="41"/>
        <v>28.429319371727747</v>
      </c>
      <c r="AR29" s="277">
        <v>9752</v>
      </c>
      <c r="AS29" s="285">
        <f t="shared" si="42"/>
        <v>2.9778247096093002</v>
      </c>
      <c r="AT29" s="277">
        <v>446</v>
      </c>
      <c r="AU29" s="286">
        <f t="shared" si="43"/>
        <v>-9.164969450101834</v>
      </c>
    </row>
    <row r="30" spans="1:47" ht="19.5" customHeight="1">
      <c r="A30" s="288" t="s">
        <v>100</v>
      </c>
      <c r="B30" s="274">
        <f t="shared" si="0"/>
        <v>176715</v>
      </c>
      <c r="C30" s="284">
        <f t="shared" si="44"/>
        <v>16.174266330072573</v>
      </c>
      <c r="D30" s="276">
        <f t="shared" si="45"/>
        <v>115663</v>
      </c>
      <c r="E30" s="285">
        <f t="shared" si="44"/>
        <v>17.90916968245069</v>
      </c>
      <c r="F30" s="277">
        <v>11437</v>
      </c>
      <c r="G30" s="285">
        <f t="shared" si="26"/>
        <v>-3.9633890335040722</v>
      </c>
      <c r="H30" s="277">
        <v>10422</v>
      </c>
      <c r="I30" s="285">
        <f t="shared" si="27"/>
        <v>-6.3864187550525475</v>
      </c>
      <c r="J30" s="277">
        <v>60657</v>
      </c>
      <c r="K30" s="285">
        <f t="shared" si="28"/>
        <v>23.046494644595917</v>
      </c>
      <c r="L30" s="277">
        <v>33147</v>
      </c>
      <c r="M30" s="284">
        <f t="shared" si="29"/>
        <v>28.691229568660948</v>
      </c>
      <c r="N30" s="276">
        <f t="shared" si="46"/>
        <v>15812</v>
      </c>
      <c r="O30" s="285">
        <f t="shared" si="30"/>
        <v>20.803728321491334</v>
      </c>
      <c r="P30" s="277">
        <v>732</v>
      </c>
      <c r="Q30" s="285">
        <f t="shared" si="31"/>
        <v>67.12328767123287</v>
      </c>
      <c r="R30" s="277">
        <v>2353</v>
      </c>
      <c r="S30" s="285">
        <f t="shared" si="32"/>
        <v>-4.076640847941293</v>
      </c>
      <c r="T30" s="277">
        <v>12155</v>
      </c>
      <c r="U30" s="285">
        <f t="shared" si="33"/>
        <v>24.641099261689913</v>
      </c>
      <c r="V30" s="277">
        <v>572</v>
      </c>
      <c r="W30" s="286">
        <f t="shared" si="34"/>
        <v>28.251121076233176</v>
      </c>
      <c r="X30" s="289"/>
      <c r="Y30" s="288" t="s">
        <v>100</v>
      </c>
      <c r="Z30" s="274">
        <f t="shared" si="3"/>
        <v>176715</v>
      </c>
      <c r="AA30" s="284">
        <f t="shared" si="47"/>
        <v>16.174266330072573</v>
      </c>
      <c r="AB30" s="276">
        <f t="shared" si="48"/>
        <v>115663</v>
      </c>
      <c r="AC30" s="285">
        <f t="shared" si="47"/>
        <v>17.90916968245069</v>
      </c>
      <c r="AD30" s="277">
        <v>11437</v>
      </c>
      <c r="AE30" s="285">
        <f t="shared" si="35"/>
        <v>-3.9633890335040722</v>
      </c>
      <c r="AF30" s="277">
        <v>10422</v>
      </c>
      <c r="AG30" s="285">
        <f t="shared" si="36"/>
        <v>-6.3864187550525475</v>
      </c>
      <c r="AH30" s="277">
        <v>60657</v>
      </c>
      <c r="AI30" s="285">
        <f t="shared" si="37"/>
        <v>23.046494644595917</v>
      </c>
      <c r="AJ30" s="277">
        <v>33147</v>
      </c>
      <c r="AK30" s="284">
        <f t="shared" si="38"/>
        <v>28.691229568660948</v>
      </c>
      <c r="AL30" s="276">
        <f t="shared" si="49"/>
        <v>15812</v>
      </c>
      <c r="AM30" s="285">
        <f t="shared" si="39"/>
        <v>20.803728321491334</v>
      </c>
      <c r="AN30" s="277">
        <v>732</v>
      </c>
      <c r="AO30" s="285">
        <f t="shared" si="40"/>
        <v>67.12328767123287</v>
      </c>
      <c r="AP30" s="277">
        <v>2353</v>
      </c>
      <c r="AQ30" s="285">
        <f t="shared" si="41"/>
        <v>-4.076640847941293</v>
      </c>
      <c r="AR30" s="277">
        <v>12155</v>
      </c>
      <c r="AS30" s="285">
        <f t="shared" si="42"/>
        <v>24.641099261689913</v>
      </c>
      <c r="AT30" s="277">
        <v>572</v>
      </c>
      <c r="AU30" s="286">
        <f t="shared" si="43"/>
        <v>28.251121076233176</v>
      </c>
    </row>
    <row r="31" spans="1:47" ht="19.5" customHeight="1">
      <c r="A31" s="288" t="s">
        <v>101</v>
      </c>
      <c r="B31" s="274">
        <f t="shared" si="0"/>
        <v>177324</v>
      </c>
      <c r="C31" s="284">
        <f t="shared" si="44"/>
        <v>0.34462269756387887</v>
      </c>
      <c r="D31" s="276">
        <f t="shared" si="45"/>
        <v>114172</v>
      </c>
      <c r="E31" s="285">
        <f t="shared" si="44"/>
        <v>-1.2890898558743924</v>
      </c>
      <c r="F31" s="277">
        <v>10207</v>
      </c>
      <c r="G31" s="285">
        <f t="shared" si="26"/>
        <v>-10.754568505727025</v>
      </c>
      <c r="H31" s="277">
        <v>14457</v>
      </c>
      <c r="I31" s="285">
        <f t="shared" si="27"/>
        <v>38.71617731721359</v>
      </c>
      <c r="J31" s="277">
        <v>57159</v>
      </c>
      <c r="K31" s="285">
        <f t="shared" si="28"/>
        <v>-5.766852960087043</v>
      </c>
      <c r="L31" s="277">
        <v>32349</v>
      </c>
      <c r="M31" s="284">
        <f t="shared" si="29"/>
        <v>-2.407457688478598</v>
      </c>
      <c r="N31" s="276">
        <f t="shared" si="46"/>
        <v>14489</v>
      </c>
      <c r="O31" s="285">
        <f t="shared" si="30"/>
        <v>-8.367062990134077</v>
      </c>
      <c r="P31" s="277">
        <v>822</v>
      </c>
      <c r="Q31" s="285">
        <f t="shared" si="31"/>
        <v>12.295081967213118</v>
      </c>
      <c r="R31" s="277">
        <v>2185</v>
      </c>
      <c r="S31" s="285">
        <f t="shared" si="32"/>
        <v>-7.139821504462384</v>
      </c>
      <c r="T31" s="277">
        <v>10708</v>
      </c>
      <c r="U31" s="285">
        <f t="shared" si="33"/>
        <v>-11.904566022213082</v>
      </c>
      <c r="V31" s="277">
        <v>774</v>
      </c>
      <c r="W31" s="286">
        <f t="shared" si="34"/>
        <v>35.31468531468531</v>
      </c>
      <c r="X31" s="289"/>
      <c r="Y31" s="288" t="s">
        <v>101</v>
      </c>
      <c r="Z31" s="274">
        <f t="shared" si="3"/>
        <v>177324</v>
      </c>
      <c r="AA31" s="284">
        <f t="shared" si="47"/>
        <v>0.34462269756387887</v>
      </c>
      <c r="AB31" s="276">
        <f t="shared" si="48"/>
        <v>114172</v>
      </c>
      <c r="AC31" s="285">
        <f t="shared" si="47"/>
        <v>-1.2890898558743924</v>
      </c>
      <c r="AD31" s="277">
        <v>10207</v>
      </c>
      <c r="AE31" s="285">
        <f t="shared" si="35"/>
        <v>-10.754568505727025</v>
      </c>
      <c r="AF31" s="277">
        <v>14457</v>
      </c>
      <c r="AG31" s="285">
        <f t="shared" si="36"/>
        <v>38.71617731721359</v>
      </c>
      <c r="AH31" s="277">
        <v>57159</v>
      </c>
      <c r="AI31" s="285">
        <f t="shared" si="37"/>
        <v>-5.766852960087043</v>
      </c>
      <c r="AJ31" s="277">
        <v>32349</v>
      </c>
      <c r="AK31" s="284">
        <f t="shared" si="38"/>
        <v>-2.407457688478598</v>
      </c>
      <c r="AL31" s="276">
        <f t="shared" si="49"/>
        <v>14489</v>
      </c>
      <c r="AM31" s="285">
        <f t="shared" si="39"/>
        <v>-8.367062990134077</v>
      </c>
      <c r="AN31" s="277">
        <v>822</v>
      </c>
      <c r="AO31" s="285">
        <f t="shared" si="40"/>
        <v>12.295081967213118</v>
      </c>
      <c r="AP31" s="277">
        <v>2185</v>
      </c>
      <c r="AQ31" s="285">
        <f t="shared" si="41"/>
        <v>-7.139821504462384</v>
      </c>
      <c r="AR31" s="277">
        <v>10708</v>
      </c>
      <c r="AS31" s="285">
        <f t="shared" si="42"/>
        <v>-11.904566022213082</v>
      </c>
      <c r="AT31" s="277">
        <v>774</v>
      </c>
      <c r="AU31" s="286">
        <f t="shared" si="43"/>
        <v>35.31468531468531</v>
      </c>
    </row>
    <row r="32" spans="1:47" ht="19.5" customHeight="1">
      <c r="A32" s="288" t="s">
        <v>102</v>
      </c>
      <c r="B32" s="274">
        <f t="shared" si="0"/>
        <v>173231</v>
      </c>
      <c r="C32" s="284">
        <f>SUM(B32/B31-1)*100</f>
        <v>-2.3082041911980378</v>
      </c>
      <c r="D32" s="276">
        <f t="shared" si="45"/>
        <v>116536</v>
      </c>
      <c r="E32" s="285">
        <f t="shared" si="44"/>
        <v>2.070560207406369</v>
      </c>
      <c r="F32" s="277">
        <v>10467</v>
      </c>
      <c r="G32" s="285">
        <f t="shared" si="26"/>
        <v>2.5472714803566276</v>
      </c>
      <c r="H32" s="277">
        <v>11533</v>
      </c>
      <c r="I32" s="285">
        <f t="shared" si="27"/>
        <v>-20.225496299370548</v>
      </c>
      <c r="J32" s="277">
        <v>65558</v>
      </c>
      <c r="K32" s="285">
        <f t="shared" si="28"/>
        <v>14.694098917055932</v>
      </c>
      <c r="L32" s="277">
        <v>28978</v>
      </c>
      <c r="M32" s="284">
        <f t="shared" si="29"/>
        <v>-10.420723979102908</v>
      </c>
      <c r="N32" s="276">
        <f t="shared" si="46"/>
        <v>15352</v>
      </c>
      <c r="O32" s="285">
        <f t="shared" si="30"/>
        <v>5.9562426668507085</v>
      </c>
      <c r="P32" s="277">
        <v>771</v>
      </c>
      <c r="Q32" s="285">
        <f t="shared" si="31"/>
        <v>-6.204379562043794</v>
      </c>
      <c r="R32" s="277">
        <v>2462</v>
      </c>
      <c r="S32" s="285">
        <f t="shared" si="32"/>
        <v>12.677345537757434</v>
      </c>
      <c r="T32" s="277">
        <v>11407</v>
      </c>
      <c r="U32" s="285">
        <f t="shared" si="33"/>
        <v>6.527829660067241</v>
      </c>
      <c r="V32" s="277">
        <v>712</v>
      </c>
      <c r="W32" s="286">
        <f t="shared" si="34"/>
        <v>-8.010335917312661</v>
      </c>
      <c r="X32" s="289"/>
      <c r="Y32" s="288" t="s">
        <v>102</v>
      </c>
      <c r="Z32" s="274">
        <f t="shared" si="3"/>
        <v>173231</v>
      </c>
      <c r="AA32" s="284">
        <f>SUM(Z32/Z31-1)*100</f>
        <v>-2.3082041911980378</v>
      </c>
      <c r="AB32" s="276">
        <f t="shared" si="48"/>
        <v>116536</v>
      </c>
      <c r="AC32" s="285">
        <f t="shared" si="47"/>
        <v>2.070560207406369</v>
      </c>
      <c r="AD32" s="277">
        <v>10467</v>
      </c>
      <c r="AE32" s="285">
        <f t="shared" si="35"/>
        <v>2.5472714803566276</v>
      </c>
      <c r="AF32" s="277">
        <v>11533</v>
      </c>
      <c r="AG32" s="285">
        <f t="shared" si="36"/>
        <v>-20.225496299370548</v>
      </c>
      <c r="AH32" s="277">
        <v>65558</v>
      </c>
      <c r="AI32" s="285">
        <f t="shared" si="37"/>
        <v>14.694098917055932</v>
      </c>
      <c r="AJ32" s="277">
        <v>28978</v>
      </c>
      <c r="AK32" s="284">
        <f t="shared" si="38"/>
        <v>-10.420723979102908</v>
      </c>
      <c r="AL32" s="276">
        <f t="shared" si="49"/>
        <v>15352</v>
      </c>
      <c r="AM32" s="285">
        <f t="shared" si="39"/>
        <v>5.9562426668507085</v>
      </c>
      <c r="AN32" s="277">
        <v>771</v>
      </c>
      <c r="AO32" s="285">
        <f t="shared" si="40"/>
        <v>-6.204379562043794</v>
      </c>
      <c r="AP32" s="277">
        <v>2462</v>
      </c>
      <c r="AQ32" s="285">
        <f t="shared" si="41"/>
        <v>12.677345537757434</v>
      </c>
      <c r="AR32" s="277">
        <v>11407</v>
      </c>
      <c r="AS32" s="285">
        <f t="shared" si="42"/>
        <v>6.527829660067241</v>
      </c>
      <c r="AT32" s="277">
        <v>712</v>
      </c>
      <c r="AU32" s="286">
        <f t="shared" si="43"/>
        <v>-8.010335917312661</v>
      </c>
    </row>
    <row r="33" spans="1:47" ht="19.5" customHeight="1">
      <c r="A33" s="288" t="s">
        <v>103</v>
      </c>
      <c r="B33" s="274">
        <f t="shared" si="0"/>
        <v>167396</v>
      </c>
      <c r="C33" s="284">
        <f t="shared" si="44"/>
        <v>-3.368334766871983</v>
      </c>
      <c r="D33" s="276">
        <f t="shared" si="45"/>
        <v>116455</v>
      </c>
      <c r="E33" s="285">
        <f t="shared" si="44"/>
        <v>-0.06950641861742657</v>
      </c>
      <c r="F33" s="277">
        <v>11598</v>
      </c>
      <c r="G33" s="285">
        <f t="shared" si="26"/>
        <v>10.805388363427927</v>
      </c>
      <c r="H33" s="277">
        <v>6715</v>
      </c>
      <c r="I33" s="285">
        <f t="shared" si="27"/>
        <v>-41.77577386629672</v>
      </c>
      <c r="J33" s="277">
        <v>75132</v>
      </c>
      <c r="K33" s="285">
        <f t="shared" si="28"/>
        <v>14.60386222886605</v>
      </c>
      <c r="L33" s="277">
        <v>23010</v>
      </c>
      <c r="M33" s="284">
        <f t="shared" si="29"/>
        <v>-20.594934087928774</v>
      </c>
      <c r="N33" s="276">
        <f t="shared" si="46"/>
        <v>11814</v>
      </c>
      <c r="O33" s="285">
        <f t="shared" si="30"/>
        <v>-23.04585721730068</v>
      </c>
      <c r="P33" s="277">
        <v>730</v>
      </c>
      <c r="Q33" s="285">
        <f t="shared" si="31"/>
        <v>-5.317769130998706</v>
      </c>
      <c r="R33" s="277">
        <v>1828</v>
      </c>
      <c r="S33" s="285">
        <f t="shared" si="32"/>
        <v>-25.75142160844841</v>
      </c>
      <c r="T33" s="277">
        <v>8847</v>
      </c>
      <c r="U33" s="285">
        <f t="shared" si="33"/>
        <v>-22.44235995441396</v>
      </c>
      <c r="V33" s="277">
        <v>409</v>
      </c>
      <c r="W33" s="286">
        <f t="shared" si="34"/>
        <v>-42.5561797752809</v>
      </c>
      <c r="X33" s="289"/>
      <c r="Y33" s="288" t="s">
        <v>103</v>
      </c>
      <c r="Z33" s="274">
        <f t="shared" si="3"/>
        <v>167396</v>
      </c>
      <c r="AA33" s="284">
        <f t="shared" si="47"/>
        <v>-3.368334766871983</v>
      </c>
      <c r="AB33" s="276">
        <f t="shared" si="48"/>
        <v>116455</v>
      </c>
      <c r="AC33" s="285">
        <f t="shared" si="47"/>
        <v>-0.06950641861742657</v>
      </c>
      <c r="AD33" s="277">
        <v>11598</v>
      </c>
      <c r="AE33" s="285">
        <f t="shared" si="35"/>
        <v>10.805388363427927</v>
      </c>
      <c r="AF33" s="277">
        <v>6715</v>
      </c>
      <c r="AG33" s="285">
        <f t="shared" si="36"/>
        <v>-41.77577386629672</v>
      </c>
      <c r="AH33" s="277">
        <v>75132</v>
      </c>
      <c r="AI33" s="285">
        <f t="shared" si="37"/>
        <v>14.60386222886605</v>
      </c>
      <c r="AJ33" s="277">
        <v>23010</v>
      </c>
      <c r="AK33" s="284">
        <f t="shared" si="38"/>
        <v>-20.594934087928774</v>
      </c>
      <c r="AL33" s="276">
        <f t="shared" si="49"/>
        <v>11814</v>
      </c>
      <c r="AM33" s="285">
        <f t="shared" si="39"/>
        <v>-23.04585721730068</v>
      </c>
      <c r="AN33" s="277">
        <v>730</v>
      </c>
      <c r="AO33" s="285">
        <f t="shared" si="40"/>
        <v>-5.317769130998706</v>
      </c>
      <c r="AP33" s="277">
        <v>1828</v>
      </c>
      <c r="AQ33" s="285">
        <f t="shared" si="41"/>
        <v>-25.75142160844841</v>
      </c>
      <c r="AR33" s="277">
        <v>8847</v>
      </c>
      <c r="AS33" s="285">
        <f t="shared" si="42"/>
        <v>-22.44235995441396</v>
      </c>
      <c r="AT33" s="277">
        <v>409</v>
      </c>
      <c r="AU33" s="286">
        <f t="shared" si="43"/>
        <v>-42.5561797752809</v>
      </c>
    </row>
    <row r="34" spans="1:47" ht="19.5" customHeight="1">
      <c r="A34" s="288" t="s">
        <v>123</v>
      </c>
      <c r="B34" s="274">
        <f t="shared" si="0"/>
        <v>164177</v>
      </c>
      <c r="C34" s="284">
        <f t="shared" si="44"/>
        <v>-1.922985017563139</v>
      </c>
      <c r="D34" s="276">
        <f t="shared" si="45"/>
        <v>114287</v>
      </c>
      <c r="E34" s="285">
        <f t="shared" si="44"/>
        <v>-1.8616633034219232</v>
      </c>
      <c r="F34" s="277">
        <v>9846</v>
      </c>
      <c r="G34" s="285">
        <f t="shared" si="26"/>
        <v>-15.10605276771857</v>
      </c>
      <c r="H34" s="277">
        <v>10343</v>
      </c>
      <c r="I34" s="285">
        <f t="shared" si="27"/>
        <v>54.02829486224869</v>
      </c>
      <c r="J34" s="277">
        <v>65592</v>
      </c>
      <c r="K34" s="285">
        <f t="shared" si="28"/>
        <v>-12.69765213224725</v>
      </c>
      <c r="L34" s="277">
        <v>28506</v>
      </c>
      <c r="M34" s="284">
        <f t="shared" si="29"/>
        <v>23.88526727509779</v>
      </c>
      <c r="N34" s="276">
        <f>P34+R34+T34+V34</f>
        <v>11311</v>
      </c>
      <c r="O34" s="285">
        <f t="shared" si="30"/>
        <v>-4.2576604029118</v>
      </c>
      <c r="P34" s="277">
        <v>556</v>
      </c>
      <c r="Q34" s="285">
        <f t="shared" si="31"/>
        <v>-23.835616438356166</v>
      </c>
      <c r="R34" s="277">
        <v>2162</v>
      </c>
      <c r="S34" s="285">
        <f t="shared" si="32"/>
        <v>18.27133479212253</v>
      </c>
      <c r="T34" s="277">
        <v>7307</v>
      </c>
      <c r="U34" s="285">
        <f t="shared" si="33"/>
        <v>-17.407030631852606</v>
      </c>
      <c r="V34" s="277">
        <v>1286</v>
      </c>
      <c r="W34" s="286">
        <f t="shared" si="34"/>
        <v>214.42542787286067</v>
      </c>
      <c r="X34" s="253"/>
      <c r="Y34" s="288" t="s">
        <v>123</v>
      </c>
      <c r="Z34" s="274">
        <f t="shared" si="3"/>
        <v>164177</v>
      </c>
      <c r="AA34" s="284">
        <f t="shared" si="47"/>
        <v>-1.922985017563139</v>
      </c>
      <c r="AB34" s="276">
        <f t="shared" si="48"/>
        <v>114287</v>
      </c>
      <c r="AC34" s="285">
        <f t="shared" si="47"/>
        <v>-1.8616633034219232</v>
      </c>
      <c r="AD34" s="277">
        <v>9846</v>
      </c>
      <c r="AE34" s="285">
        <f t="shared" si="35"/>
        <v>-15.10605276771857</v>
      </c>
      <c r="AF34" s="277">
        <v>10343</v>
      </c>
      <c r="AG34" s="285">
        <f t="shared" si="36"/>
        <v>54.02829486224869</v>
      </c>
      <c r="AH34" s="277">
        <v>65592</v>
      </c>
      <c r="AI34" s="285">
        <f t="shared" si="37"/>
        <v>-12.69765213224725</v>
      </c>
      <c r="AJ34" s="277">
        <v>28506</v>
      </c>
      <c r="AK34" s="284">
        <f t="shared" si="38"/>
        <v>23.88526727509779</v>
      </c>
      <c r="AL34" s="276">
        <f>AN34+AP34+AR34+AT34</f>
        <v>11311</v>
      </c>
      <c r="AM34" s="285">
        <f t="shared" si="39"/>
        <v>-4.2576604029118</v>
      </c>
      <c r="AN34" s="277">
        <v>556</v>
      </c>
      <c r="AO34" s="285">
        <f t="shared" si="40"/>
        <v>-23.835616438356166</v>
      </c>
      <c r="AP34" s="277">
        <v>2162</v>
      </c>
      <c r="AQ34" s="285">
        <f t="shared" si="41"/>
        <v>18.27133479212253</v>
      </c>
      <c r="AR34" s="277">
        <v>7307</v>
      </c>
      <c r="AS34" s="285">
        <f t="shared" si="42"/>
        <v>-17.407030631852606</v>
      </c>
      <c r="AT34" s="277">
        <v>1286</v>
      </c>
      <c r="AU34" s="286">
        <f t="shared" si="43"/>
        <v>214.42542787286067</v>
      </c>
    </row>
    <row r="35" spans="1:47" ht="19.5" customHeight="1">
      <c r="A35" s="288" t="s">
        <v>124</v>
      </c>
      <c r="B35" s="274">
        <f t="shared" si="0"/>
        <v>182401</v>
      </c>
      <c r="C35" s="284">
        <f>SUM(B35/B34-1)*100</f>
        <v>11.10021501184697</v>
      </c>
      <c r="D35" s="276">
        <f>F35+H35+J35+L35</f>
        <v>124991</v>
      </c>
      <c r="E35" s="285">
        <f>SUM(D35/D34-1)*100</f>
        <v>9.365894633685379</v>
      </c>
      <c r="F35" s="277">
        <v>13647</v>
      </c>
      <c r="G35" s="285">
        <f>SUM(F35/F34-1)*100</f>
        <v>38.60450944546008</v>
      </c>
      <c r="H35" s="277">
        <v>16203</v>
      </c>
      <c r="I35" s="285">
        <f>SUM(H35/H34-1)*100</f>
        <v>56.656676012762254</v>
      </c>
      <c r="J35" s="277">
        <v>63086</v>
      </c>
      <c r="K35" s="285">
        <f>SUM(J35/J34-1)*100</f>
        <v>-3.820587876570314</v>
      </c>
      <c r="L35" s="277">
        <v>32055</v>
      </c>
      <c r="M35" s="284">
        <f>SUM(L35/L34-1)*100</f>
        <v>12.450010524100197</v>
      </c>
      <c r="N35" s="276">
        <f>P35+R35+T35+V35</f>
        <v>14209</v>
      </c>
      <c r="O35" s="285">
        <f>SUM(N35/N34-1)*100</f>
        <v>25.621076827866673</v>
      </c>
      <c r="P35" s="277">
        <v>1212</v>
      </c>
      <c r="Q35" s="285">
        <f>SUM(P35/P34-1)*100</f>
        <v>117.98561151079139</v>
      </c>
      <c r="R35" s="277">
        <v>2439</v>
      </c>
      <c r="S35" s="285">
        <f>SUM(R35/R34-1)*100</f>
        <v>12.812210915818678</v>
      </c>
      <c r="T35" s="277">
        <v>9835</v>
      </c>
      <c r="U35" s="285">
        <f>SUM(T35/T34-1)*100</f>
        <v>34.59696181743534</v>
      </c>
      <c r="V35" s="277">
        <v>723</v>
      </c>
      <c r="W35" s="286">
        <f>SUM(V35/V34-1)*100</f>
        <v>-43.7791601866252</v>
      </c>
      <c r="X35" s="253"/>
      <c r="Y35" s="288" t="s">
        <v>124</v>
      </c>
      <c r="Z35" s="274">
        <f t="shared" si="3"/>
        <v>182401</v>
      </c>
      <c r="AA35" s="284">
        <f>SUM(Z35/Z34-1)*100</f>
        <v>11.10021501184697</v>
      </c>
      <c r="AB35" s="276">
        <f>AD35+AF35+AH35+AJ35</f>
        <v>124991</v>
      </c>
      <c r="AC35" s="285">
        <f>SUM(AB35/AB34-1)*100</f>
        <v>9.365894633685379</v>
      </c>
      <c r="AD35" s="277">
        <v>13647</v>
      </c>
      <c r="AE35" s="285">
        <f>SUM(AD35/AD34-1)*100</f>
        <v>38.60450944546008</v>
      </c>
      <c r="AF35" s="277">
        <v>16203</v>
      </c>
      <c r="AG35" s="285">
        <f>SUM(AF35/AF34-1)*100</f>
        <v>56.656676012762254</v>
      </c>
      <c r="AH35" s="277">
        <v>63086</v>
      </c>
      <c r="AI35" s="285">
        <f>SUM(AH35/AH34-1)*100</f>
        <v>-3.820587876570314</v>
      </c>
      <c r="AJ35" s="277">
        <v>32055</v>
      </c>
      <c r="AK35" s="284">
        <f>SUM(AJ35/AJ34-1)*100</f>
        <v>12.450010524100197</v>
      </c>
      <c r="AL35" s="276">
        <f>AN35+AP35+AR35+AT35</f>
        <v>14209</v>
      </c>
      <c r="AM35" s="285">
        <f>SUM(AL35/AL34-1)*100</f>
        <v>25.621076827866673</v>
      </c>
      <c r="AN35" s="277">
        <v>1212</v>
      </c>
      <c r="AO35" s="285">
        <f>SUM(AN35/AN34-1)*100</f>
        <v>117.98561151079139</v>
      </c>
      <c r="AP35" s="277">
        <v>2439</v>
      </c>
      <c r="AQ35" s="285">
        <f>SUM(AP35/AP34-1)*100</f>
        <v>12.812210915818678</v>
      </c>
      <c r="AR35" s="277">
        <v>9835</v>
      </c>
      <c r="AS35" s="285">
        <f>SUM(AR35/AR34-1)*100</f>
        <v>34.59696181743534</v>
      </c>
      <c r="AT35" s="277">
        <v>723</v>
      </c>
      <c r="AU35" s="286">
        <f>SUM(AT35/AT34-1)*100</f>
        <v>-43.7791601866252</v>
      </c>
    </row>
    <row r="36" spans="1:47" ht="19.5" customHeight="1">
      <c r="A36" s="288" t="s">
        <v>265</v>
      </c>
      <c r="B36" s="274">
        <f t="shared" si="0"/>
        <v>185281</v>
      </c>
      <c r="C36" s="284">
        <f>SUM(B36/B35-1)*100</f>
        <v>1.5789387119588216</v>
      </c>
      <c r="D36" s="276">
        <v>125271</v>
      </c>
      <c r="E36" s="285">
        <f>SUM(D36/D35-1)*100</f>
        <v>0.22401612916129743</v>
      </c>
      <c r="F36" s="277">
        <v>15489</v>
      </c>
      <c r="G36" s="285">
        <f>SUM(F36/F35-1)*100</f>
        <v>13.497471971861952</v>
      </c>
      <c r="H36" s="277">
        <v>21089</v>
      </c>
      <c r="I36" s="285">
        <f>SUM(H36/H35-1)*100</f>
        <v>30.15490958464482</v>
      </c>
      <c r="J36" s="277">
        <v>61489</v>
      </c>
      <c r="K36" s="285">
        <f>SUM(J36/J35-1)*100</f>
        <v>-2.5314649843071413</v>
      </c>
      <c r="L36" s="277">
        <v>27204</v>
      </c>
      <c r="M36" s="284">
        <f>SUM(L36/L35-1)*100</f>
        <v>-15.133364529714555</v>
      </c>
      <c r="N36" s="276">
        <v>13288</v>
      </c>
      <c r="O36" s="285">
        <f>SUM(N36/N35-1)*100</f>
        <v>-6.481807305229081</v>
      </c>
      <c r="P36" s="277">
        <v>633</v>
      </c>
      <c r="Q36" s="285">
        <f>SUM(P36/P35-1)*100</f>
        <v>-47.77227722772277</v>
      </c>
      <c r="R36" s="277">
        <v>2191</v>
      </c>
      <c r="S36" s="285">
        <f>SUM(R36/R35-1)*100</f>
        <v>-10.168101681016806</v>
      </c>
      <c r="T36" s="277">
        <v>9397</v>
      </c>
      <c r="U36" s="285">
        <f>SUM(T36/T35-1)*100</f>
        <v>-4.453482460599901</v>
      </c>
      <c r="V36" s="277">
        <v>1067</v>
      </c>
      <c r="W36" s="286">
        <f>SUM(V36/V35-1)*100</f>
        <v>47.579529737206094</v>
      </c>
      <c r="X36" s="253"/>
      <c r="Y36" s="288" t="s">
        <v>265</v>
      </c>
      <c r="Z36" s="274">
        <f t="shared" si="3"/>
        <v>185281</v>
      </c>
      <c r="AA36" s="284">
        <f>SUM(Z36/Z35-1)*100</f>
        <v>1.5789387119588216</v>
      </c>
      <c r="AB36" s="276">
        <v>125271</v>
      </c>
      <c r="AC36" s="285">
        <f>SUM(AB36/AB35-1)*100</f>
        <v>0.22401612916129743</v>
      </c>
      <c r="AD36" s="277">
        <v>15489</v>
      </c>
      <c r="AE36" s="285">
        <f>SUM(AD36/AD35-1)*100</f>
        <v>13.497471971861952</v>
      </c>
      <c r="AF36" s="277">
        <v>21089</v>
      </c>
      <c r="AG36" s="285">
        <f>SUM(AF36/AF35-1)*100</f>
        <v>30.15490958464482</v>
      </c>
      <c r="AH36" s="277">
        <v>61489</v>
      </c>
      <c r="AI36" s="285">
        <f>SUM(AH36/AH35-1)*100</f>
        <v>-2.5314649843071413</v>
      </c>
      <c r="AJ36" s="277">
        <v>27204</v>
      </c>
      <c r="AK36" s="284">
        <f>SUM(AJ36/AJ35-1)*100</f>
        <v>-15.133364529714555</v>
      </c>
      <c r="AL36" s="276">
        <v>13288</v>
      </c>
      <c r="AM36" s="285">
        <f>SUM(AL36/AL35-1)*100</f>
        <v>-6.481807305229081</v>
      </c>
      <c r="AN36" s="277">
        <v>633</v>
      </c>
      <c r="AO36" s="285">
        <f>SUM(AN36/AN35-1)*100</f>
        <v>-47.77227722772277</v>
      </c>
      <c r="AP36" s="277">
        <v>2191</v>
      </c>
      <c r="AQ36" s="285">
        <f>SUM(AP36/AP35-1)*100</f>
        <v>-10.168101681016806</v>
      </c>
      <c r="AR36" s="277">
        <v>9397</v>
      </c>
      <c r="AS36" s="285">
        <f>SUM(AR36/AR35-1)*100</f>
        <v>-4.453482460599901</v>
      </c>
      <c r="AT36" s="277">
        <v>1067</v>
      </c>
      <c r="AU36" s="286">
        <f>SUM(AT36/AT35-1)*100</f>
        <v>47.579529737206094</v>
      </c>
    </row>
    <row r="37" spans="1:47" ht="19.5" customHeight="1">
      <c r="A37" s="288" t="s">
        <v>337</v>
      </c>
      <c r="B37" s="274">
        <f t="shared" si="0"/>
        <v>132933</v>
      </c>
      <c r="C37" s="284">
        <f>SUM(B37/B36-1)*100</f>
        <v>-28.25330174167886</v>
      </c>
      <c r="D37" s="276">
        <v>83502</v>
      </c>
      <c r="E37" s="285">
        <f>SUM(D37/D36-1)*100</f>
        <v>-33.34291256555787</v>
      </c>
      <c r="F37" s="277">
        <v>10888</v>
      </c>
      <c r="G37" s="285">
        <f>SUM(F37/F36-1)*100</f>
        <v>-29.70495190134934</v>
      </c>
      <c r="H37" s="277">
        <v>11364</v>
      </c>
      <c r="I37" s="285">
        <f>SUM(H37/H36-1)*100</f>
        <v>-46.114087913130064</v>
      </c>
      <c r="J37" s="277">
        <v>43431</v>
      </c>
      <c r="K37" s="285">
        <f>SUM(J37/J36-1)*100</f>
        <v>-29.36785441298444</v>
      </c>
      <c r="L37" s="277">
        <v>17819</v>
      </c>
      <c r="M37" s="284">
        <f>SUM(L37/L36-1)*100</f>
        <v>-34.49860314659608</v>
      </c>
      <c r="N37" s="276">
        <v>12045</v>
      </c>
      <c r="O37" s="285">
        <f>SUM(N37/N36-1)*100</f>
        <v>-9.35430463576159</v>
      </c>
      <c r="P37" s="277">
        <v>475</v>
      </c>
      <c r="Q37" s="285">
        <f>SUM(P37/P36-1)*100</f>
        <v>-24.960505529225905</v>
      </c>
      <c r="R37" s="277">
        <v>3974</v>
      </c>
      <c r="S37" s="285">
        <f>SUM(R37/R36-1)*100</f>
        <v>81.37836604290278</v>
      </c>
      <c r="T37" s="277">
        <v>6571</v>
      </c>
      <c r="U37" s="285">
        <f>SUM(T37/T36-1)*100</f>
        <v>-30.073427689688202</v>
      </c>
      <c r="V37" s="277">
        <v>1025</v>
      </c>
      <c r="W37" s="286">
        <f>SUM(V37/V36-1)*100</f>
        <v>-3.936269915651358</v>
      </c>
      <c r="X37" s="253"/>
      <c r="Y37" s="288" t="s">
        <v>337</v>
      </c>
      <c r="Z37" s="274">
        <f t="shared" si="3"/>
        <v>132933</v>
      </c>
      <c r="AA37" s="284">
        <f>SUM(Z37/Z36-1)*100</f>
        <v>-28.25330174167886</v>
      </c>
      <c r="AB37" s="276">
        <v>83502</v>
      </c>
      <c r="AC37" s="285">
        <f>SUM(AB37/AB36-1)*100</f>
        <v>-33.34291256555787</v>
      </c>
      <c r="AD37" s="277">
        <v>10888</v>
      </c>
      <c r="AE37" s="285">
        <f>SUM(AD37/AD36-1)*100</f>
        <v>-29.70495190134934</v>
      </c>
      <c r="AF37" s="277">
        <v>11364</v>
      </c>
      <c r="AG37" s="285">
        <f>SUM(AF37/AF36-1)*100</f>
        <v>-46.114087913130064</v>
      </c>
      <c r="AH37" s="277">
        <v>43431</v>
      </c>
      <c r="AI37" s="285">
        <f>SUM(AH37/AH36-1)*100</f>
        <v>-29.36785441298444</v>
      </c>
      <c r="AJ37" s="277">
        <v>17819</v>
      </c>
      <c r="AK37" s="284">
        <f>SUM(AJ37/AJ36-1)*100</f>
        <v>-34.49860314659608</v>
      </c>
      <c r="AL37" s="276">
        <v>12045</v>
      </c>
      <c r="AM37" s="285">
        <f>SUM(AL37/AL36-1)*100</f>
        <v>-9.35430463576159</v>
      </c>
      <c r="AN37" s="277">
        <v>475</v>
      </c>
      <c r="AO37" s="285">
        <f>SUM(AN37/AN36-1)*100</f>
        <v>-24.960505529225905</v>
      </c>
      <c r="AP37" s="277">
        <v>3974</v>
      </c>
      <c r="AQ37" s="285">
        <f>SUM(AP37/AP36-1)*100</f>
        <v>81.37836604290278</v>
      </c>
      <c r="AR37" s="277">
        <v>6571</v>
      </c>
      <c r="AS37" s="285">
        <f>SUM(AR37/AR36-1)*100</f>
        <v>-30.073427689688202</v>
      </c>
      <c r="AT37" s="277">
        <v>1025</v>
      </c>
      <c r="AU37" s="286">
        <f>SUM(AT37/AT36-1)*100</f>
        <v>-3.936269915651358</v>
      </c>
    </row>
    <row r="38" spans="1:47" ht="19.5" customHeight="1" thickBot="1">
      <c r="A38" s="290" t="s">
        <v>338</v>
      </c>
      <c r="B38" s="291">
        <v>146899</v>
      </c>
      <c r="C38" s="292">
        <v>10.506044398305917</v>
      </c>
      <c r="D38" s="293">
        <v>100709</v>
      </c>
      <c r="E38" s="294">
        <v>20.60669205528012</v>
      </c>
      <c r="F38" s="295">
        <v>13802</v>
      </c>
      <c r="G38" s="296">
        <v>26.7634092578986</v>
      </c>
      <c r="H38" s="295">
        <v>12626</v>
      </c>
      <c r="I38" s="296">
        <v>11.105244632171775</v>
      </c>
      <c r="J38" s="293">
        <v>50907</v>
      </c>
      <c r="K38" s="294">
        <v>17.213511086551094</v>
      </c>
      <c r="L38" s="295">
        <v>23374</v>
      </c>
      <c r="M38" s="297">
        <v>31.174588921937243</v>
      </c>
      <c r="N38" s="298">
        <v>12932</v>
      </c>
      <c r="O38" s="299">
        <v>7.364051473640515</v>
      </c>
      <c r="P38" s="300">
        <v>713</v>
      </c>
      <c r="Q38" s="299">
        <v>50.10526315789474</v>
      </c>
      <c r="R38" s="300">
        <v>2694</v>
      </c>
      <c r="S38" s="299">
        <v>-32.20936084549572</v>
      </c>
      <c r="T38" s="300">
        <v>9010</v>
      </c>
      <c r="U38" s="299">
        <v>37.117638106833056</v>
      </c>
      <c r="V38" s="300">
        <v>515</v>
      </c>
      <c r="W38" s="301">
        <v>-49.75609756097561</v>
      </c>
      <c r="X38" s="253"/>
      <c r="Y38" s="290" t="s">
        <v>338</v>
      </c>
      <c r="Z38" s="298">
        <f t="shared" si="3"/>
        <v>146916</v>
      </c>
      <c r="AA38" s="302">
        <f>SUM(Z38/Z37-1)*100</f>
        <v>10.518832795468391</v>
      </c>
      <c r="AB38" s="298">
        <v>100726</v>
      </c>
      <c r="AC38" s="299">
        <v>20.627050849081456</v>
      </c>
      <c r="AD38" s="300">
        <v>13802</v>
      </c>
      <c r="AE38" s="299">
        <v>26.7634092578986</v>
      </c>
      <c r="AF38" s="300">
        <v>12626</v>
      </c>
      <c r="AG38" s="299">
        <v>11.105244632171775</v>
      </c>
      <c r="AH38" s="300">
        <v>50924</v>
      </c>
      <c r="AI38" s="299">
        <v>17.252653634500703</v>
      </c>
      <c r="AJ38" s="300">
        <v>23374</v>
      </c>
      <c r="AK38" s="302">
        <v>31.174588921937243</v>
      </c>
      <c r="AL38" s="298">
        <v>12932</v>
      </c>
      <c r="AM38" s="299">
        <v>7.364051473640515</v>
      </c>
      <c r="AN38" s="300">
        <v>713</v>
      </c>
      <c r="AO38" s="299">
        <v>50.10526315789474</v>
      </c>
      <c r="AP38" s="300">
        <v>2694</v>
      </c>
      <c r="AQ38" s="299">
        <v>-32.20936084549572</v>
      </c>
      <c r="AR38" s="300">
        <v>9010</v>
      </c>
      <c r="AS38" s="299">
        <v>37.117638106833056</v>
      </c>
      <c r="AT38" s="300">
        <v>515</v>
      </c>
      <c r="AU38" s="301">
        <v>-49.75609756097561</v>
      </c>
    </row>
    <row r="39" spans="10:47" ht="16.5" customHeight="1" thickBot="1">
      <c r="J39" s="241"/>
      <c r="P39" s="303"/>
      <c r="Q39" s="303"/>
      <c r="R39" s="303"/>
      <c r="S39" s="303"/>
      <c r="T39" s="303"/>
      <c r="U39" s="303"/>
      <c r="V39" s="303"/>
      <c r="W39" s="303"/>
      <c r="X39" s="304"/>
      <c r="AH39" s="241"/>
      <c r="AN39" s="303"/>
      <c r="AO39" s="303"/>
      <c r="AP39" s="303"/>
      <c r="AQ39" s="303"/>
      <c r="AR39" s="303"/>
      <c r="AS39" s="303"/>
      <c r="AT39" s="303"/>
      <c r="AU39" s="303"/>
    </row>
    <row r="40" spans="1:47" ht="19.5" customHeight="1">
      <c r="A40" s="247"/>
      <c r="B40" s="305" t="s">
        <v>37</v>
      </c>
      <c r="C40" s="250"/>
      <c r="D40" s="306"/>
      <c r="E40" s="250"/>
      <c r="F40" s="306"/>
      <c r="G40" s="250"/>
      <c r="H40" s="306"/>
      <c r="I40" s="250"/>
      <c r="J40" s="306"/>
      <c r="K40" s="250"/>
      <c r="L40" s="306"/>
      <c r="M40" s="250"/>
      <c r="N40" s="306"/>
      <c r="O40" s="252"/>
      <c r="P40" s="307" t="s">
        <v>84</v>
      </c>
      <c r="Q40" s="252"/>
      <c r="R40" s="303"/>
      <c r="S40" s="303"/>
      <c r="T40" s="303"/>
      <c r="U40" s="303"/>
      <c r="V40" s="303"/>
      <c r="W40" s="303"/>
      <c r="X40" s="304"/>
      <c r="Y40" s="247"/>
      <c r="Z40" s="305" t="s">
        <v>37</v>
      </c>
      <c r="AA40" s="250"/>
      <c r="AB40" s="306"/>
      <c r="AC40" s="250"/>
      <c r="AD40" s="306"/>
      <c r="AE40" s="250"/>
      <c r="AF40" s="306"/>
      <c r="AG40" s="250"/>
      <c r="AH40" s="306"/>
      <c r="AI40" s="250"/>
      <c r="AJ40" s="306"/>
      <c r="AK40" s="250"/>
      <c r="AL40" s="306"/>
      <c r="AM40" s="252"/>
      <c r="AN40" s="307" t="s">
        <v>84</v>
      </c>
      <c r="AO40" s="252"/>
      <c r="AP40" s="303"/>
      <c r="AQ40" s="303"/>
      <c r="AR40" s="303"/>
      <c r="AS40" s="303"/>
      <c r="AT40" s="303"/>
      <c r="AU40" s="303"/>
    </row>
    <row r="41" spans="1:47" ht="19.5" customHeight="1">
      <c r="A41" s="254"/>
      <c r="B41" s="308"/>
      <c r="C41" s="257"/>
      <c r="D41" s="309" t="s">
        <v>38</v>
      </c>
      <c r="E41" s="259"/>
      <c r="F41" s="309" t="s">
        <v>39</v>
      </c>
      <c r="G41" s="259"/>
      <c r="H41" s="309" t="s">
        <v>40</v>
      </c>
      <c r="I41" s="259"/>
      <c r="J41" s="309" t="s">
        <v>41</v>
      </c>
      <c r="K41" s="259"/>
      <c r="L41" s="309" t="s">
        <v>42</v>
      </c>
      <c r="M41" s="259"/>
      <c r="N41" s="309" t="s">
        <v>43</v>
      </c>
      <c r="O41" s="262"/>
      <c r="P41" s="308"/>
      <c r="Q41" s="310"/>
      <c r="R41" s="303"/>
      <c r="S41" s="303"/>
      <c r="T41" s="303"/>
      <c r="U41" s="303"/>
      <c r="V41" s="303"/>
      <c r="W41" s="303"/>
      <c r="X41" s="304"/>
      <c r="Y41" s="254"/>
      <c r="Z41" s="308"/>
      <c r="AA41" s="257"/>
      <c r="AB41" s="309" t="s">
        <v>38</v>
      </c>
      <c r="AC41" s="259"/>
      <c r="AD41" s="309" t="s">
        <v>39</v>
      </c>
      <c r="AE41" s="259"/>
      <c r="AF41" s="309" t="s">
        <v>40</v>
      </c>
      <c r="AG41" s="259"/>
      <c r="AH41" s="309" t="s">
        <v>41</v>
      </c>
      <c r="AI41" s="259"/>
      <c r="AJ41" s="309" t="s">
        <v>42</v>
      </c>
      <c r="AK41" s="259"/>
      <c r="AL41" s="309" t="s">
        <v>43</v>
      </c>
      <c r="AM41" s="262"/>
      <c r="AN41" s="308"/>
      <c r="AO41" s="310"/>
      <c r="AP41" s="303"/>
      <c r="AQ41" s="303"/>
      <c r="AR41" s="303"/>
      <c r="AS41" s="303"/>
      <c r="AT41" s="303"/>
      <c r="AU41" s="303"/>
    </row>
    <row r="42" spans="1:47" ht="19.5" customHeight="1" thickBot="1">
      <c r="A42" s="264"/>
      <c r="B42" s="311" t="s">
        <v>34</v>
      </c>
      <c r="C42" s="268" t="s">
        <v>10</v>
      </c>
      <c r="D42" s="271" t="s">
        <v>35</v>
      </c>
      <c r="E42" s="268" t="s">
        <v>10</v>
      </c>
      <c r="F42" s="271" t="s">
        <v>35</v>
      </c>
      <c r="G42" s="268" t="s">
        <v>10</v>
      </c>
      <c r="H42" s="271" t="s">
        <v>35</v>
      </c>
      <c r="I42" s="268" t="s">
        <v>10</v>
      </c>
      <c r="J42" s="271" t="s">
        <v>35</v>
      </c>
      <c r="K42" s="268" t="s">
        <v>10</v>
      </c>
      <c r="L42" s="271" t="s">
        <v>35</v>
      </c>
      <c r="M42" s="268" t="s">
        <v>339</v>
      </c>
      <c r="N42" s="271" t="s">
        <v>35</v>
      </c>
      <c r="O42" s="266" t="s">
        <v>10</v>
      </c>
      <c r="P42" s="311" t="s">
        <v>34</v>
      </c>
      <c r="Q42" s="266" t="s">
        <v>10</v>
      </c>
      <c r="R42" s="303"/>
      <c r="S42" s="303"/>
      <c r="T42" s="303"/>
      <c r="U42" s="303"/>
      <c r="V42" s="303"/>
      <c r="W42" s="303"/>
      <c r="X42" s="304"/>
      <c r="Y42" s="264"/>
      <c r="Z42" s="311" t="s">
        <v>34</v>
      </c>
      <c r="AA42" s="268" t="s">
        <v>10</v>
      </c>
      <c r="AB42" s="271" t="s">
        <v>35</v>
      </c>
      <c r="AC42" s="268" t="s">
        <v>10</v>
      </c>
      <c r="AD42" s="271" t="s">
        <v>35</v>
      </c>
      <c r="AE42" s="268" t="s">
        <v>10</v>
      </c>
      <c r="AF42" s="271" t="s">
        <v>35</v>
      </c>
      <c r="AG42" s="268" t="s">
        <v>10</v>
      </c>
      <c r="AH42" s="271" t="s">
        <v>35</v>
      </c>
      <c r="AI42" s="268" t="s">
        <v>10</v>
      </c>
      <c r="AJ42" s="271" t="s">
        <v>35</v>
      </c>
      <c r="AK42" s="268" t="s">
        <v>339</v>
      </c>
      <c r="AL42" s="271" t="s">
        <v>35</v>
      </c>
      <c r="AM42" s="266" t="s">
        <v>10</v>
      </c>
      <c r="AN42" s="311" t="s">
        <v>34</v>
      </c>
      <c r="AO42" s="266" t="s">
        <v>10</v>
      </c>
      <c r="AP42" s="303"/>
      <c r="AQ42" s="303"/>
      <c r="AR42" s="303"/>
      <c r="AS42" s="303"/>
      <c r="AT42" s="303"/>
      <c r="AU42" s="303"/>
    </row>
    <row r="43" spans="1:47" ht="19.5" customHeight="1" hidden="1">
      <c r="A43" s="273" t="s">
        <v>325</v>
      </c>
      <c r="B43" s="276">
        <f aca="true" t="shared" si="50" ref="B43:B54">D43+F43+H43+J43+L43+N43</f>
        <v>38147</v>
      </c>
      <c r="C43" s="277"/>
      <c r="D43" s="277">
        <v>277</v>
      </c>
      <c r="E43" s="277"/>
      <c r="F43" s="277">
        <v>5393</v>
      </c>
      <c r="G43" s="277"/>
      <c r="H43" s="277">
        <v>24206</v>
      </c>
      <c r="I43" s="277"/>
      <c r="J43" s="277">
        <v>7083</v>
      </c>
      <c r="K43" s="277"/>
      <c r="L43" s="277">
        <v>1146</v>
      </c>
      <c r="M43" s="277"/>
      <c r="N43" s="277">
        <v>42</v>
      </c>
      <c r="O43" s="275"/>
      <c r="P43" s="282">
        <v>11884</v>
      </c>
      <c r="Q43" s="275"/>
      <c r="R43" s="303"/>
      <c r="S43" s="303"/>
      <c r="T43" s="303"/>
      <c r="U43" s="303"/>
      <c r="V43" s="303"/>
      <c r="W43" s="303"/>
      <c r="X43" s="304"/>
      <c r="Y43" s="273" t="s">
        <v>325</v>
      </c>
      <c r="Z43" s="276">
        <f aca="true" t="shared" si="51" ref="Z43:Z54">AB43+AD43+AF43+AH43+AJ43+AL43</f>
        <v>38147</v>
      </c>
      <c r="AA43" s="277"/>
      <c r="AB43" s="277">
        <v>277</v>
      </c>
      <c r="AC43" s="277"/>
      <c r="AD43" s="277">
        <v>5393</v>
      </c>
      <c r="AE43" s="277"/>
      <c r="AF43" s="277">
        <v>24206</v>
      </c>
      <c r="AG43" s="277"/>
      <c r="AH43" s="277">
        <v>7083</v>
      </c>
      <c r="AI43" s="277"/>
      <c r="AJ43" s="277">
        <v>1146</v>
      </c>
      <c r="AK43" s="277"/>
      <c r="AL43" s="277">
        <v>42</v>
      </c>
      <c r="AM43" s="275"/>
      <c r="AN43" s="282">
        <v>11884</v>
      </c>
      <c r="AO43" s="275"/>
      <c r="AP43" s="303"/>
      <c r="AQ43" s="303"/>
      <c r="AR43" s="303"/>
      <c r="AS43" s="303"/>
      <c r="AT43" s="303"/>
      <c r="AU43" s="303"/>
    </row>
    <row r="44" spans="1:47" ht="19.5" customHeight="1" hidden="1">
      <c r="A44" s="273" t="s">
        <v>326</v>
      </c>
      <c r="B44" s="276">
        <f t="shared" si="50"/>
        <v>32263</v>
      </c>
      <c r="C44" s="281">
        <f aca="true" t="shared" si="52" ref="C44:C55">B44/B43*100-100</f>
        <v>-15.424541903688365</v>
      </c>
      <c r="D44" s="277">
        <v>621</v>
      </c>
      <c r="E44" s="281">
        <f aca="true" t="shared" si="53" ref="E44:E55">D44/D43*100-100</f>
        <v>124.18772563176896</v>
      </c>
      <c r="F44" s="277">
        <v>3459</v>
      </c>
      <c r="G44" s="281">
        <f aca="true" t="shared" si="54" ref="G44:G55">F44/F43*100-100</f>
        <v>-35.86130168737252</v>
      </c>
      <c r="H44" s="277">
        <v>16873</v>
      </c>
      <c r="I44" s="281">
        <f aca="true" t="shared" si="55" ref="I44:I55">H44/H43*100-100</f>
        <v>-30.294141948277286</v>
      </c>
      <c r="J44" s="277">
        <v>8958</v>
      </c>
      <c r="K44" s="281">
        <f aca="true" t="shared" si="56" ref="K44:K55">J44/J43*100-100</f>
        <v>26.47183396865735</v>
      </c>
      <c r="L44" s="277">
        <v>2268</v>
      </c>
      <c r="M44" s="281">
        <f aca="true" t="shared" si="57" ref="M44:M55">L44/L43*100-100</f>
        <v>97.90575916230367</v>
      </c>
      <c r="N44" s="277">
        <v>84</v>
      </c>
      <c r="O44" s="280">
        <f>N44/N43*100-100</f>
        <v>100</v>
      </c>
      <c r="P44" s="282">
        <v>19045</v>
      </c>
      <c r="Q44" s="280">
        <v>60.25748906092224</v>
      </c>
      <c r="R44" s="303"/>
      <c r="S44" s="303"/>
      <c r="T44" s="303"/>
      <c r="U44" s="303"/>
      <c r="V44" s="303"/>
      <c r="W44" s="303"/>
      <c r="X44" s="304"/>
      <c r="Y44" s="273" t="s">
        <v>326</v>
      </c>
      <c r="Z44" s="276">
        <f t="shared" si="51"/>
        <v>32263</v>
      </c>
      <c r="AA44" s="281">
        <f aca="true" t="shared" si="58" ref="AA44:AA55">Z44/Z43*100-100</f>
        <v>-15.424541903688365</v>
      </c>
      <c r="AB44" s="277">
        <v>621</v>
      </c>
      <c r="AC44" s="281">
        <f aca="true" t="shared" si="59" ref="AC44:AC55">AB44/AB43*100-100</f>
        <v>124.18772563176896</v>
      </c>
      <c r="AD44" s="277">
        <v>3459</v>
      </c>
      <c r="AE44" s="281">
        <f aca="true" t="shared" si="60" ref="AE44:AE55">AD44/AD43*100-100</f>
        <v>-35.86130168737252</v>
      </c>
      <c r="AF44" s="277">
        <v>16873</v>
      </c>
      <c r="AG44" s="281">
        <f aca="true" t="shared" si="61" ref="AG44:AG55">AF44/AF43*100-100</f>
        <v>-30.294141948277286</v>
      </c>
      <c r="AH44" s="277">
        <v>8958</v>
      </c>
      <c r="AI44" s="281">
        <f aca="true" t="shared" si="62" ref="AI44:AI55">AH44/AH43*100-100</f>
        <v>26.47183396865735</v>
      </c>
      <c r="AJ44" s="277">
        <v>2268</v>
      </c>
      <c r="AK44" s="281">
        <f aca="true" t="shared" si="63" ref="AK44:AK55">AJ44/AJ43*100-100</f>
        <v>97.90575916230367</v>
      </c>
      <c r="AL44" s="277">
        <v>84</v>
      </c>
      <c r="AM44" s="280">
        <f>AL44/AL43*100-100</f>
        <v>100</v>
      </c>
      <c r="AN44" s="282">
        <v>19045</v>
      </c>
      <c r="AO44" s="280">
        <v>60.25748906092224</v>
      </c>
      <c r="AP44" s="303"/>
      <c r="AQ44" s="303"/>
      <c r="AR44" s="303"/>
      <c r="AS44" s="303"/>
      <c r="AT44" s="303"/>
      <c r="AU44" s="303"/>
    </row>
    <row r="45" spans="1:47" ht="19.5" customHeight="1" hidden="1">
      <c r="A45" s="273" t="s">
        <v>327</v>
      </c>
      <c r="B45" s="276">
        <f t="shared" si="50"/>
        <v>31866</v>
      </c>
      <c r="C45" s="281">
        <f t="shared" si="52"/>
        <v>-1.2305117317050502</v>
      </c>
      <c r="D45" s="277">
        <v>206</v>
      </c>
      <c r="E45" s="281">
        <f t="shared" si="53"/>
        <v>-66.82769726247987</v>
      </c>
      <c r="F45" s="277">
        <v>3109</v>
      </c>
      <c r="G45" s="281">
        <f t="shared" si="54"/>
        <v>-10.118531367447233</v>
      </c>
      <c r="H45" s="277">
        <v>20309</v>
      </c>
      <c r="I45" s="281">
        <f t="shared" si="55"/>
        <v>20.363894980145787</v>
      </c>
      <c r="J45" s="277">
        <v>7282</v>
      </c>
      <c r="K45" s="281">
        <f t="shared" si="56"/>
        <v>-18.709533377986148</v>
      </c>
      <c r="L45" s="277">
        <v>822</v>
      </c>
      <c r="M45" s="281">
        <f t="shared" si="57"/>
        <v>-63.75661375661375</v>
      </c>
      <c r="N45" s="277">
        <v>138</v>
      </c>
      <c r="O45" s="280">
        <f aca="true" t="shared" si="64" ref="O45:O55">N45/N44*100-100</f>
        <v>64.28571428571428</v>
      </c>
      <c r="P45" s="282">
        <v>22074</v>
      </c>
      <c r="Q45" s="280">
        <v>15.904436860068259</v>
      </c>
      <c r="R45" s="303"/>
      <c r="S45" s="303"/>
      <c r="T45" s="303"/>
      <c r="U45" s="303"/>
      <c r="V45" s="303"/>
      <c r="W45" s="303"/>
      <c r="X45" s="304"/>
      <c r="Y45" s="273" t="s">
        <v>327</v>
      </c>
      <c r="Z45" s="276">
        <f t="shared" si="51"/>
        <v>31866</v>
      </c>
      <c r="AA45" s="281">
        <f t="shared" si="58"/>
        <v>-1.2305117317050502</v>
      </c>
      <c r="AB45" s="277">
        <v>206</v>
      </c>
      <c r="AC45" s="281">
        <f t="shared" si="59"/>
        <v>-66.82769726247987</v>
      </c>
      <c r="AD45" s="277">
        <v>3109</v>
      </c>
      <c r="AE45" s="281">
        <f t="shared" si="60"/>
        <v>-10.118531367447233</v>
      </c>
      <c r="AF45" s="277">
        <v>20309</v>
      </c>
      <c r="AG45" s="281">
        <f t="shared" si="61"/>
        <v>20.363894980145787</v>
      </c>
      <c r="AH45" s="277">
        <v>7282</v>
      </c>
      <c r="AI45" s="281">
        <f t="shared" si="62"/>
        <v>-18.709533377986148</v>
      </c>
      <c r="AJ45" s="277">
        <v>822</v>
      </c>
      <c r="AK45" s="281">
        <f t="shared" si="63"/>
        <v>-63.75661375661375</v>
      </c>
      <c r="AL45" s="277">
        <v>138</v>
      </c>
      <c r="AM45" s="280">
        <f aca="true" t="shared" si="65" ref="AM45:AM55">AL45/AL44*100-100</f>
        <v>64.28571428571428</v>
      </c>
      <c r="AN45" s="282">
        <v>22074</v>
      </c>
      <c r="AO45" s="280">
        <v>15.904436860068259</v>
      </c>
      <c r="AP45" s="303"/>
      <c r="AQ45" s="303"/>
      <c r="AR45" s="303"/>
      <c r="AS45" s="303"/>
      <c r="AT45" s="303"/>
      <c r="AU45" s="303"/>
    </row>
    <row r="46" spans="1:47" ht="19.5" customHeight="1" hidden="1">
      <c r="A46" s="273" t="s">
        <v>328</v>
      </c>
      <c r="B46" s="276">
        <f t="shared" si="50"/>
        <v>37279</v>
      </c>
      <c r="C46" s="281">
        <f t="shared" si="52"/>
        <v>16.986757045126467</v>
      </c>
      <c r="D46" s="277">
        <v>633</v>
      </c>
      <c r="E46" s="281">
        <f t="shared" si="53"/>
        <v>207.2815533980583</v>
      </c>
      <c r="F46" s="277">
        <v>2385</v>
      </c>
      <c r="G46" s="281">
        <f t="shared" si="54"/>
        <v>-23.287230620778388</v>
      </c>
      <c r="H46" s="277">
        <v>21352</v>
      </c>
      <c r="I46" s="281">
        <f t="shared" si="55"/>
        <v>5.13565414348318</v>
      </c>
      <c r="J46" s="277">
        <v>10396</v>
      </c>
      <c r="K46" s="281">
        <f t="shared" si="56"/>
        <v>42.76297720406481</v>
      </c>
      <c r="L46" s="277">
        <v>2337</v>
      </c>
      <c r="M46" s="281">
        <f t="shared" si="57"/>
        <v>184.3065693430657</v>
      </c>
      <c r="N46" s="277">
        <v>176</v>
      </c>
      <c r="O46" s="280">
        <f t="shared" si="64"/>
        <v>27.536231884057955</v>
      </c>
      <c r="P46" s="282">
        <v>25133</v>
      </c>
      <c r="Q46" s="280">
        <v>13.857932409169152</v>
      </c>
      <c r="R46" s="303"/>
      <c r="S46" s="303"/>
      <c r="T46" s="303"/>
      <c r="U46" s="303"/>
      <c r="V46" s="303"/>
      <c r="W46" s="303"/>
      <c r="X46" s="304"/>
      <c r="Y46" s="273" t="s">
        <v>328</v>
      </c>
      <c r="Z46" s="276">
        <f t="shared" si="51"/>
        <v>37279</v>
      </c>
      <c r="AA46" s="281">
        <f t="shared" si="58"/>
        <v>16.986757045126467</v>
      </c>
      <c r="AB46" s="277">
        <v>633</v>
      </c>
      <c r="AC46" s="281">
        <f t="shared" si="59"/>
        <v>207.2815533980583</v>
      </c>
      <c r="AD46" s="277">
        <v>2385</v>
      </c>
      <c r="AE46" s="281">
        <f t="shared" si="60"/>
        <v>-23.287230620778388</v>
      </c>
      <c r="AF46" s="277">
        <v>21352</v>
      </c>
      <c r="AG46" s="281">
        <f t="shared" si="61"/>
        <v>5.13565414348318</v>
      </c>
      <c r="AH46" s="277">
        <v>10396</v>
      </c>
      <c r="AI46" s="281">
        <f t="shared" si="62"/>
        <v>42.76297720406481</v>
      </c>
      <c r="AJ46" s="277">
        <v>2337</v>
      </c>
      <c r="AK46" s="281">
        <f t="shared" si="63"/>
        <v>184.3065693430657</v>
      </c>
      <c r="AL46" s="277">
        <v>176</v>
      </c>
      <c r="AM46" s="280">
        <f t="shared" si="65"/>
        <v>27.536231884057955</v>
      </c>
      <c r="AN46" s="282">
        <v>25133</v>
      </c>
      <c r="AO46" s="280">
        <v>13.857932409169152</v>
      </c>
      <c r="AP46" s="303"/>
      <c r="AQ46" s="303"/>
      <c r="AR46" s="303"/>
      <c r="AS46" s="303"/>
      <c r="AT46" s="303"/>
      <c r="AU46" s="303"/>
    </row>
    <row r="47" spans="1:47" ht="19.5" customHeight="1" hidden="1">
      <c r="A47" s="273" t="s">
        <v>329</v>
      </c>
      <c r="B47" s="276">
        <f t="shared" si="50"/>
        <v>41701</v>
      </c>
      <c r="C47" s="281">
        <f t="shared" si="52"/>
        <v>11.861906167010929</v>
      </c>
      <c r="D47" s="277">
        <v>78</v>
      </c>
      <c r="E47" s="281">
        <f t="shared" si="53"/>
        <v>-87.67772511848341</v>
      </c>
      <c r="F47" s="277">
        <v>2879</v>
      </c>
      <c r="G47" s="281">
        <f t="shared" si="54"/>
        <v>20.712788259958074</v>
      </c>
      <c r="H47" s="277">
        <v>24070</v>
      </c>
      <c r="I47" s="281">
        <f t="shared" si="55"/>
        <v>12.72948669913825</v>
      </c>
      <c r="J47" s="277">
        <v>13383</v>
      </c>
      <c r="K47" s="281">
        <f t="shared" si="56"/>
        <v>28.732204694113136</v>
      </c>
      <c r="L47" s="277">
        <v>1261</v>
      </c>
      <c r="M47" s="281">
        <f t="shared" si="57"/>
        <v>-46.04193410355156</v>
      </c>
      <c r="N47" s="277">
        <v>30</v>
      </c>
      <c r="O47" s="280">
        <f t="shared" si="64"/>
        <v>-82.95454545454545</v>
      </c>
      <c r="P47" s="282">
        <v>17814</v>
      </c>
      <c r="Q47" s="280">
        <v>-29.121075876337883</v>
      </c>
      <c r="R47" s="303"/>
      <c r="S47" s="303"/>
      <c r="T47" s="303"/>
      <c r="U47" s="303"/>
      <c r="V47" s="303"/>
      <c r="W47" s="303"/>
      <c r="X47" s="304"/>
      <c r="Y47" s="273" t="s">
        <v>329</v>
      </c>
      <c r="Z47" s="276">
        <f t="shared" si="51"/>
        <v>41701</v>
      </c>
      <c r="AA47" s="281">
        <f t="shared" si="58"/>
        <v>11.861906167010929</v>
      </c>
      <c r="AB47" s="277">
        <v>78</v>
      </c>
      <c r="AC47" s="281">
        <f t="shared" si="59"/>
        <v>-87.67772511848341</v>
      </c>
      <c r="AD47" s="277">
        <v>2879</v>
      </c>
      <c r="AE47" s="281">
        <f t="shared" si="60"/>
        <v>20.712788259958074</v>
      </c>
      <c r="AF47" s="277">
        <v>24070</v>
      </c>
      <c r="AG47" s="281">
        <f t="shared" si="61"/>
        <v>12.72948669913825</v>
      </c>
      <c r="AH47" s="277">
        <v>13383</v>
      </c>
      <c r="AI47" s="281">
        <f t="shared" si="62"/>
        <v>28.732204694113136</v>
      </c>
      <c r="AJ47" s="277">
        <v>1261</v>
      </c>
      <c r="AK47" s="281">
        <f t="shared" si="63"/>
        <v>-46.04193410355156</v>
      </c>
      <c r="AL47" s="277">
        <v>30</v>
      </c>
      <c r="AM47" s="280">
        <f t="shared" si="65"/>
        <v>-82.95454545454545</v>
      </c>
      <c r="AN47" s="282">
        <v>17814</v>
      </c>
      <c r="AO47" s="280">
        <v>-29.121075876337883</v>
      </c>
      <c r="AP47" s="303"/>
      <c r="AQ47" s="303"/>
      <c r="AR47" s="303"/>
      <c r="AS47" s="303"/>
      <c r="AT47" s="303"/>
      <c r="AU47" s="303"/>
    </row>
    <row r="48" spans="1:47" ht="19.5" customHeight="1" hidden="1">
      <c r="A48" s="273" t="s">
        <v>330</v>
      </c>
      <c r="B48" s="276">
        <f t="shared" si="50"/>
        <v>26396</v>
      </c>
      <c r="C48" s="281">
        <f t="shared" si="52"/>
        <v>-36.701757751612675</v>
      </c>
      <c r="D48" s="277">
        <v>602</v>
      </c>
      <c r="E48" s="281">
        <f t="shared" si="53"/>
        <v>671.7948717948718</v>
      </c>
      <c r="F48" s="277">
        <v>2215</v>
      </c>
      <c r="G48" s="281">
        <f t="shared" si="54"/>
        <v>-23.063563737408828</v>
      </c>
      <c r="H48" s="277">
        <v>14411</v>
      </c>
      <c r="I48" s="281">
        <f t="shared" si="55"/>
        <v>-40.12879102617366</v>
      </c>
      <c r="J48" s="277">
        <v>8438</v>
      </c>
      <c r="K48" s="281">
        <f t="shared" si="56"/>
        <v>-36.94986176492565</v>
      </c>
      <c r="L48" s="277">
        <v>583</v>
      </c>
      <c r="M48" s="281">
        <f t="shared" si="57"/>
        <v>-53.766851704996036</v>
      </c>
      <c r="N48" s="277">
        <v>147</v>
      </c>
      <c r="O48" s="280">
        <f t="shared" si="64"/>
        <v>390.00000000000006</v>
      </c>
      <c r="P48" s="282">
        <v>14493</v>
      </c>
      <c r="Q48" s="280">
        <v>-18.64264061973728</v>
      </c>
      <c r="R48" s="303"/>
      <c r="S48" s="303"/>
      <c r="T48" s="303"/>
      <c r="U48" s="303"/>
      <c r="V48" s="303"/>
      <c r="W48" s="303"/>
      <c r="X48" s="304"/>
      <c r="Y48" s="273" t="s">
        <v>330</v>
      </c>
      <c r="Z48" s="276">
        <f t="shared" si="51"/>
        <v>26396</v>
      </c>
      <c r="AA48" s="281">
        <f t="shared" si="58"/>
        <v>-36.701757751612675</v>
      </c>
      <c r="AB48" s="277">
        <v>602</v>
      </c>
      <c r="AC48" s="281">
        <f t="shared" si="59"/>
        <v>671.7948717948718</v>
      </c>
      <c r="AD48" s="277">
        <v>2215</v>
      </c>
      <c r="AE48" s="281">
        <f t="shared" si="60"/>
        <v>-23.063563737408828</v>
      </c>
      <c r="AF48" s="277">
        <v>14411</v>
      </c>
      <c r="AG48" s="281">
        <f t="shared" si="61"/>
        <v>-40.12879102617366</v>
      </c>
      <c r="AH48" s="277">
        <v>8438</v>
      </c>
      <c r="AI48" s="281">
        <f t="shared" si="62"/>
        <v>-36.94986176492565</v>
      </c>
      <c r="AJ48" s="277">
        <v>583</v>
      </c>
      <c r="AK48" s="281">
        <f t="shared" si="63"/>
        <v>-53.766851704996036</v>
      </c>
      <c r="AL48" s="277">
        <v>147</v>
      </c>
      <c r="AM48" s="280">
        <f t="shared" si="65"/>
        <v>390.00000000000006</v>
      </c>
      <c r="AN48" s="282">
        <v>14493</v>
      </c>
      <c r="AO48" s="280">
        <v>-18.64264061973728</v>
      </c>
      <c r="AP48" s="303"/>
      <c r="AQ48" s="303"/>
      <c r="AR48" s="303"/>
      <c r="AS48" s="303"/>
      <c r="AT48" s="303"/>
      <c r="AU48" s="303"/>
    </row>
    <row r="49" spans="1:47" ht="19.5" customHeight="1" hidden="1">
      <c r="A49" s="273" t="s">
        <v>331</v>
      </c>
      <c r="B49" s="276">
        <f t="shared" si="50"/>
        <v>29095</v>
      </c>
      <c r="C49" s="281">
        <f t="shared" si="52"/>
        <v>10.225034096075163</v>
      </c>
      <c r="D49" s="277">
        <v>158</v>
      </c>
      <c r="E49" s="281">
        <f t="shared" si="53"/>
        <v>-73.75415282392026</v>
      </c>
      <c r="F49" s="277">
        <v>1783</v>
      </c>
      <c r="G49" s="281">
        <f t="shared" si="54"/>
        <v>-19.50338600451468</v>
      </c>
      <c r="H49" s="277">
        <v>16853</v>
      </c>
      <c r="I49" s="281">
        <f t="shared" si="55"/>
        <v>16.94538893900493</v>
      </c>
      <c r="J49" s="277">
        <v>8928</v>
      </c>
      <c r="K49" s="281">
        <f t="shared" si="56"/>
        <v>5.807063285138668</v>
      </c>
      <c r="L49" s="277">
        <v>1266</v>
      </c>
      <c r="M49" s="281">
        <f t="shared" si="57"/>
        <v>117.15265866209262</v>
      </c>
      <c r="N49" s="277">
        <v>107</v>
      </c>
      <c r="O49" s="280">
        <f t="shared" si="64"/>
        <v>-27.21088435374149</v>
      </c>
      <c r="P49" s="282">
        <v>19711</v>
      </c>
      <c r="Q49" s="280">
        <v>36.00358793900506</v>
      </c>
      <c r="R49" s="303"/>
      <c r="S49" s="303"/>
      <c r="T49" s="303"/>
      <c r="U49" s="303"/>
      <c r="V49" s="303"/>
      <c r="W49" s="303"/>
      <c r="X49" s="304"/>
      <c r="Y49" s="273" t="s">
        <v>331</v>
      </c>
      <c r="Z49" s="276">
        <f t="shared" si="51"/>
        <v>29095</v>
      </c>
      <c r="AA49" s="281">
        <f t="shared" si="58"/>
        <v>10.225034096075163</v>
      </c>
      <c r="AB49" s="277">
        <v>158</v>
      </c>
      <c r="AC49" s="281">
        <f t="shared" si="59"/>
        <v>-73.75415282392026</v>
      </c>
      <c r="AD49" s="277">
        <v>1783</v>
      </c>
      <c r="AE49" s="281">
        <f t="shared" si="60"/>
        <v>-19.50338600451468</v>
      </c>
      <c r="AF49" s="277">
        <v>16853</v>
      </c>
      <c r="AG49" s="281">
        <f t="shared" si="61"/>
        <v>16.94538893900493</v>
      </c>
      <c r="AH49" s="277">
        <v>8928</v>
      </c>
      <c r="AI49" s="281">
        <f t="shared" si="62"/>
        <v>5.807063285138668</v>
      </c>
      <c r="AJ49" s="277">
        <v>1266</v>
      </c>
      <c r="AK49" s="281">
        <f t="shared" si="63"/>
        <v>117.15265866209262</v>
      </c>
      <c r="AL49" s="277">
        <v>107</v>
      </c>
      <c r="AM49" s="280">
        <f t="shared" si="65"/>
        <v>-27.21088435374149</v>
      </c>
      <c r="AN49" s="282">
        <v>19711</v>
      </c>
      <c r="AO49" s="280">
        <v>36.00358793900506</v>
      </c>
      <c r="AP49" s="303"/>
      <c r="AQ49" s="303"/>
      <c r="AR49" s="303"/>
      <c r="AS49" s="303"/>
      <c r="AT49" s="303"/>
      <c r="AU49" s="303"/>
    </row>
    <row r="50" spans="1:47" ht="19.5" customHeight="1" hidden="1">
      <c r="A50" s="273" t="s">
        <v>332</v>
      </c>
      <c r="B50" s="276">
        <f t="shared" si="50"/>
        <v>28552</v>
      </c>
      <c r="C50" s="281">
        <f t="shared" si="52"/>
        <v>-1.8663000515552426</v>
      </c>
      <c r="D50" s="277">
        <v>273</v>
      </c>
      <c r="E50" s="281">
        <f t="shared" si="53"/>
        <v>72.7848101265823</v>
      </c>
      <c r="F50" s="277">
        <v>1271</v>
      </c>
      <c r="G50" s="281">
        <f t="shared" si="54"/>
        <v>-28.715647784632637</v>
      </c>
      <c r="H50" s="277">
        <v>14068</v>
      </c>
      <c r="I50" s="281">
        <f t="shared" si="55"/>
        <v>-16.525247730374417</v>
      </c>
      <c r="J50" s="277">
        <v>11928</v>
      </c>
      <c r="K50" s="281">
        <f t="shared" si="56"/>
        <v>33.6021505376344</v>
      </c>
      <c r="L50" s="277">
        <v>827</v>
      </c>
      <c r="M50" s="281">
        <f t="shared" si="57"/>
        <v>-34.67614533965245</v>
      </c>
      <c r="N50" s="277">
        <v>185</v>
      </c>
      <c r="O50" s="280">
        <f t="shared" si="64"/>
        <v>72.89719626168224</v>
      </c>
      <c r="P50" s="282">
        <v>24667</v>
      </c>
      <c r="Q50" s="280">
        <v>25.14332098828065</v>
      </c>
      <c r="R50" s="303"/>
      <c r="S50" s="303"/>
      <c r="T50" s="303"/>
      <c r="U50" s="303"/>
      <c r="V50" s="303"/>
      <c r="W50" s="303"/>
      <c r="X50" s="304"/>
      <c r="Y50" s="273" t="s">
        <v>332</v>
      </c>
      <c r="Z50" s="276">
        <f t="shared" si="51"/>
        <v>28552</v>
      </c>
      <c r="AA50" s="281">
        <f t="shared" si="58"/>
        <v>-1.8663000515552426</v>
      </c>
      <c r="AB50" s="277">
        <v>273</v>
      </c>
      <c r="AC50" s="281">
        <f t="shared" si="59"/>
        <v>72.7848101265823</v>
      </c>
      <c r="AD50" s="277">
        <v>1271</v>
      </c>
      <c r="AE50" s="281">
        <f t="shared" si="60"/>
        <v>-28.715647784632637</v>
      </c>
      <c r="AF50" s="277">
        <v>14068</v>
      </c>
      <c r="AG50" s="281">
        <f t="shared" si="61"/>
        <v>-16.525247730374417</v>
      </c>
      <c r="AH50" s="277">
        <v>11928</v>
      </c>
      <c r="AI50" s="281">
        <f t="shared" si="62"/>
        <v>33.6021505376344</v>
      </c>
      <c r="AJ50" s="277">
        <v>827</v>
      </c>
      <c r="AK50" s="281">
        <f t="shared" si="63"/>
        <v>-34.67614533965245</v>
      </c>
      <c r="AL50" s="277">
        <v>185</v>
      </c>
      <c r="AM50" s="280">
        <f t="shared" si="65"/>
        <v>72.89719626168224</v>
      </c>
      <c r="AN50" s="282">
        <v>24667</v>
      </c>
      <c r="AO50" s="280">
        <v>25.14332098828065</v>
      </c>
      <c r="AP50" s="303"/>
      <c r="AQ50" s="303"/>
      <c r="AR50" s="303"/>
      <c r="AS50" s="303"/>
      <c r="AT50" s="303"/>
      <c r="AU50" s="303"/>
    </row>
    <row r="51" spans="1:47" ht="19.5" customHeight="1" hidden="1">
      <c r="A51" s="273" t="s">
        <v>333</v>
      </c>
      <c r="B51" s="276">
        <f t="shared" si="50"/>
        <v>31397</v>
      </c>
      <c r="C51" s="281">
        <f t="shared" si="52"/>
        <v>9.964275707481079</v>
      </c>
      <c r="D51" s="277">
        <v>161</v>
      </c>
      <c r="E51" s="281">
        <f t="shared" si="53"/>
        <v>-41.02564102564102</v>
      </c>
      <c r="F51" s="277">
        <v>2733</v>
      </c>
      <c r="G51" s="281">
        <f t="shared" si="54"/>
        <v>115.02753737214792</v>
      </c>
      <c r="H51" s="277">
        <v>18736</v>
      </c>
      <c r="I51" s="281">
        <f t="shared" si="55"/>
        <v>33.18168893943704</v>
      </c>
      <c r="J51" s="277">
        <v>8680</v>
      </c>
      <c r="K51" s="281">
        <f t="shared" si="56"/>
        <v>-27.230046948356815</v>
      </c>
      <c r="L51" s="277">
        <v>774</v>
      </c>
      <c r="M51" s="281">
        <f t="shared" si="57"/>
        <v>-6.4087061668682</v>
      </c>
      <c r="N51" s="277">
        <v>313</v>
      </c>
      <c r="O51" s="280">
        <f t="shared" si="64"/>
        <v>69.1891891891892</v>
      </c>
      <c r="P51" s="282">
        <v>23922</v>
      </c>
      <c r="Q51" s="280">
        <v>-3.020229456358706</v>
      </c>
      <c r="R51" s="303"/>
      <c r="S51" s="303"/>
      <c r="T51" s="303"/>
      <c r="U51" s="303"/>
      <c r="V51" s="303"/>
      <c r="W51" s="303"/>
      <c r="X51" s="304"/>
      <c r="Y51" s="273" t="s">
        <v>333</v>
      </c>
      <c r="Z51" s="276">
        <f t="shared" si="51"/>
        <v>31397</v>
      </c>
      <c r="AA51" s="281">
        <f t="shared" si="58"/>
        <v>9.964275707481079</v>
      </c>
      <c r="AB51" s="277">
        <v>161</v>
      </c>
      <c r="AC51" s="281">
        <f t="shared" si="59"/>
        <v>-41.02564102564102</v>
      </c>
      <c r="AD51" s="277">
        <v>2733</v>
      </c>
      <c r="AE51" s="281">
        <f t="shared" si="60"/>
        <v>115.02753737214792</v>
      </c>
      <c r="AF51" s="277">
        <v>18736</v>
      </c>
      <c r="AG51" s="281">
        <f t="shared" si="61"/>
        <v>33.18168893943704</v>
      </c>
      <c r="AH51" s="277">
        <v>8680</v>
      </c>
      <c r="AI51" s="281">
        <f t="shared" si="62"/>
        <v>-27.230046948356815</v>
      </c>
      <c r="AJ51" s="277">
        <v>774</v>
      </c>
      <c r="AK51" s="281">
        <f t="shared" si="63"/>
        <v>-6.4087061668682</v>
      </c>
      <c r="AL51" s="277">
        <v>313</v>
      </c>
      <c r="AM51" s="280">
        <f t="shared" si="65"/>
        <v>69.1891891891892</v>
      </c>
      <c r="AN51" s="282">
        <v>23922</v>
      </c>
      <c r="AO51" s="280">
        <v>-3.020229456358706</v>
      </c>
      <c r="AP51" s="303"/>
      <c r="AQ51" s="303"/>
      <c r="AR51" s="303"/>
      <c r="AS51" s="303"/>
      <c r="AT51" s="303"/>
      <c r="AU51" s="303"/>
    </row>
    <row r="52" spans="1:47" ht="19.5" customHeight="1" hidden="1">
      <c r="A52" s="273" t="s">
        <v>334</v>
      </c>
      <c r="B52" s="276">
        <f t="shared" si="50"/>
        <v>29091</v>
      </c>
      <c r="C52" s="281">
        <f t="shared" si="52"/>
        <v>-7.344650762811739</v>
      </c>
      <c r="D52" s="277">
        <v>616</v>
      </c>
      <c r="E52" s="281">
        <f t="shared" si="53"/>
        <v>282.60869565217394</v>
      </c>
      <c r="F52" s="277">
        <v>2299</v>
      </c>
      <c r="G52" s="281">
        <f t="shared" si="54"/>
        <v>-15.879985364068787</v>
      </c>
      <c r="H52" s="277">
        <v>16493</v>
      </c>
      <c r="I52" s="281">
        <f t="shared" si="55"/>
        <v>-11.971605465414186</v>
      </c>
      <c r="J52" s="277">
        <v>8199</v>
      </c>
      <c r="K52" s="281">
        <f t="shared" si="56"/>
        <v>-5.541474654377879</v>
      </c>
      <c r="L52" s="277">
        <v>1251</v>
      </c>
      <c r="M52" s="281">
        <f t="shared" si="57"/>
        <v>61.627906976744185</v>
      </c>
      <c r="N52" s="277">
        <v>233</v>
      </c>
      <c r="O52" s="280">
        <f t="shared" si="64"/>
        <v>-25.559105431309902</v>
      </c>
      <c r="P52" s="282">
        <v>23170</v>
      </c>
      <c r="Q52" s="280">
        <v>-3.1435498704121727</v>
      </c>
      <c r="R52" s="303"/>
      <c r="S52" s="303"/>
      <c r="T52" s="303"/>
      <c r="U52" s="303"/>
      <c r="V52" s="303"/>
      <c r="W52" s="303"/>
      <c r="X52" s="304"/>
      <c r="Y52" s="273" t="s">
        <v>334</v>
      </c>
      <c r="Z52" s="276">
        <f t="shared" si="51"/>
        <v>29091</v>
      </c>
      <c r="AA52" s="281">
        <f t="shared" si="58"/>
        <v>-7.344650762811739</v>
      </c>
      <c r="AB52" s="277">
        <v>616</v>
      </c>
      <c r="AC52" s="281">
        <f t="shared" si="59"/>
        <v>282.60869565217394</v>
      </c>
      <c r="AD52" s="277">
        <v>2299</v>
      </c>
      <c r="AE52" s="281">
        <f t="shared" si="60"/>
        <v>-15.879985364068787</v>
      </c>
      <c r="AF52" s="277">
        <v>16493</v>
      </c>
      <c r="AG52" s="281">
        <f t="shared" si="61"/>
        <v>-11.971605465414186</v>
      </c>
      <c r="AH52" s="277">
        <v>8199</v>
      </c>
      <c r="AI52" s="281">
        <f t="shared" si="62"/>
        <v>-5.541474654377879</v>
      </c>
      <c r="AJ52" s="277">
        <v>1251</v>
      </c>
      <c r="AK52" s="281">
        <f t="shared" si="63"/>
        <v>61.627906976744185</v>
      </c>
      <c r="AL52" s="277">
        <v>233</v>
      </c>
      <c r="AM52" s="280">
        <f t="shared" si="65"/>
        <v>-25.559105431309902</v>
      </c>
      <c r="AN52" s="282">
        <v>23170</v>
      </c>
      <c r="AO52" s="280">
        <v>-3.1435498704121727</v>
      </c>
      <c r="AP52" s="303"/>
      <c r="AQ52" s="303"/>
      <c r="AR52" s="303"/>
      <c r="AS52" s="303"/>
      <c r="AT52" s="303"/>
      <c r="AU52" s="303"/>
    </row>
    <row r="53" spans="1:47" ht="19.5" customHeight="1" hidden="1">
      <c r="A53" s="273" t="s">
        <v>335</v>
      </c>
      <c r="B53" s="276">
        <f t="shared" si="50"/>
        <v>27831</v>
      </c>
      <c r="C53" s="281">
        <f t="shared" si="52"/>
        <v>-4.331236464886047</v>
      </c>
      <c r="D53" s="277">
        <v>554</v>
      </c>
      <c r="E53" s="281">
        <f t="shared" si="53"/>
        <v>-10.06493506493507</v>
      </c>
      <c r="F53" s="277">
        <v>3858</v>
      </c>
      <c r="G53" s="281">
        <f t="shared" si="54"/>
        <v>67.81209221400607</v>
      </c>
      <c r="H53" s="277">
        <v>11279</v>
      </c>
      <c r="I53" s="281">
        <f t="shared" si="55"/>
        <v>-31.61341175043958</v>
      </c>
      <c r="J53" s="277">
        <v>10598</v>
      </c>
      <c r="K53" s="281">
        <f t="shared" si="56"/>
        <v>29.259665812904018</v>
      </c>
      <c r="L53" s="277">
        <v>945</v>
      </c>
      <c r="M53" s="281">
        <f t="shared" si="57"/>
        <v>-24.460431654676256</v>
      </c>
      <c r="N53" s="277">
        <v>597</v>
      </c>
      <c r="O53" s="280">
        <f t="shared" si="64"/>
        <v>156.22317596566523</v>
      </c>
      <c r="P53" s="282">
        <v>31566</v>
      </c>
      <c r="Q53" s="280">
        <v>36.23651273198101</v>
      </c>
      <c r="R53" s="303"/>
      <c r="S53" s="303"/>
      <c r="T53" s="303"/>
      <c r="U53" s="303"/>
      <c r="V53" s="303"/>
      <c r="W53" s="303"/>
      <c r="X53" s="304"/>
      <c r="Y53" s="273" t="s">
        <v>335</v>
      </c>
      <c r="Z53" s="276">
        <f t="shared" si="51"/>
        <v>27831</v>
      </c>
      <c r="AA53" s="281">
        <f t="shared" si="58"/>
        <v>-4.331236464886047</v>
      </c>
      <c r="AB53" s="277">
        <v>554</v>
      </c>
      <c r="AC53" s="281">
        <f t="shared" si="59"/>
        <v>-10.06493506493507</v>
      </c>
      <c r="AD53" s="277">
        <v>3858</v>
      </c>
      <c r="AE53" s="281">
        <f t="shared" si="60"/>
        <v>67.81209221400607</v>
      </c>
      <c r="AF53" s="277">
        <v>11279</v>
      </c>
      <c r="AG53" s="281">
        <f t="shared" si="61"/>
        <v>-31.61341175043958</v>
      </c>
      <c r="AH53" s="277">
        <v>10598</v>
      </c>
      <c r="AI53" s="281">
        <f t="shared" si="62"/>
        <v>29.259665812904018</v>
      </c>
      <c r="AJ53" s="277">
        <v>945</v>
      </c>
      <c r="AK53" s="281">
        <f t="shared" si="63"/>
        <v>-24.460431654676256</v>
      </c>
      <c r="AL53" s="277">
        <v>597</v>
      </c>
      <c r="AM53" s="280">
        <f t="shared" si="65"/>
        <v>156.22317596566523</v>
      </c>
      <c r="AN53" s="282">
        <v>31566</v>
      </c>
      <c r="AO53" s="280">
        <v>36.23651273198101</v>
      </c>
      <c r="AP53" s="303"/>
      <c r="AQ53" s="303"/>
      <c r="AR53" s="303"/>
      <c r="AS53" s="303"/>
      <c r="AT53" s="303"/>
      <c r="AU53" s="303"/>
    </row>
    <row r="54" spans="1:47" ht="19.5" customHeight="1" hidden="1">
      <c r="A54" s="273" t="s">
        <v>336</v>
      </c>
      <c r="B54" s="276">
        <f t="shared" si="50"/>
        <v>33168</v>
      </c>
      <c r="C54" s="281">
        <f t="shared" si="52"/>
        <v>19.176457906650853</v>
      </c>
      <c r="D54" s="277">
        <v>1718</v>
      </c>
      <c r="E54" s="281">
        <f t="shared" si="53"/>
        <v>210.1083032490975</v>
      </c>
      <c r="F54" s="277">
        <v>3325</v>
      </c>
      <c r="G54" s="281">
        <f t="shared" si="54"/>
        <v>-13.815448418869877</v>
      </c>
      <c r="H54" s="277">
        <v>13511</v>
      </c>
      <c r="I54" s="281">
        <f t="shared" si="55"/>
        <v>19.78898838549516</v>
      </c>
      <c r="J54" s="277">
        <v>12258</v>
      </c>
      <c r="K54" s="281">
        <f t="shared" si="56"/>
        <v>15.663332704283818</v>
      </c>
      <c r="L54" s="277">
        <v>1273</v>
      </c>
      <c r="M54" s="281">
        <f t="shared" si="57"/>
        <v>34.70899470899471</v>
      </c>
      <c r="N54" s="277">
        <v>1083</v>
      </c>
      <c r="O54" s="280">
        <f t="shared" si="64"/>
        <v>81.4070351758794</v>
      </c>
      <c r="P54" s="282">
        <v>52893</v>
      </c>
      <c r="Q54" s="280">
        <v>67.56320091237407</v>
      </c>
      <c r="R54" s="312"/>
      <c r="S54" s="312"/>
      <c r="T54" s="312"/>
      <c r="U54" s="312"/>
      <c r="V54" s="312"/>
      <c r="W54" s="312"/>
      <c r="X54" s="304"/>
      <c r="Y54" s="273" t="s">
        <v>336</v>
      </c>
      <c r="Z54" s="276">
        <f t="shared" si="51"/>
        <v>33168</v>
      </c>
      <c r="AA54" s="281">
        <f t="shared" si="58"/>
        <v>19.176457906650853</v>
      </c>
      <c r="AB54" s="277">
        <v>1718</v>
      </c>
      <c r="AC54" s="281">
        <f t="shared" si="59"/>
        <v>210.1083032490975</v>
      </c>
      <c r="AD54" s="277">
        <v>3325</v>
      </c>
      <c r="AE54" s="281">
        <f t="shared" si="60"/>
        <v>-13.815448418869877</v>
      </c>
      <c r="AF54" s="277">
        <v>13511</v>
      </c>
      <c r="AG54" s="281">
        <f t="shared" si="61"/>
        <v>19.78898838549516</v>
      </c>
      <c r="AH54" s="277">
        <v>12258</v>
      </c>
      <c r="AI54" s="281">
        <f t="shared" si="62"/>
        <v>15.663332704283818</v>
      </c>
      <c r="AJ54" s="277">
        <v>1273</v>
      </c>
      <c r="AK54" s="281">
        <f t="shared" si="63"/>
        <v>34.70899470899471</v>
      </c>
      <c r="AL54" s="277">
        <v>1083</v>
      </c>
      <c r="AM54" s="280">
        <f t="shared" si="65"/>
        <v>81.4070351758794</v>
      </c>
      <c r="AN54" s="282">
        <v>52893</v>
      </c>
      <c r="AO54" s="280">
        <v>67.56320091237407</v>
      </c>
      <c r="AP54" s="312"/>
      <c r="AQ54" s="312"/>
      <c r="AR54" s="312"/>
      <c r="AS54" s="312"/>
      <c r="AT54" s="312"/>
      <c r="AU54" s="312"/>
    </row>
    <row r="55" spans="1:47" ht="19.5" customHeight="1" hidden="1">
      <c r="A55" s="273" t="s">
        <v>118</v>
      </c>
      <c r="B55" s="276">
        <f>D55+F55+H55+J55+L55+N55</f>
        <v>37134</v>
      </c>
      <c r="C55" s="281">
        <f t="shared" si="52"/>
        <v>11.957308248914615</v>
      </c>
      <c r="D55" s="277">
        <v>1832</v>
      </c>
      <c r="E55" s="281">
        <f t="shared" si="53"/>
        <v>6.635622817229333</v>
      </c>
      <c r="F55" s="277">
        <v>4584</v>
      </c>
      <c r="G55" s="281">
        <f t="shared" si="54"/>
        <v>37.86466165413535</v>
      </c>
      <c r="H55" s="277">
        <v>12372</v>
      </c>
      <c r="I55" s="281">
        <f t="shared" si="55"/>
        <v>-8.430168011250089</v>
      </c>
      <c r="J55" s="277">
        <v>13755</v>
      </c>
      <c r="K55" s="281">
        <f t="shared" si="56"/>
        <v>12.212432697014194</v>
      </c>
      <c r="L55" s="277">
        <v>2986</v>
      </c>
      <c r="M55" s="281">
        <f t="shared" si="57"/>
        <v>134.56402199528674</v>
      </c>
      <c r="N55" s="277">
        <v>1605</v>
      </c>
      <c r="O55" s="280">
        <f t="shared" si="64"/>
        <v>48.19944598337952</v>
      </c>
      <c r="P55" s="282">
        <v>63635</v>
      </c>
      <c r="Q55" s="280">
        <v>20.30892556671016</v>
      </c>
      <c r="R55" s="303"/>
      <c r="S55" s="303"/>
      <c r="T55" s="303"/>
      <c r="U55" s="303"/>
      <c r="V55" s="303"/>
      <c r="W55" s="303"/>
      <c r="X55" s="304"/>
      <c r="Y55" s="273" t="s">
        <v>118</v>
      </c>
      <c r="Z55" s="276">
        <f>AB55+AD55+AF55+AH55+AJ55+AL55</f>
        <v>37134</v>
      </c>
      <c r="AA55" s="281">
        <f t="shared" si="58"/>
        <v>11.957308248914615</v>
      </c>
      <c r="AB55" s="277">
        <v>1832</v>
      </c>
      <c r="AC55" s="281">
        <f t="shared" si="59"/>
        <v>6.635622817229333</v>
      </c>
      <c r="AD55" s="277">
        <v>4584</v>
      </c>
      <c r="AE55" s="281">
        <f t="shared" si="60"/>
        <v>37.86466165413535</v>
      </c>
      <c r="AF55" s="277">
        <v>12372</v>
      </c>
      <c r="AG55" s="281">
        <f t="shared" si="61"/>
        <v>-8.430168011250089</v>
      </c>
      <c r="AH55" s="277">
        <v>13755</v>
      </c>
      <c r="AI55" s="281">
        <f t="shared" si="62"/>
        <v>12.212432697014194</v>
      </c>
      <c r="AJ55" s="277">
        <v>2986</v>
      </c>
      <c r="AK55" s="281">
        <f t="shared" si="63"/>
        <v>134.56402199528674</v>
      </c>
      <c r="AL55" s="277">
        <v>1605</v>
      </c>
      <c r="AM55" s="280">
        <f t="shared" si="65"/>
        <v>48.19944598337952</v>
      </c>
      <c r="AN55" s="282">
        <v>63635</v>
      </c>
      <c r="AO55" s="280">
        <v>20.30892556671016</v>
      </c>
      <c r="AP55" s="303"/>
      <c r="AQ55" s="303"/>
      <c r="AR55" s="303"/>
      <c r="AS55" s="303"/>
      <c r="AT55" s="303"/>
      <c r="AU55" s="303"/>
    </row>
    <row r="56" spans="1:47" ht="19.5" customHeight="1" hidden="1">
      <c r="A56" s="283" t="s">
        <v>119</v>
      </c>
      <c r="B56" s="282">
        <f>D56+F56+H56+J56+L56+N56</f>
        <v>40174</v>
      </c>
      <c r="C56" s="285">
        <f>SUM(B56/B55-1)*100</f>
        <v>8.186567566111913</v>
      </c>
      <c r="D56" s="277">
        <v>2473</v>
      </c>
      <c r="E56" s="285">
        <f>SUM(D56/D55-1)*100</f>
        <v>34.9890829694323</v>
      </c>
      <c r="F56" s="277">
        <v>4268</v>
      </c>
      <c r="G56" s="285">
        <f aca="true" t="shared" si="66" ref="G56:G70">SUM(F56/F55-1)*100</f>
        <v>-6.893542757417103</v>
      </c>
      <c r="H56" s="277">
        <v>12599</v>
      </c>
      <c r="I56" s="285">
        <f aca="true" t="shared" si="67" ref="I56:I70">SUM(H56/H55-1)*100</f>
        <v>1.8347882314904584</v>
      </c>
      <c r="J56" s="277">
        <v>14380</v>
      </c>
      <c r="K56" s="285">
        <f aca="true" t="shared" si="68" ref="K56:K70">SUM(J56/J55-1)*100</f>
        <v>4.543802253725926</v>
      </c>
      <c r="L56" s="277">
        <v>2449</v>
      </c>
      <c r="M56" s="285">
        <f aca="true" t="shared" si="69" ref="M56:M70">SUM(L56/L55-1)*100</f>
        <v>-17.983924983255196</v>
      </c>
      <c r="N56" s="277">
        <v>4005</v>
      </c>
      <c r="O56" s="285">
        <f aca="true" t="shared" si="70" ref="O56:O70">SUM(N56/N55-1)*100</f>
        <v>149.53271028037386</v>
      </c>
      <c r="P56" s="274">
        <v>90424</v>
      </c>
      <c r="Q56" s="284">
        <v>42.09790209790209</v>
      </c>
      <c r="R56" s="303"/>
      <c r="S56" s="303"/>
      <c r="T56" s="303"/>
      <c r="U56" s="303"/>
      <c r="V56" s="303"/>
      <c r="W56" s="303"/>
      <c r="X56" s="304"/>
      <c r="Y56" s="283" t="s">
        <v>119</v>
      </c>
      <c r="Z56" s="282">
        <f>AB56+AD56+AF56+AH56+AJ56+AL56</f>
        <v>40174</v>
      </c>
      <c r="AA56" s="285">
        <f>SUM(Z56/Z55-1)*100</f>
        <v>8.186567566111913</v>
      </c>
      <c r="AB56" s="277">
        <v>2473</v>
      </c>
      <c r="AC56" s="285">
        <f>SUM(AB56/AB55-1)*100</f>
        <v>34.9890829694323</v>
      </c>
      <c r="AD56" s="277">
        <v>4268</v>
      </c>
      <c r="AE56" s="285">
        <f aca="true" t="shared" si="71" ref="AE56:AE70">SUM(AD56/AD55-1)*100</f>
        <v>-6.893542757417103</v>
      </c>
      <c r="AF56" s="277">
        <v>12599</v>
      </c>
      <c r="AG56" s="285">
        <f aca="true" t="shared" si="72" ref="AG56:AG70">SUM(AF56/AF55-1)*100</f>
        <v>1.8347882314904584</v>
      </c>
      <c r="AH56" s="277">
        <v>14380</v>
      </c>
      <c r="AI56" s="285">
        <f aca="true" t="shared" si="73" ref="AI56:AI70">SUM(AH56/AH55-1)*100</f>
        <v>4.543802253725926</v>
      </c>
      <c r="AJ56" s="277">
        <v>2449</v>
      </c>
      <c r="AK56" s="285">
        <f aca="true" t="shared" si="74" ref="AK56:AK70">SUM(AJ56/AJ55-1)*100</f>
        <v>-17.983924983255196</v>
      </c>
      <c r="AL56" s="277">
        <v>4005</v>
      </c>
      <c r="AM56" s="285">
        <f aca="true" t="shared" si="75" ref="AM56:AM70">SUM(AL56/AL55-1)*100</f>
        <v>149.53271028037386</v>
      </c>
      <c r="AN56" s="274">
        <v>90424</v>
      </c>
      <c r="AO56" s="284">
        <v>42.09790209790209</v>
      </c>
      <c r="AP56" s="303"/>
      <c r="AQ56" s="303"/>
      <c r="AR56" s="303"/>
      <c r="AS56" s="303"/>
      <c r="AT56" s="303"/>
      <c r="AU56" s="303"/>
    </row>
    <row r="57" spans="1:47" ht="19.5" customHeight="1" hidden="1">
      <c r="A57" s="283" t="s">
        <v>120</v>
      </c>
      <c r="B57" s="282">
        <f aca="true" t="shared" si="76" ref="B57:B70">D57+F57+H57+J57+L57+N57</f>
        <v>31052</v>
      </c>
      <c r="C57" s="285">
        <f aca="true" t="shared" si="77" ref="C57:E70">SUM(B57/B56-1)*100</f>
        <v>-22.706227908597597</v>
      </c>
      <c r="D57" s="277">
        <v>2281</v>
      </c>
      <c r="E57" s="285">
        <f t="shared" si="77"/>
        <v>-7.763849575414472</v>
      </c>
      <c r="F57" s="277">
        <v>2560</v>
      </c>
      <c r="G57" s="285">
        <f t="shared" si="66"/>
        <v>-40.01874414245549</v>
      </c>
      <c r="H57" s="277">
        <v>9149</v>
      </c>
      <c r="I57" s="285">
        <f t="shared" si="67"/>
        <v>-27.38312564489245</v>
      </c>
      <c r="J57" s="277">
        <v>11700</v>
      </c>
      <c r="K57" s="285">
        <f t="shared" si="68"/>
        <v>-18.63699582753825</v>
      </c>
      <c r="L57" s="277">
        <v>2574</v>
      </c>
      <c r="M57" s="285">
        <f t="shared" si="69"/>
        <v>5.104124132298904</v>
      </c>
      <c r="N57" s="277">
        <v>2788</v>
      </c>
      <c r="O57" s="285">
        <f t="shared" si="70"/>
        <v>-30.38701622971286</v>
      </c>
      <c r="P57" s="274">
        <v>65724</v>
      </c>
      <c r="Q57" s="284">
        <v>-27.315756878704768</v>
      </c>
      <c r="R57" s="313"/>
      <c r="S57" s="303"/>
      <c r="T57" s="303"/>
      <c r="U57" s="303"/>
      <c r="V57" s="303"/>
      <c r="W57" s="303"/>
      <c r="X57" s="304"/>
      <c r="Y57" s="283" t="s">
        <v>120</v>
      </c>
      <c r="Z57" s="282">
        <f aca="true" t="shared" si="78" ref="Z57:Z70">AB57+AD57+AF57+AH57+AJ57+AL57</f>
        <v>31052</v>
      </c>
      <c r="AA57" s="285">
        <f aca="true" t="shared" si="79" ref="AA57:AC70">SUM(Z57/Z56-1)*100</f>
        <v>-22.706227908597597</v>
      </c>
      <c r="AB57" s="277">
        <v>2281</v>
      </c>
      <c r="AC57" s="285">
        <f t="shared" si="79"/>
        <v>-7.763849575414472</v>
      </c>
      <c r="AD57" s="277">
        <v>2560</v>
      </c>
      <c r="AE57" s="285">
        <f t="shared" si="71"/>
        <v>-40.01874414245549</v>
      </c>
      <c r="AF57" s="277">
        <v>9149</v>
      </c>
      <c r="AG57" s="285">
        <f t="shared" si="72"/>
        <v>-27.38312564489245</v>
      </c>
      <c r="AH57" s="277">
        <v>11700</v>
      </c>
      <c r="AI57" s="285">
        <f t="shared" si="73"/>
        <v>-18.63699582753825</v>
      </c>
      <c r="AJ57" s="277">
        <v>2574</v>
      </c>
      <c r="AK57" s="285">
        <f t="shared" si="74"/>
        <v>5.104124132298904</v>
      </c>
      <c r="AL57" s="277">
        <v>2788</v>
      </c>
      <c r="AM57" s="285">
        <f t="shared" si="75"/>
        <v>-30.38701622971286</v>
      </c>
      <c r="AN57" s="274">
        <v>65724</v>
      </c>
      <c r="AO57" s="284">
        <v>-27.315756878704768</v>
      </c>
      <c r="AP57" s="313"/>
      <c r="AQ57" s="303"/>
      <c r="AR57" s="303"/>
      <c r="AS57" s="303"/>
      <c r="AT57" s="303"/>
      <c r="AU57" s="303"/>
    </row>
    <row r="58" spans="1:47" ht="19.5" customHeight="1" hidden="1">
      <c r="A58" s="283" t="s">
        <v>266</v>
      </c>
      <c r="B58" s="282">
        <f t="shared" si="76"/>
        <v>22120</v>
      </c>
      <c r="C58" s="285">
        <f t="shared" si="77"/>
        <v>-28.764652840396753</v>
      </c>
      <c r="D58" s="278">
        <v>2223</v>
      </c>
      <c r="E58" s="285">
        <f t="shared" si="77"/>
        <v>-2.5427444103463426</v>
      </c>
      <c r="F58" s="278">
        <v>1267</v>
      </c>
      <c r="G58" s="285">
        <f t="shared" si="66"/>
        <v>-50.50781250000001</v>
      </c>
      <c r="H58" s="278">
        <v>6925</v>
      </c>
      <c r="I58" s="285">
        <f t="shared" si="67"/>
        <v>-24.308667613946877</v>
      </c>
      <c r="J58" s="278">
        <v>9460</v>
      </c>
      <c r="K58" s="285">
        <f t="shared" si="68"/>
        <v>-19.145299145299145</v>
      </c>
      <c r="L58" s="278">
        <v>1304</v>
      </c>
      <c r="M58" s="285">
        <f t="shared" si="69"/>
        <v>-49.339549339549336</v>
      </c>
      <c r="N58" s="278">
        <v>941</v>
      </c>
      <c r="O58" s="285">
        <f t="shared" si="70"/>
        <v>-66.24820659971306</v>
      </c>
      <c r="P58" s="274">
        <v>35117</v>
      </c>
      <c r="Q58" s="284">
        <v>-46.56898545432414</v>
      </c>
      <c r="R58" s="303"/>
      <c r="S58" s="303"/>
      <c r="T58" s="303"/>
      <c r="U58" s="303"/>
      <c r="V58" s="303"/>
      <c r="W58" s="303"/>
      <c r="X58" s="304"/>
      <c r="Y58" s="283" t="s">
        <v>266</v>
      </c>
      <c r="Z58" s="282">
        <f t="shared" si="78"/>
        <v>22120</v>
      </c>
      <c r="AA58" s="285">
        <f t="shared" si="79"/>
        <v>-28.764652840396753</v>
      </c>
      <c r="AB58" s="278">
        <v>2223</v>
      </c>
      <c r="AC58" s="285">
        <f t="shared" si="79"/>
        <v>-2.5427444103463426</v>
      </c>
      <c r="AD58" s="278">
        <v>1267</v>
      </c>
      <c r="AE58" s="285">
        <f t="shared" si="71"/>
        <v>-50.50781250000001</v>
      </c>
      <c r="AF58" s="278">
        <v>6925</v>
      </c>
      <c r="AG58" s="285">
        <f t="shared" si="72"/>
        <v>-24.308667613946877</v>
      </c>
      <c r="AH58" s="278">
        <v>9460</v>
      </c>
      <c r="AI58" s="285">
        <f t="shared" si="73"/>
        <v>-19.145299145299145</v>
      </c>
      <c r="AJ58" s="278">
        <v>1304</v>
      </c>
      <c r="AK58" s="285">
        <f t="shared" si="74"/>
        <v>-49.339549339549336</v>
      </c>
      <c r="AL58" s="278">
        <v>941</v>
      </c>
      <c r="AM58" s="285">
        <f t="shared" si="75"/>
        <v>-66.24820659971306</v>
      </c>
      <c r="AN58" s="274">
        <v>35117</v>
      </c>
      <c r="AO58" s="284">
        <v>-46.56898545432414</v>
      </c>
      <c r="AP58" s="303"/>
      <c r="AQ58" s="303"/>
      <c r="AR58" s="303"/>
      <c r="AS58" s="303"/>
      <c r="AT58" s="303"/>
      <c r="AU58" s="303"/>
    </row>
    <row r="59" spans="1:47" ht="19.5" customHeight="1" hidden="1">
      <c r="A59" s="283" t="s">
        <v>269</v>
      </c>
      <c r="B59" s="282">
        <f t="shared" si="76"/>
        <v>28414</v>
      </c>
      <c r="C59" s="285">
        <f t="shared" si="77"/>
        <v>28.453887884267637</v>
      </c>
      <c r="D59" s="282">
        <v>3188</v>
      </c>
      <c r="E59" s="285">
        <f t="shared" si="77"/>
        <v>43.4098065677013</v>
      </c>
      <c r="F59" s="282">
        <v>1542</v>
      </c>
      <c r="G59" s="285">
        <f t="shared" si="66"/>
        <v>21.704814522494086</v>
      </c>
      <c r="H59" s="282">
        <v>11658</v>
      </c>
      <c r="I59" s="285">
        <f t="shared" si="67"/>
        <v>68.34657039711192</v>
      </c>
      <c r="J59" s="282">
        <v>8969</v>
      </c>
      <c r="K59" s="285">
        <f t="shared" si="68"/>
        <v>-5.1902748414376365</v>
      </c>
      <c r="L59" s="282">
        <v>2610</v>
      </c>
      <c r="M59" s="285">
        <f t="shared" si="69"/>
        <v>100.15337423312883</v>
      </c>
      <c r="N59" s="282">
        <v>447</v>
      </c>
      <c r="O59" s="285">
        <f t="shared" si="70"/>
        <v>-52.49734325185973</v>
      </c>
      <c r="P59" s="274">
        <v>34742</v>
      </c>
      <c r="Q59" s="284">
        <v>-1.0678588717715098</v>
      </c>
      <c r="R59" s="314"/>
      <c r="S59" s="303"/>
      <c r="T59" s="303"/>
      <c r="U59" s="303"/>
      <c r="V59" s="303"/>
      <c r="W59" s="303"/>
      <c r="X59" s="304"/>
      <c r="Y59" s="283" t="s">
        <v>269</v>
      </c>
      <c r="Z59" s="282">
        <f t="shared" si="78"/>
        <v>28414</v>
      </c>
      <c r="AA59" s="285">
        <f t="shared" si="79"/>
        <v>28.453887884267637</v>
      </c>
      <c r="AB59" s="282">
        <v>3188</v>
      </c>
      <c r="AC59" s="285">
        <f t="shared" si="79"/>
        <v>43.4098065677013</v>
      </c>
      <c r="AD59" s="282">
        <v>1542</v>
      </c>
      <c r="AE59" s="285">
        <f t="shared" si="71"/>
        <v>21.704814522494086</v>
      </c>
      <c r="AF59" s="282">
        <v>11658</v>
      </c>
      <c r="AG59" s="285">
        <f t="shared" si="72"/>
        <v>68.34657039711192</v>
      </c>
      <c r="AH59" s="282">
        <v>8969</v>
      </c>
      <c r="AI59" s="285">
        <f t="shared" si="73"/>
        <v>-5.1902748414376365</v>
      </c>
      <c r="AJ59" s="282">
        <v>2610</v>
      </c>
      <c r="AK59" s="285">
        <f t="shared" si="74"/>
        <v>100.15337423312883</v>
      </c>
      <c r="AL59" s="282">
        <v>447</v>
      </c>
      <c r="AM59" s="285">
        <f t="shared" si="75"/>
        <v>-52.49734325185973</v>
      </c>
      <c r="AN59" s="274">
        <v>34742</v>
      </c>
      <c r="AO59" s="284">
        <v>-1.0678588717715098</v>
      </c>
      <c r="AP59" s="314"/>
      <c r="AQ59" s="303"/>
      <c r="AR59" s="303"/>
      <c r="AS59" s="303"/>
      <c r="AT59" s="303"/>
      <c r="AU59" s="303"/>
    </row>
    <row r="60" spans="1:47" ht="19.5" customHeight="1">
      <c r="A60" s="283" t="s">
        <v>271</v>
      </c>
      <c r="B60" s="282">
        <f t="shared" si="76"/>
        <v>43900</v>
      </c>
      <c r="C60" s="285">
        <f t="shared" si="77"/>
        <v>54.50130217498417</v>
      </c>
      <c r="D60" s="282">
        <v>2203</v>
      </c>
      <c r="E60" s="285">
        <f t="shared" si="77"/>
        <v>-30.897114178168128</v>
      </c>
      <c r="F60" s="282">
        <v>4437</v>
      </c>
      <c r="G60" s="285">
        <f t="shared" si="66"/>
        <v>187.7431906614786</v>
      </c>
      <c r="H60" s="282">
        <v>19411</v>
      </c>
      <c r="I60" s="285">
        <f t="shared" si="67"/>
        <v>66.50368845428032</v>
      </c>
      <c r="J60" s="282">
        <v>13778</v>
      </c>
      <c r="K60" s="285">
        <f t="shared" si="68"/>
        <v>53.6180176162337</v>
      </c>
      <c r="L60" s="282">
        <v>3377</v>
      </c>
      <c r="M60" s="285">
        <f t="shared" si="69"/>
        <v>29.386973180076637</v>
      </c>
      <c r="N60" s="282">
        <v>694</v>
      </c>
      <c r="O60" s="285">
        <f t="shared" si="70"/>
        <v>55.2572706935123</v>
      </c>
      <c r="P60" s="274">
        <v>55840</v>
      </c>
      <c r="Q60" s="284">
        <v>60.727649530827236</v>
      </c>
      <c r="R60" s="314"/>
      <c r="S60" s="303"/>
      <c r="T60" s="303"/>
      <c r="U60" s="303"/>
      <c r="V60" s="303"/>
      <c r="W60" s="303"/>
      <c r="X60" s="304"/>
      <c r="Y60" s="283" t="s">
        <v>271</v>
      </c>
      <c r="Z60" s="282">
        <f t="shared" si="78"/>
        <v>43900</v>
      </c>
      <c r="AA60" s="285">
        <f t="shared" si="79"/>
        <v>54.50130217498417</v>
      </c>
      <c r="AB60" s="282">
        <v>2203</v>
      </c>
      <c r="AC60" s="285">
        <f t="shared" si="79"/>
        <v>-30.897114178168128</v>
      </c>
      <c r="AD60" s="282">
        <v>4437</v>
      </c>
      <c r="AE60" s="285">
        <f t="shared" si="71"/>
        <v>187.7431906614786</v>
      </c>
      <c r="AF60" s="282">
        <v>19411</v>
      </c>
      <c r="AG60" s="285">
        <f t="shared" si="72"/>
        <v>66.50368845428032</v>
      </c>
      <c r="AH60" s="282">
        <v>13778</v>
      </c>
      <c r="AI60" s="285">
        <f t="shared" si="73"/>
        <v>53.6180176162337</v>
      </c>
      <c r="AJ60" s="282">
        <v>3377</v>
      </c>
      <c r="AK60" s="285">
        <f t="shared" si="74"/>
        <v>29.386973180076637</v>
      </c>
      <c r="AL60" s="282">
        <v>694</v>
      </c>
      <c r="AM60" s="285">
        <f t="shared" si="75"/>
        <v>55.2572706935123</v>
      </c>
      <c r="AN60" s="274">
        <v>55840</v>
      </c>
      <c r="AO60" s="284">
        <v>60.727649530827236</v>
      </c>
      <c r="AP60" s="314"/>
      <c r="AQ60" s="303"/>
      <c r="AR60" s="303"/>
      <c r="AS60" s="303"/>
      <c r="AT60" s="303"/>
      <c r="AU60" s="303"/>
    </row>
    <row r="61" spans="1:47" ht="19.5" customHeight="1">
      <c r="A61" s="288" t="s">
        <v>340</v>
      </c>
      <c r="B61" s="282">
        <f t="shared" si="76"/>
        <v>48384</v>
      </c>
      <c r="C61" s="285">
        <f t="shared" si="77"/>
        <v>10.21412300683371</v>
      </c>
      <c r="D61" s="277">
        <v>2319</v>
      </c>
      <c r="E61" s="285">
        <f t="shared" si="77"/>
        <v>5.265546981389013</v>
      </c>
      <c r="F61" s="277">
        <v>5356</v>
      </c>
      <c r="G61" s="285">
        <f t="shared" si="66"/>
        <v>20.712192923146276</v>
      </c>
      <c r="H61" s="277">
        <v>23165</v>
      </c>
      <c r="I61" s="285">
        <f t="shared" si="67"/>
        <v>19.339549739838247</v>
      </c>
      <c r="J61" s="277">
        <v>14116</v>
      </c>
      <c r="K61" s="285">
        <f t="shared" si="68"/>
        <v>2.453186238931626</v>
      </c>
      <c r="L61" s="277">
        <v>3368</v>
      </c>
      <c r="M61" s="285">
        <f t="shared" si="69"/>
        <v>-0.26650873556410826</v>
      </c>
      <c r="N61" s="277">
        <v>60</v>
      </c>
      <c r="O61" s="285">
        <f t="shared" si="70"/>
        <v>-91.35446685878964</v>
      </c>
      <c r="P61" s="274">
        <v>43307</v>
      </c>
      <c r="Q61" s="284">
        <v>-22.44448424068768</v>
      </c>
      <c r="R61" s="303"/>
      <c r="S61" s="315"/>
      <c r="T61" s="303"/>
      <c r="U61" s="303"/>
      <c r="V61" s="303"/>
      <c r="W61" s="303"/>
      <c r="X61" s="304"/>
      <c r="Y61" s="288" t="s">
        <v>340</v>
      </c>
      <c r="Z61" s="282">
        <f t="shared" si="78"/>
        <v>48384</v>
      </c>
      <c r="AA61" s="285">
        <f t="shared" si="79"/>
        <v>10.21412300683371</v>
      </c>
      <c r="AB61" s="277">
        <v>2319</v>
      </c>
      <c r="AC61" s="285">
        <f t="shared" si="79"/>
        <v>5.265546981389013</v>
      </c>
      <c r="AD61" s="277">
        <v>5356</v>
      </c>
      <c r="AE61" s="285">
        <f t="shared" si="71"/>
        <v>20.712192923146276</v>
      </c>
      <c r="AF61" s="277">
        <v>23165</v>
      </c>
      <c r="AG61" s="285">
        <f t="shared" si="72"/>
        <v>19.339549739838247</v>
      </c>
      <c r="AH61" s="277">
        <v>14116</v>
      </c>
      <c r="AI61" s="285">
        <f t="shared" si="73"/>
        <v>2.453186238931626</v>
      </c>
      <c r="AJ61" s="277">
        <v>3368</v>
      </c>
      <c r="AK61" s="285">
        <f t="shared" si="74"/>
        <v>-0.26650873556410826</v>
      </c>
      <c r="AL61" s="277">
        <v>60</v>
      </c>
      <c r="AM61" s="285">
        <f t="shared" si="75"/>
        <v>-91.35446685878964</v>
      </c>
      <c r="AN61" s="274">
        <v>43307</v>
      </c>
      <c r="AO61" s="284">
        <v>-22.44448424068768</v>
      </c>
      <c r="AP61" s="303"/>
      <c r="AQ61" s="315"/>
      <c r="AR61" s="303"/>
      <c r="AS61" s="303"/>
      <c r="AT61" s="303"/>
      <c r="AU61" s="303"/>
    </row>
    <row r="62" spans="1:47" ht="19.5" customHeight="1">
      <c r="A62" s="288" t="s">
        <v>341</v>
      </c>
      <c r="B62" s="282">
        <f t="shared" si="76"/>
        <v>53506</v>
      </c>
      <c r="C62" s="285">
        <f t="shared" si="77"/>
        <v>10.586144179894186</v>
      </c>
      <c r="D62" s="277">
        <v>2206</v>
      </c>
      <c r="E62" s="285">
        <f t="shared" si="77"/>
        <v>-4.872789995687798</v>
      </c>
      <c r="F62" s="277">
        <v>4085</v>
      </c>
      <c r="G62" s="285">
        <f t="shared" si="66"/>
        <v>-23.730395817774465</v>
      </c>
      <c r="H62" s="277">
        <v>23055</v>
      </c>
      <c r="I62" s="285">
        <f t="shared" si="67"/>
        <v>-0.47485430606518664</v>
      </c>
      <c r="J62" s="277">
        <v>22070</v>
      </c>
      <c r="K62" s="285">
        <f t="shared" si="68"/>
        <v>56.34740719750637</v>
      </c>
      <c r="L62" s="277">
        <v>1851</v>
      </c>
      <c r="M62" s="285">
        <f t="shared" si="69"/>
        <v>-45.041567695961994</v>
      </c>
      <c r="N62" s="277">
        <v>239</v>
      </c>
      <c r="O62" s="285">
        <f t="shared" si="70"/>
        <v>298.3333333333333</v>
      </c>
      <c r="P62" s="274">
        <v>42902</v>
      </c>
      <c r="Q62" s="284">
        <v>-0.9351836885491904</v>
      </c>
      <c r="R62" s="303"/>
      <c r="S62" s="303"/>
      <c r="T62" s="303"/>
      <c r="U62" s="303"/>
      <c r="V62" s="303"/>
      <c r="W62" s="303"/>
      <c r="X62" s="304"/>
      <c r="Y62" s="288" t="s">
        <v>341</v>
      </c>
      <c r="Z62" s="282">
        <f t="shared" si="78"/>
        <v>53506</v>
      </c>
      <c r="AA62" s="285">
        <f t="shared" si="79"/>
        <v>10.586144179894186</v>
      </c>
      <c r="AB62" s="277">
        <v>2206</v>
      </c>
      <c r="AC62" s="285">
        <f t="shared" si="79"/>
        <v>-4.872789995687798</v>
      </c>
      <c r="AD62" s="277">
        <v>4085</v>
      </c>
      <c r="AE62" s="285">
        <f t="shared" si="71"/>
        <v>-23.730395817774465</v>
      </c>
      <c r="AF62" s="277">
        <v>23055</v>
      </c>
      <c r="AG62" s="285">
        <f t="shared" si="72"/>
        <v>-0.47485430606518664</v>
      </c>
      <c r="AH62" s="277">
        <v>22070</v>
      </c>
      <c r="AI62" s="285">
        <f t="shared" si="73"/>
        <v>56.34740719750637</v>
      </c>
      <c r="AJ62" s="277">
        <v>1851</v>
      </c>
      <c r="AK62" s="285">
        <f t="shared" si="74"/>
        <v>-45.041567695961994</v>
      </c>
      <c r="AL62" s="277">
        <v>239</v>
      </c>
      <c r="AM62" s="285">
        <f t="shared" si="75"/>
        <v>298.3333333333333</v>
      </c>
      <c r="AN62" s="274">
        <v>42902</v>
      </c>
      <c r="AO62" s="284">
        <v>-0.9351836885491904</v>
      </c>
      <c r="AP62" s="303"/>
      <c r="AQ62" s="303"/>
      <c r="AR62" s="303"/>
      <c r="AS62" s="303"/>
      <c r="AT62" s="303"/>
      <c r="AU62" s="303"/>
    </row>
    <row r="63" spans="1:47" ht="19.5" customHeight="1">
      <c r="A63" s="288" t="s">
        <v>106</v>
      </c>
      <c r="B63" s="282">
        <f t="shared" si="76"/>
        <v>48984</v>
      </c>
      <c r="C63" s="285">
        <f t="shared" si="77"/>
        <v>-8.451388629312595</v>
      </c>
      <c r="D63" s="277">
        <v>1462</v>
      </c>
      <c r="E63" s="285">
        <f t="shared" si="77"/>
        <v>-33.726201269265644</v>
      </c>
      <c r="F63" s="277">
        <v>4070</v>
      </c>
      <c r="G63" s="285">
        <f t="shared" si="66"/>
        <v>-0.3671970624234966</v>
      </c>
      <c r="H63" s="277">
        <v>23747</v>
      </c>
      <c r="I63" s="285">
        <f t="shared" si="67"/>
        <v>3.0015181088700826</v>
      </c>
      <c r="J63" s="277">
        <v>18664</v>
      </c>
      <c r="K63" s="285">
        <f t="shared" si="68"/>
        <v>-15.432714091526956</v>
      </c>
      <c r="L63" s="277">
        <v>680</v>
      </c>
      <c r="M63" s="285">
        <f t="shared" si="69"/>
        <v>-63.26310102647218</v>
      </c>
      <c r="N63" s="277">
        <v>361</v>
      </c>
      <c r="O63" s="285">
        <f t="shared" si="70"/>
        <v>51.04602510460252</v>
      </c>
      <c r="P63" s="274">
        <v>44100</v>
      </c>
      <c r="Q63" s="284">
        <v>2.792410610227969</v>
      </c>
      <c r="R63" s="303"/>
      <c r="S63" s="303"/>
      <c r="T63" s="303"/>
      <c r="U63" s="303"/>
      <c r="V63" s="303"/>
      <c r="W63" s="303"/>
      <c r="X63" s="304"/>
      <c r="Y63" s="288" t="s">
        <v>106</v>
      </c>
      <c r="Z63" s="282">
        <f t="shared" si="78"/>
        <v>48984</v>
      </c>
      <c r="AA63" s="285">
        <f t="shared" si="79"/>
        <v>-8.451388629312595</v>
      </c>
      <c r="AB63" s="277">
        <v>1462</v>
      </c>
      <c r="AC63" s="285">
        <f t="shared" si="79"/>
        <v>-33.726201269265644</v>
      </c>
      <c r="AD63" s="277">
        <v>4070</v>
      </c>
      <c r="AE63" s="285">
        <f t="shared" si="71"/>
        <v>-0.3671970624234966</v>
      </c>
      <c r="AF63" s="277">
        <v>23747</v>
      </c>
      <c r="AG63" s="285">
        <f t="shared" si="72"/>
        <v>3.0015181088700826</v>
      </c>
      <c r="AH63" s="277">
        <v>18664</v>
      </c>
      <c r="AI63" s="285">
        <f t="shared" si="73"/>
        <v>-15.432714091526956</v>
      </c>
      <c r="AJ63" s="277">
        <v>680</v>
      </c>
      <c r="AK63" s="285">
        <f t="shared" si="74"/>
        <v>-63.26310102647218</v>
      </c>
      <c r="AL63" s="277">
        <v>361</v>
      </c>
      <c r="AM63" s="285">
        <f t="shared" si="75"/>
        <v>51.04602510460252</v>
      </c>
      <c r="AN63" s="274">
        <v>44100</v>
      </c>
      <c r="AO63" s="284">
        <v>2.792410610227969</v>
      </c>
      <c r="AP63" s="303"/>
      <c r="AQ63" s="303"/>
      <c r="AR63" s="303"/>
      <c r="AS63" s="303"/>
      <c r="AT63" s="303"/>
      <c r="AU63" s="303"/>
    </row>
    <row r="64" spans="1:47" ht="19.5" customHeight="1">
      <c r="A64" s="288" t="s">
        <v>98</v>
      </c>
      <c r="B64" s="282">
        <f t="shared" si="76"/>
        <v>36079</v>
      </c>
      <c r="C64" s="285">
        <f t="shared" si="77"/>
        <v>-26.34533725298056</v>
      </c>
      <c r="D64" s="277">
        <v>793</v>
      </c>
      <c r="E64" s="285">
        <f t="shared" si="77"/>
        <v>-45.759233926128594</v>
      </c>
      <c r="F64" s="277">
        <v>3030</v>
      </c>
      <c r="G64" s="285">
        <f t="shared" si="66"/>
        <v>-25.552825552825553</v>
      </c>
      <c r="H64" s="277">
        <v>17998</v>
      </c>
      <c r="I64" s="285">
        <f t="shared" si="67"/>
        <v>-24.209373815639868</v>
      </c>
      <c r="J64" s="277">
        <v>12789</v>
      </c>
      <c r="K64" s="285">
        <f t="shared" si="68"/>
        <v>-31.477711101585935</v>
      </c>
      <c r="L64" s="277">
        <v>1349</v>
      </c>
      <c r="M64" s="285">
        <f t="shared" si="69"/>
        <v>98.38235294117648</v>
      </c>
      <c r="N64" s="277">
        <v>120</v>
      </c>
      <c r="O64" s="285">
        <f t="shared" si="70"/>
        <v>-66.75900277008311</v>
      </c>
      <c r="P64" s="274">
        <v>29648</v>
      </c>
      <c r="Q64" s="284">
        <v>-32.770975056689345</v>
      </c>
      <c r="R64" s="303"/>
      <c r="S64" s="303"/>
      <c r="T64" s="303"/>
      <c r="U64" s="303"/>
      <c r="V64" s="303"/>
      <c r="W64" s="303"/>
      <c r="X64" s="304"/>
      <c r="Y64" s="288" t="s">
        <v>98</v>
      </c>
      <c r="Z64" s="282">
        <f t="shared" si="78"/>
        <v>36079</v>
      </c>
      <c r="AA64" s="285">
        <f t="shared" si="79"/>
        <v>-26.34533725298056</v>
      </c>
      <c r="AB64" s="277">
        <v>793</v>
      </c>
      <c r="AC64" s="285">
        <f t="shared" si="79"/>
        <v>-45.759233926128594</v>
      </c>
      <c r="AD64" s="277">
        <v>3030</v>
      </c>
      <c r="AE64" s="285">
        <f t="shared" si="71"/>
        <v>-25.552825552825553</v>
      </c>
      <c r="AF64" s="277">
        <v>17998</v>
      </c>
      <c r="AG64" s="285">
        <f t="shared" si="72"/>
        <v>-24.209373815639868</v>
      </c>
      <c r="AH64" s="277">
        <v>12789</v>
      </c>
      <c r="AI64" s="285">
        <f t="shared" si="73"/>
        <v>-31.477711101585935</v>
      </c>
      <c r="AJ64" s="277">
        <v>1349</v>
      </c>
      <c r="AK64" s="285">
        <f t="shared" si="74"/>
        <v>98.38235294117648</v>
      </c>
      <c r="AL64" s="277">
        <v>120</v>
      </c>
      <c r="AM64" s="285">
        <f t="shared" si="75"/>
        <v>-66.75900277008311</v>
      </c>
      <c r="AN64" s="274">
        <v>29648</v>
      </c>
      <c r="AO64" s="284">
        <v>-32.770975056689345</v>
      </c>
      <c r="AP64" s="303"/>
      <c r="AQ64" s="303"/>
      <c r="AR64" s="303"/>
      <c r="AS64" s="303"/>
      <c r="AT64" s="303"/>
      <c r="AU64" s="303"/>
    </row>
    <row r="65" spans="1:47" ht="19.5" customHeight="1">
      <c r="A65" s="288" t="s">
        <v>99</v>
      </c>
      <c r="B65" s="282">
        <f t="shared" si="76"/>
        <v>40928</v>
      </c>
      <c r="C65" s="285">
        <f t="shared" si="77"/>
        <v>13.43995121816015</v>
      </c>
      <c r="D65" s="277">
        <v>2209</v>
      </c>
      <c r="E65" s="285">
        <f t="shared" si="77"/>
        <v>178.56242118537202</v>
      </c>
      <c r="F65" s="277">
        <v>3217</v>
      </c>
      <c r="G65" s="285">
        <f t="shared" si="66"/>
        <v>6.17161716171617</v>
      </c>
      <c r="H65" s="277">
        <v>19867</v>
      </c>
      <c r="I65" s="285">
        <f t="shared" si="67"/>
        <v>10.384487165240586</v>
      </c>
      <c r="J65" s="277">
        <v>14204</v>
      </c>
      <c r="K65" s="285">
        <f t="shared" si="68"/>
        <v>11.064195793259834</v>
      </c>
      <c r="L65" s="277">
        <v>1135</v>
      </c>
      <c r="M65" s="285">
        <f t="shared" si="69"/>
        <v>-15.86360266864344</v>
      </c>
      <c r="N65" s="277">
        <v>296</v>
      </c>
      <c r="O65" s="285">
        <f t="shared" si="70"/>
        <v>146.66666666666669</v>
      </c>
      <c r="P65" s="274">
        <v>32556</v>
      </c>
      <c r="Q65" s="284">
        <v>9.808418780356188</v>
      </c>
      <c r="R65" s="303"/>
      <c r="S65" s="303"/>
      <c r="T65" s="303"/>
      <c r="U65" s="303"/>
      <c r="V65" s="303"/>
      <c r="W65" s="303"/>
      <c r="X65" s="304"/>
      <c r="Y65" s="288" t="s">
        <v>99</v>
      </c>
      <c r="Z65" s="282">
        <f t="shared" si="78"/>
        <v>40928</v>
      </c>
      <c r="AA65" s="285">
        <f t="shared" si="79"/>
        <v>13.43995121816015</v>
      </c>
      <c r="AB65" s="277">
        <v>2209</v>
      </c>
      <c r="AC65" s="285">
        <f t="shared" si="79"/>
        <v>178.56242118537202</v>
      </c>
      <c r="AD65" s="277">
        <v>3217</v>
      </c>
      <c r="AE65" s="285">
        <f t="shared" si="71"/>
        <v>6.17161716171617</v>
      </c>
      <c r="AF65" s="277">
        <v>19867</v>
      </c>
      <c r="AG65" s="285">
        <f t="shared" si="72"/>
        <v>10.384487165240586</v>
      </c>
      <c r="AH65" s="277">
        <v>14204</v>
      </c>
      <c r="AI65" s="285">
        <f t="shared" si="73"/>
        <v>11.064195793259834</v>
      </c>
      <c r="AJ65" s="277">
        <v>1135</v>
      </c>
      <c r="AK65" s="285">
        <f t="shared" si="74"/>
        <v>-15.86360266864344</v>
      </c>
      <c r="AL65" s="277">
        <v>296</v>
      </c>
      <c r="AM65" s="285">
        <f t="shared" si="75"/>
        <v>146.66666666666669</v>
      </c>
      <c r="AN65" s="274">
        <v>32556</v>
      </c>
      <c r="AO65" s="284">
        <v>9.808418780356188</v>
      </c>
      <c r="AP65" s="303"/>
      <c r="AQ65" s="303"/>
      <c r="AR65" s="303"/>
      <c r="AS65" s="303"/>
      <c r="AT65" s="303"/>
      <c r="AU65" s="303"/>
    </row>
    <row r="66" spans="1:47" ht="19.5" customHeight="1">
      <c r="A66" s="288" t="s">
        <v>100</v>
      </c>
      <c r="B66" s="282">
        <f t="shared" si="76"/>
        <v>45240</v>
      </c>
      <c r="C66" s="285">
        <f t="shared" si="77"/>
        <v>10.535574667709158</v>
      </c>
      <c r="D66" s="277">
        <v>1300</v>
      </c>
      <c r="E66" s="285">
        <f t="shared" si="77"/>
        <v>-41.14984155726573</v>
      </c>
      <c r="F66" s="277">
        <v>4038</v>
      </c>
      <c r="G66" s="285">
        <f t="shared" si="66"/>
        <v>25.520671433012133</v>
      </c>
      <c r="H66" s="277">
        <v>23613</v>
      </c>
      <c r="I66" s="285">
        <f t="shared" si="67"/>
        <v>18.855388332410538</v>
      </c>
      <c r="J66" s="277">
        <v>14186</v>
      </c>
      <c r="K66" s="285">
        <f t="shared" si="68"/>
        <v>-0.1267248662348619</v>
      </c>
      <c r="L66" s="277">
        <v>1504</v>
      </c>
      <c r="M66" s="285">
        <f t="shared" si="69"/>
        <v>32.51101321585903</v>
      </c>
      <c r="N66" s="277">
        <v>599</v>
      </c>
      <c r="O66" s="285">
        <f t="shared" si="70"/>
        <v>102.36486486486487</v>
      </c>
      <c r="P66" s="274">
        <v>40988</v>
      </c>
      <c r="Q66" s="284">
        <v>25.899987713478325</v>
      </c>
      <c r="R66" s="303"/>
      <c r="S66" s="303"/>
      <c r="T66" s="303"/>
      <c r="U66" s="303"/>
      <c r="V66" s="303"/>
      <c r="W66" s="303"/>
      <c r="X66" s="304"/>
      <c r="Y66" s="288" t="s">
        <v>100</v>
      </c>
      <c r="Z66" s="282">
        <f t="shared" si="78"/>
        <v>45240</v>
      </c>
      <c r="AA66" s="285">
        <f t="shared" si="79"/>
        <v>10.535574667709158</v>
      </c>
      <c r="AB66" s="277">
        <v>1300</v>
      </c>
      <c r="AC66" s="285">
        <f t="shared" si="79"/>
        <v>-41.14984155726573</v>
      </c>
      <c r="AD66" s="277">
        <v>4038</v>
      </c>
      <c r="AE66" s="285">
        <f t="shared" si="71"/>
        <v>25.520671433012133</v>
      </c>
      <c r="AF66" s="277">
        <v>23613</v>
      </c>
      <c r="AG66" s="285">
        <f t="shared" si="72"/>
        <v>18.855388332410538</v>
      </c>
      <c r="AH66" s="277">
        <v>14186</v>
      </c>
      <c r="AI66" s="285">
        <f t="shared" si="73"/>
        <v>-0.1267248662348619</v>
      </c>
      <c r="AJ66" s="277">
        <v>1504</v>
      </c>
      <c r="AK66" s="285">
        <f t="shared" si="74"/>
        <v>32.51101321585903</v>
      </c>
      <c r="AL66" s="277">
        <v>599</v>
      </c>
      <c r="AM66" s="285">
        <f t="shared" si="75"/>
        <v>102.36486486486487</v>
      </c>
      <c r="AN66" s="274">
        <v>40988</v>
      </c>
      <c r="AO66" s="284">
        <v>25.899987713478325</v>
      </c>
      <c r="AP66" s="303"/>
      <c r="AQ66" s="303"/>
      <c r="AR66" s="303"/>
      <c r="AS66" s="303"/>
      <c r="AT66" s="303"/>
      <c r="AU66" s="303"/>
    </row>
    <row r="67" spans="1:47" ht="19.5" customHeight="1">
      <c r="A67" s="288" t="s">
        <v>101</v>
      </c>
      <c r="B67" s="282">
        <f t="shared" si="76"/>
        <v>48663</v>
      </c>
      <c r="C67" s="285">
        <f t="shared" si="77"/>
        <v>7.566312997347491</v>
      </c>
      <c r="D67" s="277">
        <v>2082</v>
      </c>
      <c r="E67" s="285">
        <f t="shared" si="77"/>
        <v>60.15384615384616</v>
      </c>
      <c r="F67" s="277">
        <v>4354</v>
      </c>
      <c r="G67" s="285">
        <f t="shared" si="66"/>
        <v>7.825656265477954</v>
      </c>
      <c r="H67" s="277">
        <v>26057</v>
      </c>
      <c r="I67" s="285">
        <f t="shared" si="67"/>
        <v>10.350230805065008</v>
      </c>
      <c r="J67" s="277">
        <v>14568</v>
      </c>
      <c r="K67" s="285">
        <f t="shared" si="68"/>
        <v>2.6927957140843173</v>
      </c>
      <c r="L67" s="277">
        <v>1238</v>
      </c>
      <c r="M67" s="285">
        <f t="shared" si="69"/>
        <v>-17.686170212765962</v>
      </c>
      <c r="N67" s="277">
        <v>364</v>
      </c>
      <c r="O67" s="285">
        <f t="shared" si="70"/>
        <v>-39.23205342237062</v>
      </c>
      <c r="P67" s="274">
        <v>37977</v>
      </c>
      <c r="Q67" s="284">
        <v>-7.346052503171663</v>
      </c>
      <c r="R67" s="303"/>
      <c r="S67" s="303"/>
      <c r="T67" s="303"/>
      <c r="U67" s="303"/>
      <c r="V67" s="303"/>
      <c r="W67" s="303"/>
      <c r="X67" s="304"/>
      <c r="Y67" s="288" t="s">
        <v>101</v>
      </c>
      <c r="Z67" s="282">
        <f t="shared" si="78"/>
        <v>48663</v>
      </c>
      <c r="AA67" s="285">
        <f t="shared" si="79"/>
        <v>7.566312997347491</v>
      </c>
      <c r="AB67" s="277">
        <v>2082</v>
      </c>
      <c r="AC67" s="285">
        <f t="shared" si="79"/>
        <v>60.15384615384616</v>
      </c>
      <c r="AD67" s="277">
        <v>4354</v>
      </c>
      <c r="AE67" s="285">
        <f t="shared" si="71"/>
        <v>7.825656265477954</v>
      </c>
      <c r="AF67" s="277">
        <v>26057</v>
      </c>
      <c r="AG67" s="285">
        <f t="shared" si="72"/>
        <v>10.350230805065008</v>
      </c>
      <c r="AH67" s="277">
        <v>14568</v>
      </c>
      <c r="AI67" s="285">
        <f t="shared" si="73"/>
        <v>2.6927957140843173</v>
      </c>
      <c r="AJ67" s="277">
        <v>1238</v>
      </c>
      <c r="AK67" s="285">
        <f t="shared" si="74"/>
        <v>-17.686170212765962</v>
      </c>
      <c r="AL67" s="277">
        <v>364</v>
      </c>
      <c r="AM67" s="285">
        <f t="shared" si="75"/>
        <v>-39.23205342237062</v>
      </c>
      <c r="AN67" s="274">
        <v>37977</v>
      </c>
      <c r="AO67" s="284">
        <v>-7.346052503171663</v>
      </c>
      <c r="AP67" s="303"/>
      <c r="AQ67" s="303"/>
      <c r="AR67" s="303"/>
      <c r="AS67" s="303"/>
      <c r="AT67" s="303"/>
      <c r="AU67" s="303"/>
    </row>
    <row r="68" spans="1:47" ht="19.5" customHeight="1">
      <c r="A68" s="288" t="s">
        <v>102</v>
      </c>
      <c r="B68" s="282">
        <f t="shared" si="76"/>
        <v>41343</v>
      </c>
      <c r="C68" s="285">
        <f t="shared" si="77"/>
        <v>-15.042229209049996</v>
      </c>
      <c r="D68" s="277">
        <v>1455</v>
      </c>
      <c r="E68" s="285">
        <f t="shared" si="77"/>
        <v>-30.115273775216135</v>
      </c>
      <c r="F68" s="277">
        <v>3657</v>
      </c>
      <c r="G68" s="285">
        <f t="shared" si="66"/>
        <v>-16.00826825907212</v>
      </c>
      <c r="H68" s="277">
        <v>24760</v>
      </c>
      <c r="I68" s="285">
        <f t="shared" si="67"/>
        <v>-4.9775492190198385</v>
      </c>
      <c r="J68" s="277">
        <v>9679</v>
      </c>
      <c r="K68" s="285">
        <f t="shared" si="68"/>
        <v>-33.55985722130698</v>
      </c>
      <c r="L68" s="277">
        <v>1615</v>
      </c>
      <c r="M68" s="285">
        <f t="shared" si="69"/>
        <v>30.452342487883687</v>
      </c>
      <c r="N68" s="277">
        <v>177</v>
      </c>
      <c r="O68" s="285">
        <f t="shared" si="70"/>
        <v>-51.373626373626365</v>
      </c>
      <c r="P68" s="274">
        <v>34883</v>
      </c>
      <c r="Q68" s="284">
        <v>-8.147036364115124</v>
      </c>
      <c r="R68" s="303"/>
      <c r="S68" s="303"/>
      <c r="T68" s="303"/>
      <c r="U68" s="303"/>
      <c r="V68" s="303"/>
      <c r="W68" s="303"/>
      <c r="X68" s="304"/>
      <c r="Y68" s="288" t="s">
        <v>102</v>
      </c>
      <c r="Z68" s="282">
        <f t="shared" si="78"/>
        <v>41343</v>
      </c>
      <c r="AA68" s="285">
        <f t="shared" si="79"/>
        <v>-15.042229209049996</v>
      </c>
      <c r="AB68" s="277">
        <v>1455</v>
      </c>
      <c r="AC68" s="285">
        <f t="shared" si="79"/>
        <v>-30.115273775216135</v>
      </c>
      <c r="AD68" s="277">
        <v>3657</v>
      </c>
      <c r="AE68" s="285">
        <f t="shared" si="71"/>
        <v>-16.00826825907212</v>
      </c>
      <c r="AF68" s="277">
        <v>24760</v>
      </c>
      <c r="AG68" s="285">
        <f t="shared" si="72"/>
        <v>-4.9775492190198385</v>
      </c>
      <c r="AH68" s="277">
        <v>9679</v>
      </c>
      <c r="AI68" s="285">
        <f t="shared" si="73"/>
        <v>-33.55985722130698</v>
      </c>
      <c r="AJ68" s="277">
        <v>1615</v>
      </c>
      <c r="AK68" s="285">
        <f t="shared" si="74"/>
        <v>30.452342487883687</v>
      </c>
      <c r="AL68" s="277">
        <v>177</v>
      </c>
      <c r="AM68" s="285">
        <f t="shared" si="75"/>
        <v>-51.373626373626365</v>
      </c>
      <c r="AN68" s="274">
        <v>34883</v>
      </c>
      <c r="AO68" s="284">
        <v>-8.147036364115124</v>
      </c>
      <c r="AP68" s="303"/>
      <c r="AQ68" s="303"/>
      <c r="AR68" s="303"/>
      <c r="AS68" s="303"/>
      <c r="AT68" s="303"/>
      <c r="AU68" s="303"/>
    </row>
    <row r="69" spans="1:47" ht="19.5" customHeight="1">
      <c r="A69" s="288" t="s">
        <v>103</v>
      </c>
      <c r="B69" s="282">
        <f t="shared" si="76"/>
        <v>39127</v>
      </c>
      <c r="C69" s="285">
        <f t="shared" si="77"/>
        <v>-5.360036765595144</v>
      </c>
      <c r="D69" s="277">
        <v>682</v>
      </c>
      <c r="E69" s="285">
        <f t="shared" si="77"/>
        <v>-53.12714776632303</v>
      </c>
      <c r="F69" s="277">
        <v>3514</v>
      </c>
      <c r="G69" s="285">
        <f t="shared" si="66"/>
        <v>-3.9103089964451776</v>
      </c>
      <c r="H69" s="277">
        <v>24044</v>
      </c>
      <c r="I69" s="285">
        <f t="shared" si="67"/>
        <v>-2.8917609046849813</v>
      </c>
      <c r="J69" s="277">
        <v>9819</v>
      </c>
      <c r="K69" s="285">
        <f t="shared" si="68"/>
        <v>1.4464304163653185</v>
      </c>
      <c r="L69" s="277">
        <v>795</v>
      </c>
      <c r="M69" s="285">
        <f t="shared" si="69"/>
        <v>-50.77399380804953</v>
      </c>
      <c r="N69" s="277">
        <v>273</v>
      </c>
      <c r="O69" s="285">
        <f t="shared" si="70"/>
        <v>54.23728813559323</v>
      </c>
      <c r="P69" s="274">
        <v>32825</v>
      </c>
      <c r="Q69" s="284">
        <v>-5.899721927586499</v>
      </c>
      <c r="R69" s="303"/>
      <c r="S69" s="303"/>
      <c r="T69" s="303"/>
      <c r="U69" s="303"/>
      <c r="V69" s="303"/>
      <c r="W69" s="303"/>
      <c r="Y69" s="288" t="s">
        <v>103</v>
      </c>
      <c r="Z69" s="282">
        <f t="shared" si="78"/>
        <v>39127</v>
      </c>
      <c r="AA69" s="285">
        <f t="shared" si="79"/>
        <v>-5.360036765595144</v>
      </c>
      <c r="AB69" s="277">
        <v>682</v>
      </c>
      <c r="AC69" s="285">
        <f t="shared" si="79"/>
        <v>-53.12714776632303</v>
      </c>
      <c r="AD69" s="277">
        <v>3514</v>
      </c>
      <c r="AE69" s="285">
        <f t="shared" si="71"/>
        <v>-3.9103089964451776</v>
      </c>
      <c r="AF69" s="277">
        <v>24044</v>
      </c>
      <c r="AG69" s="285">
        <f t="shared" si="72"/>
        <v>-2.8917609046849813</v>
      </c>
      <c r="AH69" s="277">
        <v>9819</v>
      </c>
      <c r="AI69" s="285">
        <f t="shared" si="73"/>
        <v>1.4464304163653185</v>
      </c>
      <c r="AJ69" s="277">
        <v>795</v>
      </c>
      <c r="AK69" s="285">
        <f t="shared" si="74"/>
        <v>-50.77399380804953</v>
      </c>
      <c r="AL69" s="277">
        <v>273</v>
      </c>
      <c r="AM69" s="285">
        <f t="shared" si="75"/>
        <v>54.23728813559323</v>
      </c>
      <c r="AN69" s="274">
        <v>32825</v>
      </c>
      <c r="AO69" s="284">
        <v>-5.899721927586499</v>
      </c>
      <c r="AP69" s="303"/>
      <c r="AQ69" s="303"/>
      <c r="AR69" s="303"/>
      <c r="AS69" s="303"/>
      <c r="AT69" s="303"/>
      <c r="AU69" s="303"/>
    </row>
    <row r="70" spans="1:41" ht="19.5" customHeight="1">
      <c r="A70" s="288" t="s">
        <v>342</v>
      </c>
      <c r="B70" s="282">
        <f t="shared" si="76"/>
        <v>38579</v>
      </c>
      <c r="C70" s="285">
        <f t="shared" si="77"/>
        <v>-1.4005673831369636</v>
      </c>
      <c r="D70" s="277">
        <v>600</v>
      </c>
      <c r="E70" s="285">
        <f t="shared" si="77"/>
        <v>-12.023460410557185</v>
      </c>
      <c r="F70" s="277">
        <v>3180</v>
      </c>
      <c r="G70" s="285">
        <f t="shared" si="66"/>
        <v>-9.50483779169038</v>
      </c>
      <c r="H70" s="277">
        <v>21658</v>
      </c>
      <c r="I70" s="285">
        <f t="shared" si="67"/>
        <v>-9.923473631675261</v>
      </c>
      <c r="J70" s="277">
        <v>11741</v>
      </c>
      <c r="K70" s="285">
        <f t="shared" si="68"/>
        <v>19.57429473469803</v>
      </c>
      <c r="L70" s="277">
        <v>1208</v>
      </c>
      <c r="M70" s="285">
        <f t="shared" si="69"/>
        <v>51.949685534591204</v>
      </c>
      <c r="N70" s="277">
        <v>192</v>
      </c>
      <c r="O70" s="285">
        <f t="shared" si="70"/>
        <v>-29.670329670329664</v>
      </c>
      <c r="P70" s="274">
        <v>39904</v>
      </c>
      <c r="Q70" s="284">
        <v>21.565879664889565</v>
      </c>
      <c r="Y70" s="288" t="s">
        <v>342</v>
      </c>
      <c r="Z70" s="282">
        <f t="shared" si="78"/>
        <v>38579</v>
      </c>
      <c r="AA70" s="285">
        <f t="shared" si="79"/>
        <v>-1.4005673831369636</v>
      </c>
      <c r="AB70" s="277">
        <v>600</v>
      </c>
      <c r="AC70" s="285">
        <f t="shared" si="79"/>
        <v>-12.023460410557185</v>
      </c>
      <c r="AD70" s="277">
        <v>3180</v>
      </c>
      <c r="AE70" s="285">
        <f t="shared" si="71"/>
        <v>-9.50483779169038</v>
      </c>
      <c r="AF70" s="277">
        <v>21658</v>
      </c>
      <c r="AG70" s="285">
        <f t="shared" si="72"/>
        <v>-9.923473631675261</v>
      </c>
      <c r="AH70" s="277">
        <v>11741</v>
      </c>
      <c r="AI70" s="285">
        <f t="shared" si="73"/>
        <v>19.57429473469803</v>
      </c>
      <c r="AJ70" s="277">
        <v>1208</v>
      </c>
      <c r="AK70" s="285">
        <f t="shared" si="74"/>
        <v>51.949685534591204</v>
      </c>
      <c r="AL70" s="277">
        <v>192</v>
      </c>
      <c r="AM70" s="285">
        <f t="shared" si="75"/>
        <v>-29.670329670329664</v>
      </c>
      <c r="AN70" s="274">
        <v>39904</v>
      </c>
      <c r="AO70" s="284">
        <v>21.565879664889565</v>
      </c>
    </row>
    <row r="71" spans="1:41" ht="19.5" customHeight="1">
      <c r="A71" s="288" t="s">
        <v>343</v>
      </c>
      <c r="B71" s="282">
        <f>D71+F71+H71+J71+L71+N71</f>
        <v>43201</v>
      </c>
      <c r="C71" s="285">
        <f>SUM(B71/B70-1)*100</f>
        <v>11.980611213354408</v>
      </c>
      <c r="D71" s="277">
        <v>1741</v>
      </c>
      <c r="E71" s="285">
        <f>SUM(D71/D70-1)*100</f>
        <v>190.16666666666669</v>
      </c>
      <c r="F71" s="277">
        <v>3730</v>
      </c>
      <c r="G71" s="285">
        <f>SUM(F71/F70-1)*100</f>
        <v>17.295597484276737</v>
      </c>
      <c r="H71" s="277">
        <v>26053</v>
      </c>
      <c r="I71" s="285">
        <f>SUM(H71/H70-1)*100</f>
        <v>20.292732477606435</v>
      </c>
      <c r="J71" s="277">
        <v>10291</v>
      </c>
      <c r="K71" s="285">
        <f>SUM(J71/J70-1)*100</f>
        <v>-12.349885018311902</v>
      </c>
      <c r="L71" s="277">
        <v>999</v>
      </c>
      <c r="M71" s="285">
        <f>SUM(L71/L70-1)*100</f>
        <v>-17.301324503311257</v>
      </c>
      <c r="N71" s="277">
        <v>387</v>
      </c>
      <c r="O71" s="285">
        <f>SUM(N71/N70-1)*100</f>
        <v>101.5625</v>
      </c>
      <c r="P71" s="274">
        <v>46951</v>
      </c>
      <c r="Q71" s="284">
        <v>17.659883720930235</v>
      </c>
      <c r="Y71" s="288" t="s">
        <v>343</v>
      </c>
      <c r="Z71" s="282">
        <f>AB71+AD71+AF71+AH71+AJ71+AL71</f>
        <v>43201</v>
      </c>
      <c r="AA71" s="285">
        <f>SUM(Z71/Z70-1)*100</f>
        <v>11.980611213354408</v>
      </c>
      <c r="AB71" s="277">
        <v>1741</v>
      </c>
      <c r="AC71" s="285">
        <f>SUM(AB71/AB70-1)*100</f>
        <v>190.16666666666669</v>
      </c>
      <c r="AD71" s="277">
        <v>3730</v>
      </c>
      <c r="AE71" s="285">
        <f>SUM(AD71/AD70-1)*100</f>
        <v>17.295597484276737</v>
      </c>
      <c r="AF71" s="277">
        <v>26053</v>
      </c>
      <c r="AG71" s="285">
        <f>SUM(AF71/AF70-1)*100</f>
        <v>20.292732477606435</v>
      </c>
      <c r="AH71" s="277">
        <v>10291</v>
      </c>
      <c r="AI71" s="285">
        <f>SUM(AH71/AH70-1)*100</f>
        <v>-12.349885018311902</v>
      </c>
      <c r="AJ71" s="277">
        <v>999</v>
      </c>
      <c r="AK71" s="285">
        <f>SUM(AJ71/AJ70-1)*100</f>
        <v>-17.301324503311257</v>
      </c>
      <c r="AL71" s="277">
        <v>387</v>
      </c>
      <c r="AM71" s="285">
        <f>SUM(AL71/AL70-1)*100</f>
        <v>101.5625</v>
      </c>
      <c r="AN71" s="274">
        <v>46951</v>
      </c>
      <c r="AO71" s="284">
        <v>17.659883720930235</v>
      </c>
    </row>
    <row r="72" spans="1:41" ht="19.5" customHeight="1">
      <c r="A72" s="288" t="s">
        <v>265</v>
      </c>
      <c r="B72" s="282">
        <v>46722</v>
      </c>
      <c r="C72" s="285">
        <f>SUM(B72/B71-1)*100</f>
        <v>8.150274299206028</v>
      </c>
      <c r="D72" s="277">
        <v>1914</v>
      </c>
      <c r="E72" s="285">
        <f>SUM(D72/D71-1)*100</f>
        <v>9.93681792073522</v>
      </c>
      <c r="F72" s="277">
        <v>4888</v>
      </c>
      <c r="G72" s="285">
        <f>SUM(F72/F71-1)*100</f>
        <v>31.045576407506694</v>
      </c>
      <c r="H72" s="277">
        <v>24245</v>
      </c>
      <c r="I72" s="285">
        <f>SUM(H72/H71-1)*100</f>
        <v>-6.939699842628489</v>
      </c>
      <c r="J72" s="277">
        <v>13395</v>
      </c>
      <c r="K72" s="285">
        <f>SUM(J72/J71-1)*100</f>
        <v>30.162277718394705</v>
      </c>
      <c r="L72" s="277">
        <v>1893</v>
      </c>
      <c r="M72" s="285">
        <f>SUM(L72/L71-1)*100</f>
        <v>89.4894894894895</v>
      </c>
      <c r="N72" s="277">
        <v>387</v>
      </c>
      <c r="O72" s="285">
        <f>SUM(N72/N71-1)*100</f>
        <v>0</v>
      </c>
      <c r="P72" s="274">
        <v>53333</v>
      </c>
      <c r="Q72" s="284">
        <v>13.592894720027271</v>
      </c>
      <c r="Y72" s="288" t="s">
        <v>265</v>
      </c>
      <c r="Z72" s="282">
        <v>46722</v>
      </c>
      <c r="AA72" s="285">
        <f>SUM(Z72/Z71-1)*100</f>
        <v>8.150274299206028</v>
      </c>
      <c r="AB72" s="277">
        <v>1914</v>
      </c>
      <c r="AC72" s="285">
        <f>SUM(AB72/AB71-1)*100</f>
        <v>9.93681792073522</v>
      </c>
      <c r="AD72" s="277">
        <v>4888</v>
      </c>
      <c r="AE72" s="285">
        <f>SUM(AD72/AD71-1)*100</f>
        <v>31.045576407506694</v>
      </c>
      <c r="AF72" s="277">
        <v>24245</v>
      </c>
      <c r="AG72" s="285">
        <f>SUM(AF72/AF71-1)*100</f>
        <v>-6.939699842628489</v>
      </c>
      <c r="AH72" s="277">
        <v>13395</v>
      </c>
      <c r="AI72" s="285">
        <f>SUM(AH72/AH71-1)*100</f>
        <v>30.162277718394705</v>
      </c>
      <c r="AJ72" s="277">
        <v>1893</v>
      </c>
      <c r="AK72" s="285">
        <f>SUM(AJ72/AJ71-1)*100</f>
        <v>89.4894894894895</v>
      </c>
      <c r="AL72" s="277">
        <v>387</v>
      </c>
      <c r="AM72" s="285">
        <f>SUM(AL72/AL71-1)*100</f>
        <v>0</v>
      </c>
      <c r="AN72" s="274">
        <v>53333</v>
      </c>
      <c r="AO72" s="284">
        <v>13.592894720027271</v>
      </c>
    </row>
    <row r="73" spans="1:41" ht="19.5" customHeight="1">
      <c r="A73" s="288" t="s">
        <v>344</v>
      </c>
      <c r="B73" s="282">
        <v>37386</v>
      </c>
      <c r="C73" s="285">
        <f>SUM(B73/B72-1)*100</f>
        <v>-19.98202131758058</v>
      </c>
      <c r="D73" s="277">
        <v>1925</v>
      </c>
      <c r="E73" s="285">
        <f>SUM(D73/D72-1)*100</f>
        <v>0.5747126436781658</v>
      </c>
      <c r="F73" s="277">
        <v>4233</v>
      </c>
      <c r="G73" s="285">
        <f>SUM(F73/F72-1)*100</f>
        <v>-13.400163666121113</v>
      </c>
      <c r="H73" s="277">
        <v>20432</v>
      </c>
      <c r="I73" s="285">
        <f>SUM(H73/H72-1)*100</f>
        <v>-15.726954011136318</v>
      </c>
      <c r="J73" s="277">
        <v>8721</v>
      </c>
      <c r="K73" s="285">
        <f>SUM(J73/J72-1)*100</f>
        <v>-34.89361702127659</v>
      </c>
      <c r="L73" s="277">
        <v>1945</v>
      </c>
      <c r="M73" s="285">
        <f>SUM(L73/L72-1)*100</f>
        <v>2.7469624933967207</v>
      </c>
      <c r="N73" s="277">
        <v>130</v>
      </c>
      <c r="O73" s="285">
        <f>SUM(N73/N72-1)*100</f>
        <v>-66.40826873385012</v>
      </c>
      <c r="P73" s="274">
        <v>35985</v>
      </c>
      <c r="Q73" s="284">
        <v>-32.52770329814562</v>
      </c>
      <c r="Y73" s="288" t="s">
        <v>344</v>
      </c>
      <c r="Z73" s="282">
        <v>37386</v>
      </c>
      <c r="AA73" s="285">
        <f>SUM(Z73/Z72-1)*100</f>
        <v>-19.98202131758058</v>
      </c>
      <c r="AB73" s="277">
        <v>1925</v>
      </c>
      <c r="AC73" s="285">
        <f>SUM(AB73/AB72-1)*100</f>
        <v>0.5747126436781658</v>
      </c>
      <c r="AD73" s="277">
        <v>4233</v>
      </c>
      <c r="AE73" s="285">
        <f>SUM(AD73/AD72-1)*100</f>
        <v>-13.400163666121113</v>
      </c>
      <c r="AF73" s="277">
        <v>20432</v>
      </c>
      <c r="AG73" s="285">
        <f>SUM(AF73/AF72-1)*100</f>
        <v>-15.726954011136318</v>
      </c>
      <c r="AH73" s="277">
        <v>8721</v>
      </c>
      <c r="AI73" s="285">
        <f>SUM(AH73/AH72-1)*100</f>
        <v>-34.89361702127659</v>
      </c>
      <c r="AJ73" s="277">
        <v>1945</v>
      </c>
      <c r="AK73" s="285">
        <f>SUM(AJ73/AJ72-1)*100</f>
        <v>2.7469624933967207</v>
      </c>
      <c r="AL73" s="277">
        <v>130</v>
      </c>
      <c r="AM73" s="285">
        <f>SUM(AL73/AL72-1)*100</f>
        <v>-66.40826873385012</v>
      </c>
      <c r="AN73" s="274">
        <v>35985</v>
      </c>
      <c r="AO73" s="284">
        <v>-32.52770329814562</v>
      </c>
    </row>
    <row r="74" spans="1:41" ht="19.5" customHeight="1" thickBot="1">
      <c r="A74" s="290" t="s">
        <v>338</v>
      </c>
      <c r="B74" s="316">
        <v>33258</v>
      </c>
      <c r="C74" s="299">
        <v>-11.041566361739683</v>
      </c>
      <c r="D74" s="300">
        <v>1529</v>
      </c>
      <c r="E74" s="299">
        <v>-20.57142857142857</v>
      </c>
      <c r="F74" s="300">
        <v>1927</v>
      </c>
      <c r="G74" s="299">
        <v>-54.47673045121663</v>
      </c>
      <c r="H74" s="300">
        <v>20797</v>
      </c>
      <c r="I74" s="299">
        <v>1.7864134690681368</v>
      </c>
      <c r="J74" s="300">
        <v>7423</v>
      </c>
      <c r="K74" s="299">
        <v>-14.883614264419222</v>
      </c>
      <c r="L74" s="300">
        <v>1156</v>
      </c>
      <c r="M74" s="299">
        <v>-40.56555269922879</v>
      </c>
      <c r="N74" s="300">
        <v>426</v>
      </c>
      <c r="O74" s="299">
        <v>227.69230769230768</v>
      </c>
      <c r="P74" s="317">
        <v>35656</v>
      </c>
      <c r="Q74" s="302">
        <v>-0.9142698346533251</v>
      </c>
      <c r="Y74" s="290" t="s">
        <v>338</v>
      </c>
      <c r="Z74" s="316">
        <v>33258</v>
      </c>
      <c r="AA74" s="299">
        <v>-11.041566361739683</v>
      </c>
      <c r="AB74" s="300">
        <v>1529</v>
      </c>
      <c r="AC74" s="299">
        <v>-20.57142857142857</v>
      </c>
      <c r="AD74" s="300">
        <v>1927</v>
      </c>
      <c r="AE74" s="299">
        <v>-54.47673045121663</v>
      </c>
      <c r="AF74" s="300">
        <v>20797</v>
      </c>
      <c r="AG74" s="299">
        <v>1.7864134690681368</v>
      </c>
      <c r="AH74" s="300">
        <v>7423</v>
      </c>
      <c r="AI74" s="299">
        <v>-14.883614264419222</v>
      </c>
      <c r="AJ74" s="300">
        <v>1156</v>
      </c>
      <c r="AK74" s="299">
        <v>-40.56555269922879</v>
      </c>
      <c r="AL74" s="300">
        <v>426</v>
      </c>
      <c r="AM74" s="299">
        <v>227.69230769230768</v>
      </c>
      <c r="AN74" s="317">
        <v>35656</v>
      </c>
      <c r="AO74" s="302">
        <v>-0.9142698346533251</v>
      </c>
    </row>
    <row r="75" spans="6:30" ht="13.5" customHeight="1">
      <c r="F75" s="241"/>
      <c r="AD75" s="241"/>
    </row>
    <row r="76" spans="2:35" ht="13.5" customHeight="1">
      <c r="B76" s="318" t="s">
        <v>288</v>
      </c>
      <c r="C76" s="245"/>
      <c r="D76" s="245"/>
      <c r="E76" s="245"/>
      <c r="F76" s="245"/>
      <c r="G76" s="245"/>
      <c r="H76" s="245"/>
      <c r="I76" s="245"/>
      <c r="J76" s="245"/>
      <c r="K76" s="245"/>
      <c r="Z76" s="318" t="s">
        <v>288</v>
      </c>
      <c r="AA76" s="245"/>
      <c r="AB76" s="245"/>
      <c r="AC76" s="245"/>
      <c r="AD76" s="245"/>
      <c r="AE76" s="245"/>
      <c r="AF76" s="245"/>
      <c r="AG76" s="245"/>
      <c r="AH76" s="245"/>
      <c r="AI76" s="245"/>
    </row>
    <row r="77" spans="1:16" ht="13.5" customHeight="1">
      <c r="A77" s="257"/>
      <c r="B77" s="319"/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P77" s="313"/>
    </row>
    <row r="78" spans="1:16" ht="13.5" customHeight="1">
      <c r="A78" s="257"/>
      <c r="B78" s="319"/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3"/>
    </row>
    <row r="79" spans="1:16" ht="13.5" customHeight="1">
      <c r="A79" s="257"/>
      <c r="B79" s="319"/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3"/>
    </row>
    <row r="80" spans="1:16" ht="13.5" customHeight="1">
      <c r="A80" s="257"/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3"/>
    </row>
    <row r="81" spans="1:15" ht="13.5" customHeight="1">
      <c r="A81" s="257"/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</row>
    <row r="82" spans="1:15" ht="13.5" customHeight="1">
      <c r="A82" s="257"/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</row>
    <row r="83" spans="1:15" ht="13.5" customHeight="1">
      <c r="A83" s="257"/>
      <c r="B83" s="319"/>
      <c r="C83" s="319"/>
      <c r="D83" s="319"/>
      <c r="E83" s="319"/>
      <c r="F83" s="319"/>
      <c r="G83" s="319"/>
      <c r="H83" s="319"/>
      <c r="I83" s="319"/>
      <c r="J83" s="319"/>
      <c r="K83" s="319"/>
      <c r="L83" s="319"/>
      <c r="M83" s="319"/>
      <c r="N83" s="319"/>
      <c r="O83" s="319"/>
    </row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100" ht="13.5">
      <c r="B100" s="320"/>
    </row>
    <row r="105" spans="1:21" ht="24.75" customHeight="1">
      <c r="A105" s="321"/>
      <c r="B105" s="322" t="s">
        <v>44</v>
      </c>
      <c r="C105" s="322" t="s">
        <v>45</v>
      </c>
      <c r="D105" s="322" t="s">
        <v>46</v>
      </c>
      <c r="E105" s="322" t="s">
        <v>47</v>
      </c>
      <c r="F105" s="322" t="s">
        <v>48</v>
      </c>
      <c r="G105" s="322" t="s">
        <v>49</v>
      </c>
      <c r="H105" s="322" t="s">
        <v>50</v>
      </c>
      <c r="I105" s="322" t="s">
        <v>51</v>
      </c>
      <c r="J105" s="322" t="s">
        <v>52</v>
      </c>
      <c r="K105" s="322" t="s">
        <v>53</v>
      </c>
      <c r="L105" s="322" t="s">
        <v>54</v>
      </c>
      <c r="M105" s="322" t="s">
        <v>55</v>
      </c>
      <c r="N105" s="322" t="s">
        <v>56</v>
      </c>
      <c r="O105" s="322" t="s">
        <v>57</v>
      </c>
      <c r="P105" s="322" t="s">
        <v>58</v>
      </c>
      <c r="Q105" s="322" t="s">
        <v>59</v>
      </c>
      <c r="R105" s="322" t="s">
        <v>60</v>
      </c>
      <c r="S105" s="322" t="s">
        <v>61</v>
      </c>
      <c r="T105" s="323" t="s">
        <v>85</v>
      </c>
      <c r="U105" s="324" t="s">
        <v>86</v>
      </c>
    </row>
    <row r="106" spans="1:19" ht="24.75" customHeight="1" hidden="1">
      <c r="A106" s="321" t="s">
        <v>62</v>
      </c>
      <c r="B106" s="325">
        <f>SUM(G106+L106+S106)</f>
        <v>5108</v>
      </c>
      <c r="C106" s="325">
        <v>760</v>
      </c>
      <c r="D106" s="325">
        <v>663</v>
      </c>
      <c r="E106" s="325">
        <v>568</v>
      </c>
      <c r="F106" s="325">
        <v>775</v>
      </c>
      <c r="G106" s="325">
        <f>SUM(C106:F106)</f>
        <v>2766</v>
      </c>
      <c r="H106" s="325">
        <v>28</v>
      </c>
      <c r="I106" s="325">
        <v>430</v>
      </c>
      <c r="J106" s="325">
        <v>216</v>
      </c>
      <c r="K106" s="325">
        <v>0</v>
      </c>
      <c r="L106" s="325">
        <f>SUM(H106:K106)</f>
        <v>674</v>
      </c>
      <c r="M106" s="325">
        <v>0</v>
      </c>
      <c r="N106" s="325">
        <v>0</v>
      </c>
      <c r="O106" s="325">
        <v>643</v>
      </c>
      <c r="P106" s="325">
        <v>948</v>
      </c>
      <c r="Q106" s="325">
        <v>0</v>
      </c>
      <c r="R106" s="325">
        <v>77</v>
      </c>
      <c r="S106" s="325">
        <f>SUM(M106:R106)</f>
        <v>1668</v>
      </c>
    </row>
    <row r="107" spans="1:19" ht="24.75" customHeight="1" hidden="1">
      <c r="A107" s="321" t="s">
        <v>63</v>
      </c>
      <c r="B107" s="325">
        <f aca="true" t="shared" si="80" ref="B107:B170">SUM(G107+L107+S107)</f>
        <v>6701</v>
      </c>
      <c r="C107" s="325">
        <v>956</v>
      </c>
      <c r="D107" s="325">
        <v>928</v>
      </c>
      <c r="E107" s="325">
        <v>1242</v>
      </c>
      <c r="F107" s="325">
        <v>1569</v>
      </c>
      <c r="G107" s="325">
        <f aca="true" t="shared" si="81" ref="G107:G170">SUM(C107:F107)</f>
        <v>4695</v>
      </c>
      <c r="H107" s="325">
        <v>10</v>
      </c>
      <c r="I107" s="325">
        <v>112</v>
      </c>
      <c r="J107" s="325">
        <v>721</v>
      </c>
      <c r="K107" s="325">
        <v>0</v>
      </c>
      <c r="L107" s="325">
        <f aca="true" t="shared" si="82" ref="L107:L170">SUM(H107:K107)</f>
        <v>843</v>
      </c>
      <c r="M107" s="325">
        <v>0</v>
      </c>
      <c r="N107" s="325">
        <v>62</v>
      </c>
      <c r="O107" s="325">
        <v>546</v>
      </c>
      <c r="P107" s="325">
        <v>485</v>
      </c>
      <c r="Q107" s="325">
        <v>70</v>
      </c>
      <c r="R107" s="325">
        <v>0</v>
      </c>
      <c r="S107" s="325">
        <f aca="true" t="shared" si="83" ref="S107:S170">SUM(M107:R107)</f>
        <v>1163</v>
      </c>
    </row>
    <row r="108" spans="1:19" ht="24.75" customHeight="1" hidden="1">
      <c r="A108" s="321" t="s">
        <v>64</v>
      </c>
      <c r="B108" s="325">
        <f t="shared" si="80"/>
        <v>9239</v>
      </c>
      <c r="C108" s="325">
        <v>1468</v>
      </c>
      <c r="D108" s="325">
        <v>1395</v>
      </c>
      <c r="E108" s="325">
        <v>1657</v>
      </c>
      <c r="F108" s="325">
        <v>705</v>
      </c>
      <c r="G108" s="325">
        <f t="shared" si="81"/>
        <v>5225</v>
      </c>
      <c r="H108" s="325">
        <v>0</v>
      </c>
      <c r="I108" s="325">
        <v>94</v>
      </c>
      <c r="J108" s="325">
        <v>1157</v>
      </c>
      <c r="K108" s="325">
        <v>0</v>
      </c>
      <c r="L108" s="325">
        <f t="shared" si="82"/>
        <v>1251</v>
      </c>
      <c r="M108" s="325">
        <v>506</v>
      </c>
      <c r="N108" s="325">
        <v>137</v>
      </c>
      <c r="O108" s="325">
        <v>1081</v>
      </c>
      <c r="P108" s="325">
        <v>603</v>
      </c>
      <c r="Q108" s="325">
        <v>396</v>
      </c>
      <c r="R108" s="325">
        <v>40</v>
      </c>
      <c r="S108" s="325">
        <f t="shared" si="83"/>
        <v>2763</v>
      </c>
    </row>
    <row r="109" spans="1:19" ht="24.75" customHeight="1" hidden="1">
      <c r="A109" s="321" t="s">
        <v>65</v>
      </c>
      <c r="B109" s="325">
        <f t="shared" si="80"/>
        <v>7609</v>
      </c>
      <c r="C109" s="325">
        <v>1128</v>
      </c>
      <c r="D109" s="325">
        <v>981</v>
      </c>
      <c r="E109" s="325">
        <v>1046</v>
      </c>
      <c r="F109" s="325">
        <v>1346</v>
      </c>
      <c r="G109" s="325">
        <f t="shared" si="81"/>
        <v>4501</v>
      </c>
      <c r="H109" s="325">
        <v>0</v>
      </c>
      <c r="I109" s="325">
        <v>141</v>
      </c>
      <c r="J109" s="325">
        <v>1041</v>
      </c>
      <c r="K109" s="325">
        <v>0</v>
      </c>
      <c r="L109" s="325">
        <f t="shared" si="82"/>
        <v>1182</v>
      </c>
      <c r="M109" s="325">
        <v>334</v>
      </c>
      <c r="N109" s="325">
        <v>65</v>
      </c>
      <c r="O109" s="325">
        <v>615</v>
      </c>
      <c r="P109" s="325">
        <v>809</v>
      </c>
      <c r="Q109" s="325">
        <v>103</v>
      </c>
      <c r="R109" s="325">
        <v>0</v>
      </c>
      <c r="S109" s="325">
        <f t="shared" si="83"/>
        <v>1926</v>
      </c>
    </row>
    <row r="110" spans="1:19" ht="24.75" customHeight="1" hidden="1">
      <c r="A110" s="321" t="s">
        <v>66</v>
      </c>
      <c r="B110" s="325">
        <f t="shared" si="80"/>
        <v>7808</v>
      </c>
      <c r="C110" s="325">
        <v>798</v>
      </c>
      <c r="D110" s="325">
        <v>737</v>
      </c>
      <c r="E110" s="325">
        <v>979</v>
      </c>
      <c r="F110" s="325">
        <v>991</v>
      </c>
      <c r="G110" s="325">
        <f t="shared" si="81"/>
        <v>3505</v>
      </c>
      <c r="H110" s="325">
        <v>57</v>
      </c>
      <c r="I110" s="325">
        <v>142</v>
      </c>
      <c r="J110" s="325">
        <v>696</v>
      </c>
      <c r="K110" s="325">
        <v>40</v>
      </c>
      <c r="L110" s="325">
        <f t="shared" si="82"/>
        <v>935</v>
      </c>
      <c r="M110" s="325">
        <v>490</v>
      </c>
      <c r="N110" s="325">
        <v>425</v>
      </c>
      <c r="O110" s="325">
        <v>1195</v>
      </c>
      <c r="P110" s="325">
        <v>450</v>
      </c>
      <c r="Q110" s="325">
        <v>804</v>
      </c>
      <c r="R110" s="325">
        <v>4</v>
      </c>
      <c r="S110" s="325">
        <f t="shared" si="83"/>
        <v>3368</v>
      </c>
    </row>
    <row r="111" spans="1:19" ht="24.75" customHeight="1" hidden="1">
      <c r="A111" s="321" t="s">
        <v>67</v>
      </c>
      <c r="B111" s="325">
        <f t="shared" si="80"/>
        <v>7523</v>
      </c>
      <c r="C111" s="325">
        <v>993</v>
      </c>
      <c r="D111" s="325">
        <v>922</v>
      </c>
      <c r="E111" s="325">
        <v>1568</v>
      </c>
      <c r="F111" s="325">
        <v>1319</v>
      </c>
      <c r="G111" s="325">
        <f t="shared" si="81"/>
        <v>4802</v>
      </c>
      <c r="H111" s="325">
        <v>0</v>
      </c>
      <c r="I111" s="325">
        <v>270</v>
      </c>
      <c r="J111" s="325">
        <v>507</v>
      </c>
      <c r="K111" s="325">
        <v>52</v>
      </c>
      <c r="L111" s="325">
        <f t="shared" si="82"/>
        <v>829</v>
      </c>
      <c r="M111" s="325">
        <v>81</v>
      </c>
      <c r="N111" s="325">
        <v>102</v>
      </c>
      <c r="O111" s="325">
        <v>823</v>
      </c>
      <c r="P111" s="325">
        <v>609</v>
      </c>
      <c r="Q111" s="325">
        <v>277</v>
      </c>
      <c r="R111" s="325">
        <v>0</v>
      </c>
      <c r="S111" s="325">
        <f t="shared" si="83"/>
        <v>1892</v>
      </c>
    </row>
    <row r="112" spans="1:19" ht="24.75" customHeight="1" hidden="1">
      <c r="A112" s="321" t="s">
        <v>68</v>
      </c>
      <c r="B112" s="325">
        <f t="shared" si="80"/>
        <v>8367</v>
      </c>
      <c r="C112" s="325">
        <v>727</v>
      </c>
      <c r="D112" s="325">
        <v>1187</v>
      </c>
      <c r="E112" s="325">
        <v>1433</v>
      </c>
      <c r="F112" s="325">
        <v>1392</v>
      </c>
      <c r="G112" s="325">
        <f t="shared" si="81"/>
        <v>4739</v>
      </c>
      <c r="H112" s="325">
        <v>0</v>
      </c>
      <c r="I112" s="325">
        <v>108</v>
      </c>
      <c r="J112" s="325">
        <v>1346</v>
      </c>
      <c r="K112" s="325">
        <v>0</v>
      </c>
      <c r="L112" s="325">
        <f t="shared" si="82"/>
        <v>1454</v>
      </c>
      <c r="M112" s="325">
        <v>487</v>
      </c>
      <c r="N112" s="325">
        <v>144</v>
      </c>
      <c r="O112" s="325">
        <v>780</v>
      </c>
      <c r="P112" s="325">
        <v>681</v>
      </c>
      <c r="Q112" s="325">
        <v>10</v>
      </c>
      <c r="R112" s="325">
        <v>72</v>
      </c>
      <c r="S112" s="325">
        <f t="shared" si="83"/>
        <v>2174</v>
      </c>
    </row>
    <row r="113" spans="1:19" ht="24.75" customHeight="1" hidden="1">
      <c r="A113" s="321" t="s">
        <v>69</v>
      </c>
      <c r="B113" s="325">
        <f t="shared" si="80"/>
        <v>7186</v>
      </c>
      <c r="C113" s="325">
        <v>1009</v>
      </c>
      <c r="D113" s="325">
        <v>807</v>
      </c>
      <c r="E113" s="325">
        <v>1312</v>
      </c>
      <c r="F113" s="325">
        <v>1597</v>
      </c>
      <c r="G113" s="325">
        <f t="shared" si="81"/>
        <v>4725</v>
      </c>
      <c r="H113" s="325">
        <v>0</v>
      </c>
      <c r="I113" s="325">
        <v>96</v>
      </c>
      <c r="J113" s="325">
        <v>949</v>
      </c>
      <c r="K113" s="325">
        <v>4</v>
      </c>
      <c r="L113" s="325">
        <f t="shared" si="82"/>
        <v>1049</v>
      </c>
      <c r="M113" s="325">
        <v>53</v>
      </c>
      <c r="N113" s="325">
        <v>148</v>
      </c>
      <c r="O113" s="325">
        <v>638</v>
      </c>
      <c r="P113" s="325">
        <v>547</v>
      </c>
      <c r="Q113" s="325">
        <v>20</v>
      </c>
      <c r="R113" s="325">
        <v>6</v>
      </c>
      <c r="S113" s="325">
        <f t="shared" si="83"/>
        <v>1412</v>
      </c>
    </row>
    <row r="114" spans="1:19" ht="24.75" customHeight="1" hidden="1">
      <c r="A114" s="321" t="s">
        <v>70</v>
      </c>
      <c r="B114" s="325">
        <f t="shared" si="80"/>
        <v>10969</v>
      </c>
      <c r="C114" s="325">
        <v>1291</v>
      </c>
      <c r="D114" s="325">
        <v>1365</v>
      </c>
      <c r="E114" s="325">
        <v>2249</v>
      </c>
      <c r="F114" s="325">
        <v>1762</v>
      </c>
      <c r="G114" s="325">
        <f t="shared" si="81"/>
        <v>6667</v>
      </c>
      <c r="H114" s="325">
        <v>0</v>
      </c>
      <c r="I114" s="325">
        <v>134</v>
      </c>
      <c r="J114" s="325">
        <v>451</v>
      </c>
      <c r="K114" s="325">
        <v>0</v>
      </c>
      <c r="L114" s="325">
        <f t="shared" si="82"/>
        <v>585</v>
      </c>
      <c r="M114" s="325">
        <v>338</v>
      </c>
      <c r="N114" s="325">
        <v>83</v>
      </c>
      <c r="O114" s="325">
        <v>1757</v>
      </c>
      <c r="P114" s="325">
        <v>1085</v>
      </c>
      <c r="Q114" s="325">
        <v>454</v>
      </c>
      <c r="R114" s="325">
        <v>0</v>
      </c>
      <c r="S114" s="325">
        <f t="shared" si="83"/>
        <v>3717</v>
      </c>
    </row>
    <row r="115" spans="1:19" ht="24.75" customHeight="1" hidden="1">
      <c r="A115" s="321" t="s">
        <v>71</v>
      </c>
      <c r="B115" s="325">
        <f t="shared" si="80"/>
        <v>8317</v>
      </c>
      <c r="C115" s="325">
        <v>1214</v>
      </c>
      <c r="D115" s="325">
        <v>961</v>
      </c>
      <c r="E115" s="325">
        <v>2063</v>
      </c>
      <c r="F115" s="325">
        <v>1015</v>
      </c>
      <c r="G115" s="325">
        <f t="shared" si="81"/>
        <v>5253</v>
      </c>
      <c r="H115" s="325">
        <v>28</v>
      </c>
      <c r="I115" s="325">
        <v>118</v>
      </c>
      <c r="J115" s="325">
        <v>605</v>
      </c>
      <c r="K115" s="325">
        <v>151</v>
      </c>
      <c r="L115" s="325">
        <f t="shared" si="82"/>
        <v>902</v>
      </c>
      <c r="M115" s="325">
        <v>115</v>
      </c>
      <c r="N115" s="325">
        <v>33</v>
      </c>
      <c r="O115" s="325">
        <v>907</v>
      </c>
      <c r="P115" s="325">
        <v>835</v>
      </c>
      <c r="Q115" s="325">
        <v>263</v>
      </c>
      <c r="R115" s="325">
        <v>9</v>
      </c>
      <c r="S115" s="325">
        <f t="shared" si="83"/>
        <v>2162</v>
      </c>
    </row>
    <row r="116" spans="1:19" ht="24.75" customHeight="1" hidden="1">
      <c r="A116" s="321" t="s">
        <v>72</v>
      </c>
      <c r="B116" s="325">
        <f t="shared" si="80"/>
        <v>11259</v>
      </c>
      <c r="C116" s="325">
        <v>1747</v>
      </c>
      <c r="D116" s="325">
        <v>1419</v>
      </c>
      <c r="E116" s="325">
        <v>1543</v>
      </c>
      <c r="F116" s="325">
        <v>2622</v>
      </c>
      <c r="G116" s="325">
        <f t="shared" si="81"/>
        <v>7331</v>
      </c>
      <c r="H116" s="325">
        <v>0</v>
      </c>
      <c r="I116" s="325">
        <v>586</v>
      </c>
      <c r="J116" s="325">
        <v>766</v>
      </c>
      <c r="K116" s="325">
        <v>0</v>
      </c>
      <c r="L116" s="325">
        <f t="shared" si="82"/>
        <v>1352</v>
      </c>
      <c r="M116" s="325">
        <v>117</v>
      </c>
      <c r="N116" s="325">
        <v>191</v>
      </c>
      <c r="O116" s="325">
        <v>1723</v>
      </c>
      <c r="P116" s="325">
        <v>474</v>
      </c>
      <c r="Q116" s="325">
        <v>47</v>
      </c>
      <c r="R116" s="325">
        <v>24</v>
      </c>
      <c r="S116" s="325">
        <f t="shared" si="83"/>
        <v>2576</v>
      </c>
    </row>
    <row r="117" spans="1:19" ht="24.75" customHeight="1" hidden="1">
      <c r="A117" s="321" t="s">
        <v>73</v>
      </c>
      <c r="B117" s="325">
        <f t="shared" si="80"/>
        <v>10585</v>
      </c>
      <c r="C117" s="325">
        <v>1851</v>
      </c>
      <c r="D117" s="325">
        <v>650</v>
      </c>
      <c r="E117" s="325">
        <v>2120</v>
      </c>
      <c r="F117" s="325">
        <v>1041</v>
      </c>
      <c r="G117" s="325">
        <f t="shared" si="81"/>
        <v>5662</v>
      </c>
      <c r="H117" s="325">
        <v>62</v>
      </c>
      <c r="I117" s="325">
        <v>94</v>
      </c>
      <c r="J117" s="325">
        <v>1130</v>
      </c>
      <c r="K117" s="325">
        <v>44</v>
      </c>
      <c r="L117" s="325">
        <f t="shared" si="82"/>
        <v>1330</v>
      </c>
      <c r="M117" s="325">
        <v>667</v>
      </c>
      <c r="N117" s="325">
        <v>152</v>
      </c>
      <c r="O117" s="325">
        <v>950</v>
      </c>
      <c r="P117" s="325">
        <v>1443</v>
      </c>
      <c r="Q117" s="325">
        <v>166</v>
      </c>
      <c r="R117" s="325">
        <v>215</v>
      </c>
      <c r="S117" s="325">
        <f t="shared" si="83"/>
        <v>3593</v>
      </c>
    </row>
    <row r="118" spans="1:19" ht="24.75" customHeight="1" hidden="1">
      <c r="A118" s="321" t="s">
        <v>74</v>
      </c>
      <c r="B118" s="325">
        <f t="shared" si="80"/>
        <v>11329</v>
      </c>
      <c r="C118" s="325">
        <v>1403</v>
      </c>
      <c r="D118" s="325">
        <v>1192</v>
      </c>
      <c r="E118" s="325">
        <v>1696</v>
      </c>
      <c r="F118" s="325">
        <v>2740</v>
      </c>
      <c r="G118" s="325">
        <f t="shared" si="81"/>
        <v>7031</v>
      </c>
      <c r="H118" s="325">
        <v>102</v>
      </c>
      <c r="I118" s="325">
        <v>314</v>
      </c>
      <c r="J118" s="325">
        <v>932</v>
      </c>
      <c r="K118" s="325">
        <v>0</v>
      </c>
      <c r="L118" s="325">
        <f t="shared" si="82"/>
        <v>1348</v>
      </c>
      <c r="M118" s="325">
        <v>287</v>
      </c>
      <c r="N118" s="325">
        <v>249</v>
      </c>
      <c r="O118" s="325">
        <v>580</v>
      </c>
      <c r="P118" s="325">
        <v>1098</v>
      </c>
      <c r="Q118" s="325">
        <v>669</v>
      </c>
      <c r="R118" s="325">
        <v>67</v>
      </c>
      <c r="S118" s="325">
        <f t="shared" si="83"/>
        <v>2950</v>
      </c>
    </row>
    <row r="119" spans="1:19" ht="24.75" customHeight="1" hidden="1">
      <c r="A119" s="321" t="s">
        <v>63</v>
      </c>
      <c r="B119" s="325">
        <f t="shared" si="80"/>
        <v>13723</v>
      </c>
      <c r="C119" s="325">
        <v>2218</v>
      </c>
      <c r="D119" s="325">
        <v>1363</v>
      </c>
      <c r="E119" s="325">
        <v>4003</v>
      </c>
      <c r="F119" s="325">
        <v>2592</v>
      </c>
      <c r="G119" s="325">
        <f t="shared" si="81"/>
        <v>10176</v>
      </c>
      <c r="H119" s="325">
        <v>0</v>
      </c>
      <c r="I119" s="325">
        <v>129</v>
      </c>
      <c r="J119" s="325">
        <v>1182</v>
      </c>
      <c r="K119" s="325">
        <v>61</v>
      </c>
      <c r="L119" s="325">
        <f t="shared" si="82"/>
        <v>1372</v>
      </c>
      <c r="M119" s="325">
        <v>163</v>
      </c>
      <c r="N119" s="325">
        <v>106</v>
      </c>
      <c r="O119" s="325">
        <v>1050</v>
      </c>
      <c r="P119" s="325">
        <v>769</v>
      </c>
      <c r="Q119" s="325">
        <v>48</v>
      </c>
      <c r="R119" s="325">
        <v>39</v>
      </c>
      <c r="S119" s="325">
        <f t="shared" si="83"/>
        <v>2175</v>
      </c>
    </row>
    <row r="120" spans="1:19" ht="24.75" customHeight="1" hidden="1">
      <c r="A120" s="321" t="s">
        <v>64</v>
      </c>
      <c r="B120" s="325">
        <f t="shared" si="80"/>
        <v>13559</v>
      </c>
      <c r="C120" s="325">
        <v>3053</v>
      </c>
      <c r="D120" s="325">
        <v>1538</v>
      </c>
      <c r="E120" s="325">
        <v>3335</v>
      </c>
      <c r="F120" s="325">
        <v>1555</v>
      </c>
      <c r="G120" s="325">
        <f t="shared" si="81"/>
        <v>9481</v>
      </c>
      <c r="H120" s="325">
        <v>65</v>
      </c>
      <c r="I120" s="325">
        <v>358</v>
      </c>
      <c r="J120" s="325">
        <v>1347</v>
      </c>
      <c r="K120" s="325">
        <v>0</v>
      </c>
      <c r="L120" s="325">
        <f t="shared" si="82"/>
        <v>1770</v>
      </c>
      <c r="M120" s="325">
        <v>49</v>
      </c>
      <c r="N120" s="325">
        <v>77</v>
      </c>
      <c r="O120" s="325">
        <v>1495</v>
      </c>
      <c r="P120" s="325">
        <v>581</v>
      </c>
      <c r="Q120" s="325">
        <v>94</v>
      </c>
      <c r="R120" s="325">
        <v>12</v>
      </c>
      <c r="S120" s="325">
        <f t="shared" si="83"/>
        <v>2308</v>
      </c>
    </row>
    <row r="121" spans="1:19" ht="24.75" customHeight="1" hidden="1">
      <c r="A121" s="321" t="s">
        <v>65</v>
      </c>
      <c r="B121" s="325">
        <f t="shared" si="80"/>
        <v>13893</v>
      </c>
      <c r="C121" s="325">
        <v>1406</v>
      </c>
      <c r="D121" s="325">
        <v>1587</v>
      </c>
      <c r="E121" s="325">
        <v>3629</v>
      </c>
      <c r="F121" s="325">
        <v>1994</v>
      </c>
      <c r="G121" s="325">
        <f t="shared" si="81"/>
        <v>8616</v>
      </c>
      <c r="H121" s="325">
        <v>30</v>
      </c>
      <c r="I121" s="325">
        <v>331</v>
      </c>
      <c r="J121" s="325">
        <v>1627</v>
      </c>
      <c r="K121" s="325">
        <v>0</v>
      </c>
      <c r="L121" s="325">
        <f t="shared" si="82"/>
        <v>1988</v>
      </c>
      <c r="M121" s="325">
        <v>130</v>
      </c>
      <c r="N121" s="325">
        <v>639</v>
      </c>
      <c r="O121" s="325">
        <v>1457</v>
      </c>
      <c r="P121" s="325">
        <v>856</v>
      </c>
      <c r="Q121" s="325">
        <v>160</v>
      </c>
      <c r="R121" s="325">
        <v>47</v>
      </c>
      <c r="S121" s="325">
        <f t="shared" si="83"/>
        <v>3289</v>
      </c>
    </row>
    <row r="122" spans="1:19" ht="24.75" customHeight="1" hidden="1">
      <c r="A122" s="321" t="s">
        <v>66</v>
      </c>
      <c r="B122" s="325">
        <f t="shared" si="80"/>
        <v>12413</v>
      </c>
      <c r="C122" s="325">
        <v>1111</v>
      </c>
      <c r="D122" s="325">
        <v>1858</v>
      </c>
      <c r="E122" s="325">
        <v>2680</v>
      </c>
      <c r="F122" s="325">
        <v>1733</v>
      </c>
      <c r="G122" s="325">
        <f t="shared" si="81"/>
        <v>7382</v>
      </c>
      <c r="H122" s="325">
        <v>0</v>
      </c>
      <c r="I122" s="325">
        <v>118</v>
      </c>
      <c r="J122" s="325">
        <v>1223</v>
      </c>
      <c r="K122" s="325">
        <v>21</v>
      </c>
      <c r="L122" s="325">
        <f t="shared" si="82"/>
        <v>1362</v>
      </c>
      <c r="M122" s="325">
        <v>78</v>
      </c>
      <c r="N122" s="325">
        <v>109</v>
      </c>
      <c r="O122" s="325">
        <v>1324</v>
      </c>
      <c r="P122" s="325">
        <v>1901</v>
      </c>
      <c r="Q122" s="325">
        <v>136</v>
      </c>
      <c r="R122" s="325">
        <v>121</v>
      </c>
      <c r="S122" s="325">
        <f t="shared" si="83"/>
        <v>3669</v>
      </c>
    </row>
    <row r="123" spans="1:19" ht="24.75" customHeight="1" hidden="1">
      <c r="A123" s="321" t="s">
        <v>67</v>
      </c>
      <c r="B123" s="325">
        <f t="shared" si="80"/>
        <v>12569</v>
      </c>
      <c r="C123" s="325">
        <v>2090</v>
      </c>
      <c r="D123" s="325">
        <v>1293</v>
      </c>
      <c r="E123" s="325">
        <v>2827</v>
      </c>
      <c r="F123" s="325">
        <v>1360</v>
      </c>
      <c r="G123" s="325">
        <f t="shared" si="81"/>
        <v>7570</v>
      </c>
      <c r="H123" s="325">
        <v>143</v>
      </c>
      <c r="I123" s="325">
        <v>239</v>
      </c>
      <c r="J123" s="325">
        <v>1138</v>
      </c>
      <c r="K123" s="325">
        <v>111</v>
      </c>
      <c r="L123" s="325">
        <f t="shared" si="82"/>
        <v>1631</v>
      </c>
      <c r="M123" s="325">
        <v>91</v>
      </c>
      <c r="N123" s="325">
        <v>185</v>
      </c>
      <c r="O123" s="325">
        <v>1884</v>
      </c>
      <c r="P123" s="325">
        <v>818</v>
      </c>
      <c r="Q123" s="325">
        <v>372</v>
      </c>
      <c r="R123" s="325">
        <v>18</v>
      </c>
      <c r="S123" s="325">
        <f t="shared" si="83"/>
        <v>3368</v>
      </c>
    </row>
    <row r="124" spans="1:19" ht="24.75" customHeight="1" hidden="1">
      <c r="A124" s="321" t="s">
        <v>68</v>
      </c>
      <c r="B124" s="325">
        <f t="shared" si="80"/>
        <v>12843</v>
      </c>
      <c r="C124" s="325">
        <v>1176</v>
      </c>
      <c r="D124" s="325">
        <v>1543</v>
      </c>
      <c r="E124" s="325">
        <v>3197</v>
      </c>
      <c r="F124" s="325">
        <v>1631</v>
      </c>
      <c r="G124" s="325">
        <f t="shared" si="81"/>
        <v>7547</v>
      </c>
      <c r="H124" s="325">
        <v>71</v>
      </c>
      <c r="I124" s="325">
        <v>231</v>
      </c>
      <c r="J124" s="325">
        <v>1109</v>
      </c>
      <c r="K124" s="325">
        <v>50</v>
      </c>
      <c r="L124" s="325">
        <f t="shared" si="82"/>
        <v>1461</v>
      </c>
      <c r="M124" s="325">
        <v>546</v>
      </c>
      <c r="N124" s="325">
        <v>517</v>
      </c>
      <c r="O124" s="325">
        <v>1755</v>
      </c>
      <c r="P124" s="325">
        <v>663</v>
      </c>
      <c r="Q124" s="325">
        <v>207</v>
      </c>
      <c r="R124" s="325">
        <v>147</v>
      </c>
      <c r="S124" s="325">
        <f t="shared" si="83"/>
        <v>3835</v>
      </c>
    </row>
    <row r="125" spans="1:19" ht="24.75" customHeight="1" hidden="1">
      <c r="A125" s="321" t="s">
        <v>69</v>
      </c>
      <c r="B125" s="325">
        <f t="shared" si="80"/>
        <v>14289</v>
      </c>
      <c r="C125" s="325">
        <v>1230</v>
      </c>
      <c r="D125" s="325">
        <v>1666</v>
      </c>
      <c r="E125" s="325">
        <v>3336</v>
      </c>
      <c r="F125" s="325">
        <v>1970</v>
      </c>
      <c r="G125" s="325">
        <f t="shared" si="81"/>
        <v>8202</v>
      </c>
      <c r="H125" s="325">
        <v>0</v>
      </c>
      <c r="I125" s="325">
        <v>295</v>
      </c>
      <c r="J125" s="325">
        <v>1754</v>
      </c>
      <c r="K125" s="325">
        <v>15</v>
      </c>
      <c r="L125" s="325">
        <f t="shared" si="82"/>
        <v>2064</v>
      </c>
      <c r="M125" s="325">
        <v>73</v>
      </c>
      <c r="N125" s="325">
        <v>385</v>
      </c>
      <c r="O125" s="325">
        <v>1515</v>
      </c>
      <c r="P125" s="325">
        <v>1714</v>
      </c>
      <c r="Q125" s="325">
        <v>282</v>
      </c>
      <c r="R125" s="325">
        <v>54</v>
      </c>
      <c r="S125" s="325">
        <f t="shared" si="83"/>
        <v>4023</v>
      </c>
    </row>
    <row r="126" spans="1:19" ht="24.75" customHeight="1" hidden="1">
      <c r="A126" s="321" t="s">
        <v>70</v>
      </c>
      <c r="B126" s="325">
        <f t="shared" si="80"/>
        <v>17140</v>
      </c>
      <c r="C126" s="325">
        <v>1911</v>
      </c>
      <c r="D126" s="325">
        <v>1552</v>
      </c>
      <c r="E126" s="325">
        <v>4079</v>
      </c>
      <c r="F126" s="325">
        <v>2223</v>
      </c>
      <c r="G126" s="325">
        <f t="shared" si="81"/>
        <v>9765</v>
      </c>
      <c r="H126" s="325">
        <v>285</v>
      </c>
      <c r="I126" s="325">
        <v>453</v>
      </c>
      <c r="J126" s="325">
        <v>1450</v>
      </c>
      <c r="K126" s="325">
        <v>55</v>
      </c>
      <c r="L126" s="325">
        <f t="shared" si="82"/>
        <v>2243</v>
      </c>
      <c r="M126" s="325">
        <v>204</v>
      </c>
      <c r="N126" s="325">
        <v>599</v>
      </c>
      <c r="O126" s="325">
        <v>1992</v>
      </c>
      <c r="P126" s="325">
        <v>1790</v>
      </c>
      <c r="Q126" s="325">
        <v>517</v>
      </c>
      <c r="R126" s="325">
        <v>30</v>
      </c>
      <c r="S126" s="325">
        <f t="shared" si="83"/>
        <v>5132</v>
      </c>
    </row>
    <row r="127" spans="1:19" ht="24.75" customHeight="1" hidden="1">
      <c r="A127" s="321" t="s">
        <v>71</v>
      </c>
      <c r="B127" s="325">
        <f t="shared" si="80"/>
        <v>15459</v>
      </c>
      <c r="C127" s="325">
        <v>2423</v>
      </c>
      <c r="D127" s="325">
        <v>935</v>
      </c>
      <c r="E127" s="325">
        <v>4006</v>
      </c>
      <c r="F127" s="325">
        <v>1830</v>
      </c>
      <c r="G127" s="325">
        <f t="shared" si="81"/>
        <v>9194</v>
      </c>
      <c r="H127" s="325">
        <v>76</v>
      </c>
      <c r="I127" s="325">
        <v>532</v>
      </c>
      <c r="J127" s="325">
        <v>1419</v>
      </c>
      <c r="K127" s="325">
        <v>65</v>
      </c>
      <c r="L127" s="325">
        <f t="shared" si="82"/>
        <v>2092</v>
      </c>
      <c r="M127" s="325">
        <v>223</v>
      </c>
      <c r="N127" s="325">
        <v>524</v>
      </c>
      <c r="O127" s="325">
        <v>2042</v>
      </c>
      <c r="P127" s="325">
        <v>874</v>
      </c>
      <c r="Q127" s="325">
        <v>501</v>
      </c>
      <c r="R127" s="325">
        <v>9</v>
      </c>
      <c r="S127" s="325">
        <f t="shared" si="83"/>
        <v>4173</v>
      </c>
    </row>
    <row r="128" spans="1:19" ht="24.75" customHeight="1" hidden="1">
      <c r="A128" s="321" t="s">
        <v>72</v>
      </c>
      <c r="B128" s="325">
        <f t="shared" si="80"/>
        <v>13944</v>
      </c>
      <c r="C128" s="325">
        <v>1628</v>
      </c>
      <c r="D128" s="325">
        <v>1318</v>
      </c>
      <c r="E128" s="325">
        <v>3615</v>
      </c>
      <c r="F128" s="325">
        <v>1952</v>
      </c>
      <c r="G128" s="325">
        <f t="shared" si="81"/>
        <v>8513</v>
      </c>
      <c r="H128" s="325">
        <v>36</v>
      </c>
      <c r="I128" s="325">
        <v>114</v>
      </c>
      <c r="J128" s="325">
        <v>1086</v>
      </c>
      <c r="K128" s="325">
        <v>36</v>
      </c>
      <c r="L128" s="325">
        <f t="shared" si="82"/>
        <v>1272</v>
      </c>
      <c r="M128" s="325">
        <v>60</v>
      </c>
      <c r="N128" s="325">
        <v>511</v>
      </c>
      <c r="O128" s="325">
        <v>1721</v>
      </c>
      <c r="P128" s="325">
        <v>1587</v>
      </c>
      <c r="Q128" s="325">
        <v>142</v>
      </c>
      <c r="R128" s="325">
        <v>138</v>
      </c>
      <c r="S128" s="325">
        <f t="shared" si="83"/>
        <v>4159</v>
      </c>
    </row>
    <row r="129" spans="1:19" ht="24.75" customHeight="1" hidden="1">
      <c r="A129" s="321" t="s">
        <v>73</v>
      </c>
      <c r="B129" s="325">
        <f t="shared" si="80"/>
        <v>15500</v>
      </c>
      <c r="C129" s="325">
        <v>1496</v>
      </c>
      <c r="D129" s="325">
        <v>1765</v>
      </c>
      <c r="E129" s="325">
        <v>3770</v>
      </c>
      <c r="F129" s="325">
        <v>2203</v>
      </c>
      <c r="G129" s="325">
        <f t="shared" si="81"/>
        <v>9234</v>
      </c>
      <c r="H129" s="325">
        <v>22</v>
      </c>
      <c r="I129" s="325">
        <v>182</v>
      </c>
      <c r="J129" s="325">
        <v>1158</v>
      </c>
      <c r="K129" s="325">
        <v>85</v>
      </c>
      <c r="L129" s="325">
        <f t="shared" si="82"/>
        <v>1447</v>
      </c>
      <c r="M129" s="325">
        <v>299</v>
      </c>
      <c r="N129" s="325">
        <v>536</v>
      </c>
      <c r="O129" s="325">
        <v>2596</v>
      </c>
      <c r="P129" s="325">
        <v>1127</v>
      </c>
      <c r="Q129" s="325">
        <v>249</v>
      </c>
      <c r="R129" s="325">
        <v>12</v>
      </c>
      <c r="S129" s="325">
        <f t="shared" si="83"/>
        <v>4819</v>
      </c>
    </row>
    <row r="130" spans="1:19" ht="24.75" customHeight="1" hidden="1">
      <c r="A130" s="321" t="s">
        <v>75</v>
      </c>
      <c r="B130" s="325">
        <f t="shared" si="80"/>
        <v>14433</v>
      </c>
      <c r="C130" s="325">
        <v>1064</v>
      </c>
      <c r="D130" s="325">
        <v>2001</v>
      </c>
      <c r="E130" s="325">
        <v>2548</v>
      </c>
      <c r="F130" s="325">
        <v>3520</v>
      </c>
      <c r="G130" s="325">
        <f t="shared" si="81"/>
        <v>9133</v>
      </c>
      <c r="H130" s="325">
        <v>28</v>
      </c>
      <c r="I130" s="325">
        <v>330</v>
      </c>
      <c r="J130" s="325">
        <v>1200</v>
      </c>
      <c r="K130" s="325">
        <v>270</v>
      </c>
      <c r="L130" s="325">
        <f t="shared" si="82"/>
        <v>1828</v>
      </c>
      <c r="M130" s="325">
        <v>139</v>
      </c>
      <c r="N130" s="325">
        <v>311</v>
      </c>
      <c r="O130" s="325">
        <v>1701</v>
      </c>
      <c r="P130" s="325">
        <v>1177</v>
      </c>
      <c r="Q130" s="325">
        <v>144</v>
      </c>
      <c r="R130" s="325">
        <v>0</v>
      </c>
      <c r="S130" s="325">
        <f t="shared" si="83"/>
        <v>3472</v>
      </c>
    </row>
    <row r="131" spans="1:19" ht="24.75" customHeight="1" hidden="1">
      <c r="A131" s="321" t="s">
        <v>63</v>
      </c>
      <c r="B131" s="325">
        <f t="shared" si="80"/>
        <v>16124</v>
      </c>
      <c r="C131" s="325">
        <v>1229</v>
      </c>
      <c r="D131" s="325">
        <v>1320</v>
      </c>
      <c r="E131" s="325">
        <v>5226</v>
      </c>
      <c r="F131" s="325">
        <v>2554</v>
      </c>
      <c r="G131" s="325">
        <f t="shared" si="81"/>
        <v>10329</v>
      </c>
      <c r="H131" s="325">
        <v>42</v>
      </c>
      <c r="I131" s="325">
        <v>141</v>
      </c>
      <c r="J131" s="325">
        <v>1459</v>
      </c>
      <c r="K131" s="325">
        <v>79</v>
      </c>
      <c r="L131" s="325">
        <f t="shared" si="82"/>
        <v>1721</v>
      </c>
      <c r="M131" s="325">
        <v>176</v>
      </c>
      <c r="N131" s="325">
        <v>1372</v>
      </c>
      <c r="O131" s="325">
        <v>1659</v>
      </c>
      <c r="P131" s="325">
        <v>670</v>
      </c>
      <c r="Q131" s="325">
        <v>177</v>
      </c>
      <c r="R131" s="325">
        <v>20</v>
      </c>
      <c r="S131" s="325">
        <f t="shared" si="83"/>
        <v>4074</v>
      </c>
    </row>
    <row r="132" spans="1:19" ht="24.75" customHeight="1" hidden="1">
      <c r="A132" s="321" t="s">
        <v>64</v>
      </c>
      <c r="B132" s="325">
        <f t="shared" si="80"/>
        <v>13525</v>
      </c>
      <c r="C132" s="325">
        <v>1549</v>
      </c>
      <c r="D132" s="325">
        <v>992</v>
      </c>
      <c r="E132" s="325">
        <v>2933</v>
      </c>
      <c r="F132" s="325">
        <v>2275</v>
      </c>
      <c r="G132" s="325">
        <f t="shared" si="81"/>
        <v>7749</v>
      </c>
      <c r="H132" s="325">
        <v>0</v>
      </c>
      <c r="I132" s="325">
        <v>141</v>
      </c>
      <c r="J132" s="325">
        <v>1004</v>
      </c>
      <c r="K132" s="325">
        <v>54</v>
      </c>
      <c r="L132" s="325">
        <f t="shared" si="82"/>
        <v>1199</v>
      </c>
      <c r="M132" s="325">
        <v>243</v>
      </c>
      <c r="N132" s="325">
        <v>279</v>
      </c>
      <c r="O132" s="325">
        <v>2010</v>
      </c>
      <c r="P132" s="325">
        <v>1770</v>
      </c>
      <c r="Q132" s="325">
        <v>275</v>
      </c>
      <c r="R132" s="325">
        <v>0</v>
      </c>
      <c r="S132" s="325">
        <f t="shared" si="83"/>
        <v>4577</v>
      </c>
    </row>
    <row r="133" spans="1:19" ht="24.75" customHeight="1" hidden="1">
      <c r="A133" s="321" t="s">
        <v>65</v>
      </c>
      <c r="B133" s="325">
        <f t="shared" si="80"/>
        <v>16612</v>
      </c>
      <c r="C133" s="325">
        <v>1794</v>
      </c>
      <c r="D133" s="325">
        <v>2913</v>
      </c>
      <c r="E133" s="325">
        <v>4522</v>
      </c>
      <c r="F133" s="325">
        <v>1669</v>
      </c>
      <c r="G133" s="325">
        <f t="shared" si="81"/>
        <v>10898</v>
      </c>
      <c r="H133" s="325">
        <v>15</v>
      </c>
      <c r="I133" s="325">
        <v>206</v>
      </c>
      <c r="J133" s="325">
        <v>1216</v>
      </c>
      <c r="K133" s="325">
        <v>170</v>
      </c>
      <c r="L133" s="325">
        <f t="shared" si="82"/>
        <v>1607</v>
      </c>
      <c r="M133" s="325">
        <v>0</v>
      </c>
      <c r="N133" s="325">
        <v>610</v>
      </c>
      <c r="O133" s="325">
        <v>2149</v>
      </c>
      <c r="P133" s="325">
        <v>1093</v>
      </c>
      <c r="Q133" s="325">
        <v>255</v>
      </c>
      <c r="R133" s="325">
        <v>0</v>
      </c>
      <c r="S133" s="325">
        <f t="shared" si="83"/>
        <v>4107</v>
      </c>
    </row>
    <row r="134" spans="1:19" ht="24.75" customHeight="1" hidden="1">
      <c r="A134" s="321" t="s">
        <v>66</v>
      </c>
      <c r="B134" s="325">
        <f t="shared" si="80"/>
        <v>12563</v>
      </c>
      <c r="C134" s="325">
        <v>1184</v>
      </c>
      <c r="D134" s="325">
        <v>799</v>
      </c>
      <c r="E134" s="325">
        <v>3553</v>
      </c>
      <c r="F134" s="325">
        <v>1814</v>
      </c>
      <c r="G134" s="325">
        <f t="shared" si="81"/>
        <v>7350</v>
      </c>
      <c r="H134" s="325">
        <v>35</v>
      </c>
      <c r="I134" s="325">
        <v>203</v>
      </c>
      <c r="J134" s="325">
        <v>1323</v>
      </c>
      <c r="K134" s="325">
        <v>45</v>
      </c>
      <c r="L134" s="325">
        <f t="shared" si="82"/>
        <v>1606</v>
      </c>
      <c r="M134" s="325">
        <v>157</v>
      </c>
      <c r="N134" s="325">
        <v>304</v>
      </c>
      <c r="O134" s="325">
        <v>1397</v>
      </c>
      <c r="P134" s="325">
        <v>1497</v>
      </c>
      <c r="Q134" s="325">
        <v>252</v>
      </c>
      <c r="R134" s="325">
        <v>0</v>
      </c>
      <c r="S134" s="325">
        <f t="shared" si="83"/>
        <v>3607</v>
      </c>
    </row>
    <row r="135" spans="1:19" ht="24.75" customHeight="1" hidden="1">
      <c r="A135" s="321" t="s">
        <v>67</v>
      </c>
      <c r="B135" s="325">
        <f t="shared" si="80"/>
        <v>13691</v>
      </c>
      <c r="C135" s="325">
        <v>1478</v>
      </c>
      <c r="D135" s="325">
        <v>1269</v>
      </c>
      <c r="E135" s="325">
        <v>3488</v>
      </c>
      <c r="F135" s="325">
        <v>2706</v>
      </c>
      <c r="G135" s="325">
        <f t="shared" si="81"/>
        <v>8941</v>
      </c>
      <c r="H135" s="325">
        <v>30</v>
      </c>
      <c r="I135" s="325">
        <v>123</v>
      </c>
      <c r="J135" s="325">
        <v>1033</v>
      </c>
      <c r="K135" s="325">
        <v>14</v>
      </c>
      <c r="L135" s="325">
        <f t="shared" si="82"/>
        <v>1200</v>
      </c>
      <c r="M135" s="325">
        <v>545</v>
      </c>
      <c r="N135" s="325">
        <v>423</v>
      </c>
      <c r="O135" s="325">
        <v>1445</v>
      </c>
      <c r="P135" s="325">
        <v>998</v>
      </c>
      <c r="Q135" s="325">
        <v>139</v>
      </c>
      <c r="R135" s="325">
        <v>0</v>
      </c>
      <c r="S135" s="325">
        <f t="shared" si="83"/>
        <v>3550</v>
      </c>
    </row>
    <row r="136" spans="1:19" ht="24.75" customHeight="1" hidden="1">
      <c r="A136" s="321" t="s">
        <v>68</v>
      </c>
      <c r="B136" s="325">
        <f t="shared" si="80"/>
        <v>14513</v>
      </c>
      <c r="C136" s="325">
        <v>1000</v>
      </c>
      <c r="D136" s="325">
        <v>372</v>
      </c>
      <c r="E136" s="325">
        <v>5100</v>
      </c>
      <c r="F136" s="325">
        <v>1642</v>
      </c>
      <c r="G136" s="325">
        <f t="shared" si="81"/>
        <v>8114</v>
      </c>
      <c r="H136" s="325">
        <v>157</v>
      </c>
      <c r="I136" s="325">
        <v>146</v>
      </c>
      <c r="J136" s="325">
        <v>1297</v>
      </c>
      <c r="K136" s="325">
        <v>40</v>
      </c>
      <c r="L136" s="325">
        <f t="shared" si="82"/>
        <v>1640</v>
      </c>
      <c r="M136" s="325">
        <v>291</v>
      </c>
      <c r="N136" s="325">
        <v>449</v>
      </c>
      <c r="O136" s="325">
        <v>2423</v>
      </c>
      <c r="P136" s="325">
        <v>1202</v>
      </c>
      <c r="Q136" s="325">
        <v>394</v>
      </c>
      <c r="R136" s="325">
        <v>0</v>
      </c>
      <c r="S136" s="325">
        <f t="shared" si="83"/>
        <v>4759</v>
      </c>
    </row>
    <row r="137" spans="1:19" ht="24.75" customHeight="1" hidden="1">
      <c r="A137" s="321" t="s">
        <v>69</v>
      </c>
      <c r="B137" s="325">
        <f t="shared" si="80"/>
        <v>9109</v>
      </c>
      <c r="C137" s="325">
        <v>613</v>
      </c>
      <c r="D137" s="325">
        <v>768</v>
      </c>
      <c r="E137" s="325">
        <v>2488</v>
      </c>
      <c r="F137" s="325">
        <v>1574</v>
      </c>
      <c r="G137" s="325">
        <f t="shared" si="81"/>
        <v>5443</v>
      </c>
      <c r="H137" s="325">
        <v>75</v>
      </c>
      <c r="I137" s="325">
        <v>160</v>
      </c>
      <c r="J137" s="325">
        <v>692</v>
      </c>
      <c r="K137" s="325">
        <v>105</v>
      </c>
      <c r="L137" s="325">
        <f t="shared" si="82"/>
        <v>1032</v>
      </c>
      <c r="M137" s="325">
        <v>0</v>
      </c>
      <c r="N137" s="325">
        <v>589</v>
      </c>
      <c r="O137" s="325">
        <v>1029</v>
      </c>
      <c r="P137" s="325">
        <v>848</v>
      </c>
      <c r="Q137" s="325">
        <v>168</v>
      </c>
      <c r="R137" s="325">
        <v>0</v>
      </c>
      <c r="S137" s="325">
        <f t="shared" si="83"/>
        <v>2634</v>
      </c>
    </row>
    <row r="138" spans="1:19" ht="24.75" customHeight="1" hidden="1">
      <c r="A138" s="321" t="s">
        <v>70</v>
      </c>
      <c r="B138" s="325">
        <f t="shared" si="80"/>
        <v>12176</v>
      </c>
      <c r="C138" s="325">
        <v>1654</v>
      </c>
      <c r="D138" s="325">
        <v>726</v>
      </c>
      <c r="E138" s="325">
        <v>2840</v>
      </c>
      <c r="F138" s="325">
        <v>1875</v>
      </c>
      <c r="G138" s="325">
        <f t="shared" si="81"/>
        <v>7095</v>
      </c>
      <c r="H138" s="325">
        <v>133</v>
      </c>
      <c r="I138" s="325">
        <v>137</v>
      </c>
      <c r="J138" s="325">
        <v>1288</v>
      </c>
      <c r="K138" s="325">
        <v>0</v>
      </c>
      <c r="L138" s="325">
        <f t="shared" si="82"/>
        <v>1558</v>
      </c>
      <c r="M138" s="325">
        <v>172</v>
      </c>
      <c r="N138" s="325">
        <v>280</v>
      </c>
      <c r="O138" s="325">
        <v>2016</v>
      </c>
      <c r="P138" s="325">
        <v>671</v>
      </c>
      <c r="Q138" s="325">
        <v>384</v>
      </c>
      <c r="R138" s="325">
        <v>0</v>
      </c>
      <c r="S138" s="325">
        <f t="shared" si="83"/>
        <v>3523</v>
      </c>
    </row>
    <row r="139" spans="1:19" ht="24.75" customHeight="1" hidden="1">
      <c r="A139" s="321" t="s">
        <v>71</v>
      </c>
      <c r="B139" s="325">
        <f t="shared" si="80"/>
        <v>12631</v>
      </c>
      <c r="C139" s="325">
        <v>974</v>
      </c>
      <c r="D139" s="325">
        <v>1154</v>
      </c>
      <c r="E139" s="325">
        <v>3035</v>
      </c>
      <c r="F139" s="325">
        <v>1574</v>
      </c>
      <c r="G139" s="325">
        <f t="shared" si="81"/>
        <v>6737</v>
      </c>
      <c r="H139" s="325">
        <v>112</v>
      </c>
      <c r="I139" s="325">
        <v>121</v>
      </c>
      <c r="J139" s="325">
        <v>1136</v>
      </c>
      <c r="K139" s="325">
        <v>74</v>
      </c>
      <c r="L139" s="325">
        <f t="shared" si="82"/>
        <v>1443</v>
      </c>
      <c r="M139" s="325">
        <v>124</v>
      </c>
      <c r="N139" s="325">
        <v>365</v>
      </c>
      <c r="O139" s="325">
        <v>2354</v>
      </c>
      <c r="P139" s="325">
        <v>1209</v>
      </c>
      <c r="Q139" s="325">
        <v>387</v>
      </c>
      <c r="R139" s="325">
        <v>12</v>
      </c>
      <c r="S139" s="325">
        <f t="shared" si="83"/>
        <v>4451</v>
      </c>
    </row>
    <row r="140" spans="1:19" ht="24.75" customHeight="1" hidden="1">
      <c r="A140" s="321" t="s">
        <v>72</v>
      </c>
      <c r="B140" s="325">
        <f t="shared" si="80"/>
        <v>15349</v>
      </c>
      <c r="C140" s="325">
        <v>844</v>
      </c>
      <c r="D140" s="325">
        <v>1130</v>
      </c>
      <c r="E140" s="325">
        <v>3606</v>
      </c>
      <c r="F140" s="325">
        <v>2239</v>
      </c>
      <c r="G140" s="325">
        <f t="shared" si="81"/>
        <v>7819</v>
      </c>
      <c r="H140" s="325">
        <v>106</v>
      </c>
      <c r="I140" s="325">
        <v>157</v>
      </c>
      <c r="J140" s="325">
        <v>1073</v>
      </c>
      <c r="K140" s="325">
        <v>57</v>
      </c>
      <c r="L140" s="325">
        <f t="shared" si="82"/>
        <v>1393</v>
      </c>
      <c r="M140" s="325">
        <v>265</v>
      </c>
      <c r="N140" s="325">
        <v>228</v>
      </c>
      <c r="O140" s="325">
        <v>3015</v>
      </c>
      <c r="P140" s="325">
        <v>1923</v>
      </c>
      <c r="Q140" s="325">
        <v>694</v>
      </c>
      <c r="R140" s="325">
        <v>12</v>
      </c>
      <c r="S140" s="325">
        <f t="shared" si="83"/>
        <v>6137</v>
      </c>
    </row>
    <row r="141" spans="1:19" ht="24.75" customHeight="1" hidden="1">
      <c r="A141" s="321" t="s">
        <v>73</v>
      </c>
      <c r="B141" s="325">
        <f t="shared" si="80"/>
        <v>12771</v>
      </c>
      <c r="C141" s="325">
        <v>1305</v>
      </c>
      <c r="D141" s="325">
        <v>735</v>
      </c>
      <c r="E141" s="325">
        <v>2802</v>
      </c>
      <c r="F141" s="325">
        <v>2533</v>
      </c>
      <c r="G141" s="325">
        <f t="shared" si="81"/>
        <v>7375</v>
      </c>
      <c r="H141" s="325">
        <v>64</v>
      </c>
      <c r="I141" s="325">
        <v>166</v>
      </c>
      <c r="J141" s="325">
        <v>1478</v>
      </c>
      <c r="K141" s="325">
        <v>195</v>
      </c>
      <c r="L141" s="325">
        <f t="shared" si="82"/>
        <v>1903</v>
      </c>
      <c r="M141" s="325">
        <v>207</v>
      </c>
      <c r="N141" s="325">
        <v>146</v>
      </c>
      <c r="O141" s="325">
        <v>1967</v>
      </c>
      <c r="P141" s="325">
        <v>1058</v>
      </c>
      <c r="Q141" s="325">
        <v>99</v>
      </c>
      <c r="R141" s="325">
        <v>16</v>
      </c>
      <c r="S141" s="325">
        <f t="shared" si="83"/>
        <v>3493</v>
      </c>
    </row>
    <row r="142" spans="1:19" ht="24.75" customHeight="1" hidden="1">
      <c r="A142" s="321" t="s">
        <v>76</v>
      </c>
      <c r="B142" s="325">
        <f t="shared" si="80"/>
        <v>12753</v>
      </c>
      <c r="C142" s="325">
        <v>613</v>
      </c>
      <c r="D142" s="325">
        <v>1102</v>
      </c>
      <c r="E142" s="325">
        <v>3472</v>
      </c>
      <c r="F142" s="325">
        <v>2314</v>
      </c>
      <c r="G142" s="325">
        <f t="shared" si="81"/>
        <v>7501</v>
      </c>
      <c r="H142" s="325">
        <v>95</v>
      </c>
      <c r="I142" s="325">
        <v>344</v>
      </c>
      <c r="J142" s="325">
        <v>852</v>
      </c>
      <c r="K142" s="325">
        <v>55</v>
      </c>
      <c r="L142" s="325">
        <f t="shared" si="82"/>
        <v>1346</v>
      </c>
      <c r="M142" s="325">
        <v>257</v>
      </c>
      <c r="N142" s="325">
        <v>232</v>
      </c>
      <c r="O142" s="325">
        <v>1996</v>
      </c>
      <c r="P142" s="325">
        <v>1122</v>
      </c>
      <c r="Q142" s="325">
        <v>289</v>
      </c>
      <c r="R142" s="325">
        <v>10</v>
      </c>
      <c r="S142" s="325">
        <f t="shared" si="83"/>
        <v>3906</v>
      </c>
    </row>
    <row r="143" spans="1:19" ht="24.75" customHeight="1" hidden="1">
      <c r="A143" s="321" t="s">
        <v>63</v>
      </c>
      <c r="B143" s="325">
        <f t="shared" si="80"/>
        <v>13025</v>
      </c>
      <c r="C143" s="325">
        <v>1545</v>
      </c>
      <c r="D143" s="325">
        <v>1548</v>
      </c>
      <c r="E143" s="325">
        <v>2226</v>
      </c>
      <c r="F143" s="325">
        <v>2220</v>
      </c>
      <c r="G143" s="325">
        <f t="shared" si="81"/>
        <v>7539</v>
      </c>
      <c r="H143" s="325">
        <v>47</v>
      </c>
      <c r="I143" s="325">
        <v>159</v>
      </c>
      <c r="J143" s="325">
        <v>815</v>
      </c>
      <c r="K143" s="325">
        <v>65</v>
      </c>
      <c r="L143" s="325">
        <f t="shared" si="82"/>
        <v>1086</v>
      </c>
      <c r="M143" s="325">
        <v>95</v>
      </c>
      <c r="N143" s="325">
        <v>304</v>
      </c>
      <c r="O143" s="325">
        <v>2178</v>
      </c>
      <c r="P143" s="325">
        <v>1630</v>
      </c>
      <c r="Q143" s="325">
        <v>193</v>
      </c>
      <c r="R143" s="325">
        <v>0</v>
      </c>
      <c r="S143" s="325">
        <f t="shared" si="83"/>
        <v>4400</v>
      </c>
    </row>
    <row r="144" spans="1:19" ht="24.75" customHeight="1" hidden="1">
      <c r="A144" s="321" t="s">
        <v>64</v>
      </c>
      <c r="B144" s="325">
        <f t="shared" si="80"/>
        <v>12403</v>
      </c>
      <c r="C144" s="325">
        <v>1076</v>
      </c>
      <c r="D144" s="325">
        <v>741</v>
      </c>
      <c r="E144" s="325">
        <v>3412</v>
      </c>
      <c r="F144" s="325">
        <v>2099</v>
      </c>
      <c r="G144" s="325">
        <f t="shared" si="81"/>
        <v>7328</v>
      </c>
      <c r="H144" s="325">
        <v>66</v>
      </c>
      <c r="I144" s="325">
        <v>85</v>
      </c>
      <c r="J144" s="325">
        <v>781</v>
      </c>
      <c r="K144" s="325">
        <v>140</v>
      </c>
      <c r="L144" s="325">
        <f t="shared" si="82"/>
        <v>1072</v>
      </c>
      <c r="M144" s="325">
        <v>263</v>
      </c>
      <c r="N144" s="325">
        <v>359</v>
      </c>
      <c r="O144" s="325">
        <v>1849</v>
      </c>
      <c r="P144" s="325">
        <v>1532</v>
      </c>
      <c r="Q144" s="325">
        <v>0</v>
      </c>
      <c r="R144" s="325">
        <v>0</v>
      </c>
      <c r="S144" s="325">
        <f t="shared" si="83"/>
        <v>4003</v>
      </c>
    </row>
    <row r="145" spans="1:19" ht="24.75" customHeight="1" hidden="1">
      <c r="A145" s="321" t="s">
        <v>65</v>
      </c>
      <c r="B145" s="325">
        <f t="shared" si="80"/>
        <v>12314</v>
      </c>
      <c r="C145" s="325">
        <v>939</v>
      </c>
      <c r="D145" s="325">
        <v>1067</v>
      </c>
      <c r="E145" s="325">
        <v>3010</v>
      </c>
      <c r="F145" s="325">
        <v>1835</v>
      </c>
      <c r="G145" s="325">
        <f t="shared" si="81"/>
        <v>6851</v>
      </c>
      <c r="H145" s="325">
        <v>137</v>
      </c>
      <c r="I145" s="325">
        <v>164</v>
      </c>
      <c r="J145" s="325">
        <v>1093</v>
      </c>
      <c r="K145" s="325">
        <v>70</v>
      </c>
      <c r="L145" s="325">
        <f t="shared" si="82"/>
        <v>1464</v>
      </c>
      <c r="M145" s="325">
        <v>50</v>
      </c>
      <c r="N145" s="325">
        <v>356</v>
      </c>
      <c r="O145" s="325">
        <v>1266</v>
      </c>
      <c r="P145" s="325">
        <v>2002</v>
      </c>
      <c r="Q145" s="325">
        <v>325</v>
      </c>
      <c r="R145" s="325">
        <v>0</v>
      </c>
      <c r="S145" s="325">
        <f t="shared" si="83"/>
        <v>3999</v>
      </c>
    </row>
    <row r="146" spans="1:19" ht="24.75" customHeight="1" hidden="1">
      <c r="A146" s="321" t="s">
        <v>66</v>
      </c>
      <c r="B146" s="325">
        <f t="shared" si="80"/>
        <v>11847</v>
      </c>
      <c r="C146" s="325">
        <v>358</v>
      </c>
      <c r="D146" s="325">
        <v>549</v>
      </c>
      <c r="E146" s="325">
        <v>3239</v>
      </c>
      <c r="F146" s="325">
        <v>2351</v>
      </c>
      <c r="G146" s="325">
        <f t="shared" si="81"/>
        <v>6497</v>
      </c>
      <c r="H146" s="325">
        <v>31</v>
      </c>
      <c r="I146" s="325">
        <v>296</v>
      </c>
      <c r="J146" s="325">
        <v>956</v>
      </c>
      <c r="K146" s="325">
        <v>0</v>
      </c>
      <c r="L146" s="325">
        <f t="shared" si="82"/>
        <v>1283</v>
      </c>
      <c r="M146" s="325">
        <v>36</v>
      </c>
      <c r="N146" s="325">
        <v>520</v>
      </c>
      <c r="O146" s="325">
        <v>1724</v>
      </c>
      <c r="P146" s="325">
        <v>1499</v>
      </c>
      <c r="Q146" s="325">
        <v>288</v>
      </c>
      <c r="R146" s="325">
        <v>0</v>
      </c>
      <c r="S146" s="325">
        <f t="shared" si="83"/>
        <v>4067</v>
      </c>
    </row>
    <row r="147" spans="1:19" ht="24.75" customHeight="1" hidden="1">
      <c r="A147" s="321" t="s">
        <v>67</v>
      </c>
      <c r="B147" s="325">
        <f t="shared" si="80"/>
        <v>11635</v>
      </c>
      <c r="C147" s="325">
        <v>1006</v>
      </c>
      <c r="D147" s="325">
        <v>863</v>
      </c>
      <c r="E147" s="325">
        <v>2892</v>
      </c>
      <c r="F147" s="325">
        <v>1429</v>
      </c>
      <c r="G147" s="325">
        <f t="shared" si="81"/>
        <v>6190</v>
      </c>
      <c r="H147" s="325">
        <v>13</v>
      </c>
      <c r="I147" s="325">
        <v>381</v>
      </c>
      <c r="J147" s="325">
        <v>733</v>
      </c>
      <c r="K147" s="325">
        <v>158</v>
      </c>
      <c r="L147" s="325">
        <f t="shared" si="82"/>
        <v>1285</v>
      </c>
      <c r="M147" s="325">
        <v>228</v>
      </c>
      <c r="N147" s="325">
        <v>423</v>
      </c>
      <c r="O147" s="325">
        <v>1598</v>
      </c>
      <c r="P147" s="325">
        <v>1778</v>
      </c>
      <c r="Q147" s="325">
        <v>133</v>
      </c>
      <c r="R147" s="325">
        <v>0</v>
      </c>
      <c r="S147" s="325">
        <f t="shared" si="83"/>
        <v>4160</v>
      </c>
    </row>
    <row r="148" spans="1:19" ht="24.75" customHeight="1" hidden="1">
      <c r="A148" s="321" t="s">
        <v>68</v>
      </c>
      <c r="B148" s="325">
        <f t="shared" si="80"/>
        <v>14730</v>
      </c>
      <c r="C148" s="325">
        <v>731</v>
      </c>
      <c r="D148" s="325">
        <v>826</v>
      </c>
      <c r="E148" s="325">
        <v>3419</v>
      </c>
      <c r="F148" s="325">
        <v>2507</v>
      </c>
      <c r="G148" s="325">
        <f t="shared" si="81"/>
        <v>7483</v>
      </c>
      <c r="H148" s="325">
        <v>65</v>
      </c>
      <c r="I148" s="325">
        <v>193</v>
      </c>
      <c r="J148" s="325">
        <v>772</v>
      </c>
      <c r="K148" s="325">
        <v>107</v>
      </c>
      <c r="L148" s="325">
        <f t="shared" si="82"/>
        <v>1137</v>
      </c>
      <c r="M148" s="325">
        <v>104</v>
      </c>
      <c r="N148" s="325">
        <v>455</v>
      </c>
      <c r="O148" s="325">
        <v>2396</v>
      </c>
      <c r="P148" s="325">
        <v>2971</v>
      </c>
      <c r="Q148" s="325">
        <v>184</v>
      </c>
      <c r="R148" s="325">
        <v>0</v>
      </c>
      <c r="S148" s="325">
        <f t="shared" si="83"/>
        <v>6110</v>
      </c>
    </row>
    <row r="149" spans="1:19" ht="24.75" customHeight="1" hidden="1">
      <c r="A149" s="321" t="s">
        <v>69</v>
      </c>
      <c r="B149" s="325">
        <f t="shared" si="80"/>
        <v>11878</v>
      </c>
      <c r="C149" s="325">
        <v>865</v>
      </c>
      <c r="D149" s="325">
        <v>697</v>
      </c>
      <c r="E149" s="325">
        <v>2451</v>
      </c>
      <c r="F149" s="325">
        <v>2035</v>
      </c>
      <c r="G149" s="325">
        <f t="shared" si="81"/>
        <v>6048</v>
      </c>
      <c r="H149" s="325">
        <v>12</v>
      </c>
      <c r="I149" s="325">
        <v>214</v>
      </c>
      <c r="J149" s="325">
        <v>862</v>
      </c>
      <c r="K149" s="325">
        <v>0</v>
      </c>
      <c r="L149" s="325">
        <f t="shared" si="82"/>
        <v>1088</v>
      </c>
      <c r="M149" s="325">
        <v>207</v>
      </c>
      <c r="N149" s="325">
        <v>186</v>
      </c>
      <c r="O149" s="325">
        <v>1986</v>
      </c>
      <c r="P149" s="325">
        <v>2313</v>
      </c>
      <c r="Q149" s="325">
        <v>50</v>
      </c>
      <c r="R149" s="325">
        <v>0</v>
      </c>
      <c r="S149" s="325">
        <f t="shared" si="83"/>
        <v>4742</v>
      </c>
    </row>
    <row r="150" spans="1:19" ht="24.75" customHeight="1" hidden="1">
      <c r="A150" s="321" t="s">
        <v>70</v>
      </c>
      <c r="B150" s="325">
        <f t="shared" si="80"/>
        <v>13034</v>
      </c>
      <c r="C150" s="325">
        <v>474</v>
      </c>
      <c r="D150" s="325">
        <v>1328</v>
      </c>
      <c r="E150" s="325">
        <v>4316</v>
      </c>
      <c r="F150" s="325">
        <v>1066</v>
      </c>
      <c r="G150" s="325">
        <f t="shared" si="81"/>
        <v>7184</v>
      </c>
      <c r="H150" s="325">
        <v>51</v>
      </c>
      <c r="I150" s="325">
        <v>23</v>
      </c>
      <c r="J150" s="325">
        <v>848</v>
      </c>
      <c r="K150" s="325">
        <v>129</v>
      </c>
      <c r="L150" s="325">
        <f t="shared" si="82"/>
        <v>1051</v>
      </c>
      <c r="M150" s="325">
        <v>112</v>
      </c>
      <c r="N150" s="325">
        <v>382</v>
      </c>
      <c r="O150" s="325">
        <v>2070</v>
      </c>
      <c r="P150" s="325">
        <v>2173</v>
      </c>
      <c r="Q150" s="325">
        <v>62</v>
      </c>
      <c r="R150" s="325">
        <v>0</v>
      </c>
      <c r="S150" s="325">
        <f t="shared" si="83"/>
        <v>4799</v>
      </c>
    </row>
    <row r="151" spans="1:19" ht="24.75" customHeight="1" hidden="1">
      <c r="A151" s="321" t="s">
        <v>71</v>
      </c>
      <c r="B151" s="325">
        <f t="shared" si="80"/>
        <v>13467</v>
      </c>
      <c r="C151" s="325">
        <v>831</v>
      </c>
      <c r="D151" s="325">
        <v>1767</v>
      </c>
      <c r="E151" s="325">
        <v>3647</v>
      </c>
      <c r="F151" s="325">
        <v>2170</v>
      </c>
      <c r="G151" s="325">
        <f t="shared" si="81"/>
        <v>8415</v>
      </c>
      <c r="H151" s="325">
        <v>0</v>
      </c>
      <c r="I151" s="325">
        <v>128</v>
      </c>
      <c r="J151" s="325">
        <v>885</v>
      </c>
      <c r="K151" s="325">
        <v>2</v>
      </c>
      <c r="L151" s="325">
        <f t="shared" si="82"/>
        <v>1015</v>
      </c>
      <c r="M151" s="325">
        <v>42</v>
      </c>
      <c r="N151" s="325">
        <v>541</v>
      </c>
      <c r="O151" s="325">
        <v>1371</v>
      </c>
      <c r="P151" s="325">
        <v>1957</v>
      </c>
      <c r="Q151" s="325">
        <v>54</v>
      </c>
      <c r="R151" s="325">
        <v>72</v>
      </c>
      <c r="S151" s="325">
        <f t="shared" si="83"/>
        <v>4037</v>
      </c>
    </row>
    <row r="152" spans="1:19" ht="24.75" customHeight="1" hidden="1">
      <c r="A152" s="321" t="s">
        <v>72</v>
      </c>
      <c r="B152" s="325">
        <f t="shared" si="80"/>
        <v>13157</v>
      </c>
      <c r="C152" s="325">
        <v>851</v>
      </c>
      <c r="D152" s="325">
        <v>878</v>
      </c>
      <c r="E152" s="325">
        <v>3637</v>
      </c>
      <c r="F152" s="325">
        <v>2092</v>
      </c>
      <c r="G152" s="325">
        <f t="shared" si="81"/>
        <v>7458</v>
      </c>
      <c r="H152" s="325">
        <v>117</v>
      </c>
      <c r="I152" s="325">
        <v>220</v>
      </c>
      <c r="J152" s="325">
        <v>1083</v>
      </c>
      <c r="K152" s="325">
        <v>56</v>
      </c>
      <c r="L152" s="325">
        <f t="shared" si="82"/>
        <v>1476</v>
      </c>
      <c r="M152" s="325">
        <v>532</v>
      </c>
      <c r="N152" s="325">
        <v>77</v>
      </c>
      <c r="O152" s="325">
        <v>2287</v>
      </c>
      <c r="P152" s="325">
        <v>1262</v>
      </c>
      <c r="Q152" s="325">
        <v>29</v>
      </c>
      <c r="R152" s="325">
        <v>36</v>
      </c>
      <c r="S152" s="325">
        <f t="shared" si="83"/>
        <v>4223</v>
      </c>
    </row>
    <row r="153" spans="1:19" ht="24.75" customHeight="1" hidden="1">
      <c r="A153" s="321" t="s">
        <v>73</v>
      </c>
      <c r="B153" s="325">
        <f t="shared" si="80"/>
        <v>13325</v>
      </c>
      <c r="C153" s="325">
        <v>1362</v>
      </c>
      <c r="D153" s="325">
        <v>418</v>
      </c>
      <c r="E153" s="325">
        <v>3442</v>
      </c>
      <c r="F153" s="325">
        <v>2069</v>
      </c>
      <c r="G153" s="325">
        <f t="shared" si="81"/>
        <v>7291</v>
      </c>
      <c r="H153" s="325">
        <v>50</v>
      </c>
      <c r="I153" s="325">
        <v>96</v>
      </c>
      <c r="J153" s="325">
        <v>824</v>
      </c>
      <c r="K153" s="325">
        <v>4</v>
      </c>
      <c r="L153" s="325">
        <f t="shared" si="82"/>
        <v>974</v>
      </c>
      <c r="M153" s="325">
        <v>280</v>
      </c>
      <c r="N153" s="325">
        <v>250</v>
      </c>
      <c r="O153" s="325">
        <v>2334</v>
      </c>
      <c r="P153" s="325">
        <v>1831</v>
      </c>
      <c r="Q153" s="325">
        <v>244</v>
      </c>
      <c r="R153" s="325">
        <v>121</v>
      </c>
      <c r="S153" s="325">
        <f t="shared" si="83"/>
        <v>5060</v>
      </c>
    </row>
    <row r="154" spans="1:19" ht="24.75" customHeight="1" hidden="1">
      <c r="A154" s="321" t="s">
        <v>77</v>
      </c>
      <c r="B154" s="325">
        <f t="shared" si="80"/>
        <v>12597</v>
      </c>
      <c r="C154" s="325">
        <v>624</v>
      </c>
      <c r="D154" s="325">
        <v>1291</v>
      </c>
      <c r="E154" s="325">
        <v>4121</v>
      </c>
      <c r="F154" s="325">
        <v>2131</v>
      </c>
      <c r="G154" s="325">
        <f t="shared" si="81"/>
        <v>8167</v>
      </c>
      <c r="H154" s="325">
        <v>53</v>
      </c>
      <c r="I154" s="325">
        <v>228</v>
      </c>
      <c r="J154" s="325">
        <v>597</v>
      </c>
      <c r="K154" s="325">
        <v>44</v>
      </c>
      <c r="L154" s="325">
        <f t="shared" si="82"/>
        <v>922</v>
      </c>
      <c r="M154" s="325">
        <v>136</v>
      </c>
      <c r="N154" s="325">
        <v>387</v>
      </c>
      <c r="O154" s="325">
        <v>1386</v>
      </c>
      <c r="P154" s="325">
        <v>1464</v>
      </c>
      <c r="Q154" s="325">
        <v>39</v>
      </c>
      <c r="R154" s="325">
        <v>96</v>
      </c>
      <c r="S154" s="325">
        <f t="shared" si="83"/>
        <v>3508</v>
      </c>
    </row>
    <row r="155" spans="1:19" ht="24.75" customHeight="1" hidden="1">
      <c r="A155" s="321" t="s">
        <v>63</v>
      </c>
      <c r="B155" s="325">
        <f t="shared" si="80"/>
        <v>13849</v>
      </c>
      <c r="C155" s="325">
        <v>904</v>
      </c>
      <c r="D155" s="325">
        <v>1944</v>
      </c>
      <c r="E155" s="325">
        <v>4616</v>
      </c>
      <c r="F155" s="325">
        <v>1514</v>
      </c>
      <c r="G155" s="325">
        <f t="shared" si="81"/>
        <v>8978</v>
      </c>
      <c r="H155" s="325">
        <v>0</v>
      </c>
      <c r="I155" s="325">
        <v>201</v>
      </c>
      <c r="J155" s="325">
        <v>833</v>
      </c>
      <c r="K155" s="325">
        <v>25</v>
      </c>
      <c r="L155" s="325">
        <f t="shared" si="82"/>
        <v>1059</v>
      </c>
      <c r="M155" s="325">
        <v>0</v>
      </c>
      <c r="N155" s="325">
        <v>221</v>
      </c>
      <c r="O155" s="325">
        <v>1577</v>
      </c>
      <c r="P155" s="325">
        <v>1897</v>
      </c>
      <c r="Q155" s="325">
        <v>70</v>
      </c>
      <c r="R155" s="325">
        <v>47</v>
      </c>
      <c r="S155" s="325">
        <f t="shared" si="83"/>
        <v>3812</v>
      </c>
    </row>
    <row r="156" spans="1:19" ht="24.75" customHeight="1" hidden="1">
      <c r="A156" s="321" t="s">
        <v>64</v>
      </c>
      <c r="B156" s="325">
        <f t="shared" si="80"/>
        <v>14615</v>
      </c>
      <c r="C156" s="325">
        <v>731</v>
      </c>
      <c r="D156" s="325">
        <v>670</v>
      </c>
      <c r="E156" s="325">
        <v>4245</v>
      </c>
      <c r="F156" s="325">
        <v>3017</v>
      </c>
      <c r="G156" s="325">
        <f t="shared" si="81"/>
        <v>8663</v>
      </c>
      <c r="H156" s="325">
        <v>58</v>
      </c>
      <c r="I156" s="325">
        <v>275</v>
      </c>
      <c r="J156" s="325">
        <v>1107</v>
      </c>
      <c r="K156" s="325">
        <v>39</v>
      </c>
      <c r="L156" s="325">
        <f t="shared" si="82"/>
        <v>1479</v>
      </c>
      <c r="M156" s="325">
        <v>32</v>
      </c>
      <c r="N156" s="325">
        <v>365</v>
      </c>
      <c r="O156" s="325">
        <v>1952</v>
      </c>
      <c r="P156" s="325">
        <v>2114</v>
      </c>
      <c r="Q156" s="325">
        <v>4</v>
      </c>
      <c r="R156" s="325">
        <v>6</v>
      </c>
      <c r="S156" s="325">
        <f t="shared" si="83"/>
        <v>4473</v>
      </c>
    </row>
    <row r="157" spans="1:19" ht="24.75" customHeight="1" hidden="1">
      <c r="A157" s="321" t="s">
        <v>65</v>
      </c>
      <c r="B157" s="325">
        <f t="shared" si="80"/>
        <v>16822</v>
      </c>
      <c r="C157" s="325">
        <v>1390</v>
      </c>
      <c r="D157" s="325">
        <v>2330</v>
      </c>
      <c r="E157" s="325">
        <v>4658</v>
      </c>
      <c r="F157" s="325">
        <v>2783</v>
      </c>
      <c r="G157" s="325">
        <f t="shared" si="81"/>
        <v>11161</v>
      </c>
      <c r="H157" s="325">
        <v>111</v>
      </c>
      <c r="I157" s="325">
        <v>458</v>
      </c>
      <c r="J157" s="325">
        <v>1501</v>
      </c>
      <c r="K157" s="325">
        <v>40</v>
      </c>
      <c r="L157" s="325">
        <f t="shared" si="82"/>
        <v>2110</v>
      </c>
      <c r="M157" s="325">
        <v>413</v>
      </c>
      <c r="N157" s="325">
        <v>453</v>
      </c>
      <c r="O157" s="325">
        <v>1749</v>
      </c>
      <c r="P157" s="325">
        <v>936</v>
      </c>
      <c r="Q157" s="325">
        <v>0</v>
      </c>
      <c r="R157" s="325">
        <v>0</v>
      </c>
      <c r="S157" s="325">
        <f t="shared" si="83"/>
        <v>3551</v>
      </c>
    </row>
    <row r="158" spans="1:19" ht="24.75" customHeight="1" hidden="1">
      <c r="A158" s="321" t="s">
        <v>66</v>
      </c>
      <c r="B158" s="325">
        <f t="shared" si="80"/>
        <v>13820</v>
      </c>
      <c r="C158" s="325">
        <v>740</v>
      </c>
      <c r="D158" s="325">
        <v>1107</v>
      </c>
      <c r="E158" s="325">
        <v>4290</v>
      </c>
      <c r="F158" s="325">
        <v>1658</v>
      </c>
      <c r="G158" s="325">
        <f t="shared" si="81"/>
        <v>7795</v>
      </c>
      <c r="H158" s="325">
        <v>58</v>
      </c>
      <c r="I158" s="325">
        <v>187</v>
      </c>
      <c r="J158" s="325">
        <v>1769</v>
      </c>
      <c r="K158" s="325">
        <v>1</v>
      </c>
      <c r="L158" s="325">
        <f t="shared" si="82"/>
        <v>2015</v>
      </c>
      <c r="M158" s="325">
        <v>139</v>
      </c>
      <c r="N158" s="325">
        <v>86</v>
      </c>
      <c r="O158" s="325">
        <v>2100</v>
      </c>
      <c r="P158" s="325">
        <v>1548</v>
      </c>
      <c r="Q158" s="325">
        <v>103</v>
      </c>
      <c r="R158" s="325">
        <v>34</v>
      </c>
      <c r="S158" s="325">
        <f t="shared" si="83"/>
        <v>4010</v>
      </c>
    </row>
    <row r="159" spans="1:19" ht="24.75" customHeight="1" hidden="1">
      <c r="A159" s="321" t="s">
        <v>67</v>
      </c>
      <c r="B159" s="325">
        <f t="shared" si="80"/>
        <v>13764</v>
      </c>
      <c r="C159" s="325">
        <v>1093</v>
      </c>
      <c r="D159" s="325">
        <v>547</v>
      </c>
      <c r="E159" s="325">
        <v>3766</v>
      </c>
      <c r="F159" s="325">
        <v>3074</v>
      </c>
      <c r="G159" s="325">
        <f t="shared" si="81"/>
        <v>8480</v>
      </c>
      <c r="H159" s="325">
        <v>114</v>
      </c>
      <c r="I159" s="325">
        <v>306</v>
      </c>
      <c r="J159" s="325">
        <v>1178</v>
      </c>
      <c r="K159" s="325">
        <v>103</v>
      </c>
      <c r="L159" s="325">
        <f t="shared" si="82"/>
        <v>1701</v>
      </c>
      <c r="M159" s="325">
        <v>5</v>
      </c>
      <c r="N159" s="325">
        <v>265</v>
      </c>
      <c r="O159" s="325">
        <v>1530</v>
      </c>
      <c r="P159" s="325">
        <v>1783</v>
      </c>
      <c r="Q159" s="325">
        <v>0</v>
      </c>
      <c r="R159" s="325">
        <v>0</v>
      </c>
      <c r="S159" s="325">
        <f t="shared" si="83"/>
        <v>3583</v>
      </c>
    </row>
    <row r="160" spans="1:19" ht="24.75" customHeight="1" hidden="1">
      <c r="A160" s="321" t="s">
        <v>68</v>
      </c>
      <c r="B160" s="325">
        <f t="shared" si="80"/>
        <v>10882</v>
      </c>
      <c r="C160" s="325">
        <v>795</v>
      </c>
      <c r="D160" s="325">
        <v>1440</v>
      </c>
      <c r="E160" s="325">
        <v>3241</v>
      </c>
      <c r="F160" s="325">
        <v>1243</v>
      </c>
      <c r="G160" s="325">
        <f t="shared" si="81"/>
        <v>6719</v>
      </c>
      <c r="H160" s="325">
        <v>12</v>
      </c>
      <c r="I160" s="325">
        <v>156</v>
      </c>
      <c r="J160" s="325">
        <v>858</v>
      </c>
      <c r="K160" s="325">
        <v>139</v>
      </c>
      <c r="L160" s="325">
        <f t="shared" si="82"/>
        <v>1165</v>
      </c>
      <c r="M160" s="325">
        <v>266</v>
      </c>
      <c r="N160" s="325">
        <v>287</v>
      </c>
      <c r="O160" s="325">
        <v>1061</v>
      </c>
      <c r="P160" s="325">
        <v>1334</v>
      </c>
      <c r="Q160" s="325">
        <v>50</v>
      </c>
      <c r="R160" s="325">
        <v>0</v>
      </c>
      <c r="S160" s="325">
        <f t="shared" si="83"/>
        <v>2998</v>
      </c>
    </row>
    <row r="161" spans="1:19" ht="24.75" customHeight="1" hidden="1">
      <c r="A161" s="321" t="s">
        <v>69</v>
      </c>
      <c r="B161" s="325">
        <f t="shared" si="80"/>
        <v>12727</v>
      </c>
      <c r="C161" s="325">
        <v>873</v>
      </c>
      <c r="D161" s="325">
        <v>1169</v>
      </c>
      <c r="E161" s="325">
        <v>2967</v>
      </c>
      <c r="F161" s="325">
        <v>2281</v>
      </c>
      <c r="G161" s="325">
        <f t="shared" si="81"/>
        <v>7290</v>
      </c>
      <c r="H161" s="325">
        <v>51</v>
      </c>
      <c r="I161" s="325">
        <v>172</v>
      </c>
      <c r="J161" s="325">
        <v>892</v>
      </c>
      <c r="K161" s="325">
        <v>0</v>
      </c>
      <c r="L161" s="325">
        <f t="shared" si="82"/>
        <v>1115</v>
      </c>
      <c r="M161" s="325">
        <v>0</v>
      </c>
      <c r="N161" s="325">
        <v>192</v>
      </c>
      <c r="O161" s="325">
        <v>2656</v>
      </c>
      <c r="P161" s="325">
        <v>1402</v>
      </c>
      <c r="Q161" s="325">
        <v>47</v>
      </c>
      <c r="R161" s="325">
        <v>25</v>
      </c>
      <c r="S161" s="325">
        <f t="shared" si="83"/>
        <v>4322</v>
      </c>
    </row>
    <row r="162" spans="1:19" ht="24.75" customHeight="1" hidden="1">
      <c r="A162" s="321" t="s">
        <v>70</v>
      </c>
      <c r="B162" s="325">
        <f t="shared" si="80"/>
        <v>12577</v>
      </c>
      <c r="C162" s="325">
        <v>699</v>
      </c>
      <c r="D162" s="325">
        <v>726</v>
      </c>
      <c r="E162" s="325">
        <v>3986</v>
      </c>
      <c r="F162" s="325">
        <v>2188</v>
      </c>
      <c r="G162" s="325">
        <f t="shared" si="81"/>
        <v>7599</v>
      </c>
      <c r="H162" s="325">
        <v>88</v>
      </c>
      <c r="I162" s="325">
        <v>204</v>
      </c>
      <c r="J162" s="325">
        <v>940</v>
      </c>
      <c r="K162" s="325">
        <v>0</v>
      </c>
      <c r="L162" s="325">
        <f t="shared" si="82"/>
        <v>1232</v>
      </c>
      <c r="M162" s="325">
        <v>235</v>
      </c>
      <c r="N162" s="325">
        <v>151</v>
      </c>
      <c r="O162" s="325">
        <v>1736</v>
      </c>
      <c r="P162" s="325">
        <v>1564</v>
      </c>
      <c r="Q162" s="325">
        <v>52</v>
      </c>
      <c r="R162" s="325">
        <v>8</v>
      </c>
      <c r="S162" s="325">
        <f t="shared" si="83"/>
        <v>3746</v>
      </c>
    </row>
    <row r="163" spans="1:19" ht="24.75" customHeight="1" hidden="1">
      <c r="A163" s="321" t="s">
        <v>71</v>
      </c>
      <c r="B163" s="325">
        <f t="shared" si="80"/>
        <v>16175</v>
      </c>
      <c r="C163" s="325">
        <v>1077</v>
      </c>
      <c r="D163" s="325">
        <v>1964</v>
      </c>
      <c r="E163" s="325">
        <v>4414</v>
      </c>
      <c r="F163" s="325">
        <v>1848</v>
      </c>
      <c r="G163" s="325">
        <f t="shared" si="81"/>
        <v>9303</v>
      </c>
      <c r="H163" s="325">
        <v>170</v>
      </c>
      <c r="I163" s="325">
        <v>225</v>
      </c>
      <c r="J163" s="325">
        <v>1352</v>
      </c>
      <c r="K163" s="325">
        <v>105</v>
      </c>
      <c r="L163" s="325">
        <f t="shared" si="82"/>
        <v>1852</v>
      </c>
      <c r="M163" s="325">
        <v>0</v>
      </c>
      <c r="N163" s="325">
        <v>838</v>
      </c>
      <c r="O163" s="325">
        <v>2505</v>
      </c>
      <c r="P163" s="325">
        <v>1574</v>
      </c>
      <c r="Q163" s="325">
        <v>103</v>
      </c>
      <c r="R163" s="325">
        <v>0</v>
      </c>
      <c r="S163" s="325">
        <f t="shared" si="83"/>
        <v>5020</v>
      </c>
    </row>
    <row r="164" spans="1:19" ht="24.75" customHeight="1" hidden="1">
      <c r="A164" s="321" t="s">
        <v>72</v>
      </c>
      <c r="B164" s="325">
        <f t="shared" si="80"/>
        <v>14274</v>
      </c>
      <c r="C164" s="325">
        <v>1167</v>
      </c>
      <c r="D164" s="325">
        <v>109</v>
      </c>
      <c r="E164" s="325">
        <v>3861</v>
      </c>
      <c r="F164" s="325">
        <v>3752</v>
      </c>
      <c r="G164" s="325">
        <f t="shared" si="81"/>
        <v>8889</v>
      </c>
      <c r="H164" s="325">
        <v>32</v>
      </c>
      <c r="I164" s="325">
        <v>53</v>
      </c>
      <c r="J164" s="325">
        <v>741</v>
      </c>
      <c r="K164" s="325">
        <v>77</v>
      </c>
      <c r="L164" s="325">
        <f t="shared" si="82"/>
        <v>903</v>
      </c>
      <c r="M164" s="325">
        <v>167</v>
      </c>
      <c r="N164" s="325">
        <v>144</v>
      </c>
      <c r="O164" s="325">
        <v>2181</v>
      </c>
      <c r="P164" s="325">
        <v>1861</v>
      </c>
      <c r="Q164" s="325">
        <v>24</v>
      </c>
      <c r="R164" s="325">
        <v>105</v>
      </c>
      <c r="S164" s="325">
        <f t="shared" si="83"/>
        <v>4482</v>
      </c>
    </row>
    <row r="165" spans="1:19" ht="24.75" customHeight="1" hidden="1">
      <c r="A165" s="321" t="s">
        <v>73</v>
      </c>
      <c r="B165" s="325">
        <f t="shared" si="80"/>
        <v>13183</v>
      </c>
      <c r="C165" s="325">
        <v>1136</v>
      </c>
      <c r="D165" s="325">
        <v>537</v>
      </c>
      <c r="E165" s="325">
        <v>3458</v>
      </c>
      <c r="F165" s="325">
        <v>1592</v>
      </c>
      <c r="G165" s="325">
        <f t="shared" si="81"/>
        <v>6723</v>
      </c>
      <c r="H165" s="325">
        <v>48</v>
      </c>
      <c r="I165" s="325">
        <v>46</v>
      </c>
      <c r="J165" s="325">
        <v>819</v>
      </c>
      <c r="K165" s="325">
        <v>68</v>
      </c>
      <c r="L165" s="325">
        <f t="shared" si="82"/>
        <v>981</v>
      </c>
      <c r="M165" s="325">
        <v>69</v>
      </c>
      <c r="N165" s="325">
        <v>681</v>
      </c>
      <c r="O165" s="325">
        <v>3314</v>
      </c>
      <c r="P165" s="325">
        <v>1187</v>
      </c>
      <c r="Q165" s="325">
        <v>188</v>
      </c>
      <c r="R165" s="325">
        <v>40</v>
      </c>
      <c r="S165" s="325">
        <f t="shared" si="83"/>
        <v>5479</v>
      </c>
    </row>
    <row r="166" spans="1:20" ht="24.75" customHeight="1" hidden="1">
      <c r="A166" s="321" t="s">
        <v>78</v>
      </c>
      <c r="B166" s="325">
        <f t="shared" si="80"/>
        <v>12802</v>
      </c>
      <c r="C166" s="325">
        <v>708</v>
      </c>
      <c r="D166" s="325">
        <v>1710</v>
      </c>
      <c r="E166" s="325">
        <v>2981</v>
      </c>
      <c r="F166" s="325">
        <v>2147</v>
      </c>
      <c r="G166" s="325">
        <f t="shared" si="81"/>
        <v>7546</v>
      </c>
      <c r="H166" s="325">
        <v>72</v>
      </c>
      <c r="I166" s="325">
        <v>104</v>
      </c>
      <c r="J166" s="325">
        <v>1007</v>
      </c>
      <c r="K166" s="325">
        <v>0</v>
      </c>
      <c r="L166" s="325">
        <f t="shared" si="82"/>
        <v>1183</v>
      </c>
      <c r="M166" s="325">
        <v>120</v>
      </c>
      <c r="N166" s="325">
        <v>137</v>
      </c>
      <c r="O166" s="325">
        <v>1589</v>
      </c>
      <c r="P166" s="325">
        <v>2041</v>
      </c>
      <c r="Q166" s="325">
        <v>182</v>
      </c>
      <c r="R166" s="325">
        <v>4</v>
      </c>
      <c r="S166" s="325">
        <f t="shared" si="83"/>
        <v>4073</v>
      </c>
      <c r="T166" s="326">
        <v>16512</v>
      </c>
    </row>
    <row r="167" spans="1:20" ht="24.75" customHeight="1" hidden="1">
      <c r="A167" s="321" t="s">
        <v>63</v>
      </c>
      <c r="B167" s="325">
        <f t="shared" si="80"/>
        <v>14406</v>
      </c>
      <c r="C167" s="325">
        <v>1057</v>
      </c>
      <c r="D167" s="325">
        <v>1782</v>
      </c>
      <c r="E167" s="325">
        <v>4788</v>
      </c>
      <c r="F167" s="325">
        <v>1411</v>
      </c>
      <c r="G167" s="325">
        <f t="shared" si="81"/>
        <v>9038</v>
      </c>
      <c r="H167" s="325">
        <v>32</v>
      </c>
      <c r="I167" s="325">
        <v>128</v>
      </c>
      <c r="J167" s="325">
        <v>891</v>
      </c>
      <c r="K167" s="325">
        <v>186</v>
      </c>
      <c r="L167" s="325">
        <f t="shared" si="82"/>
        <v>1237</v>
      </c>
      <c r="M167" s="325">
        <v>86</v>
      </c>
      <c r="N167" s="325">
        <v>290</v>
      </c>
      <c r="O167" s="325">
        <v>2216</v>
      </c>
      <c r="P167" s="325">
        <v>1356</v>
      </c>
      <c r="Q167" s="325">
        <v>159</v>
      </c>
      <c r="R167" s="325">
        <v>24</v>
      </c>
      <c r="S167" s="325">
        <f t="shared" si="83"/>
        <v>4131</v>
      </c>
      <c r="T167" s="326">
        <v>17372</v>
      </c>
    </row>
    <row r="168" spans="1:20" ht="24.75" customHeight="1" hidden="1">
      <c r="A168" s="321" t="s">
        <v>64</v>
      </c>
      <c r="B168" s="325">
        <f t="shared" si="80"/>
        <v>14078</v>
      </c>
      <c r="C168" s="325">
        <v>1664</v>
      </c>
      <c r="D168" s="325">
        <v>601</v>
      </c>
      <c r="E168" s="325">
        <v>6176</v>
      </c>
      <c r="F168" s="325">
        <v>1829</v>
      </c>
      <c r="G168" s="325">
        <f t="shared" si="81"/>
        <v>10270</v>
      </c>
      <c r="H168" s="325">
        <v>59</v>
      </c>
      <c r="I168" s="325">
        <v>184</v>
      </c>
      <c r="J168" s="325">
        <v>769</v>
      </c>
      <c r="K168" s="325">
        <v>0</v>
      </c>
      <c r="L168" s="325">
        <f t="shared" si="82"/>
        <v>1012</v>
      </c>
      <c r="M168" s="325">
        <v>123</v>
      </c>
      <c r="N168" s="325">
        <v>284</v>
      </c>
      <c r="O168" s="325">
        <v>1407</v>
      </c>
      <c r="P168" s="325">
        <v>982</v>
      </c>
      <c r="Q168" s="325">
        <v>0</v>
      </c>
      <c r="R168" s="325">
        <v>0</v>
      </c>
      <c r="S168" s="325">
        <f t="shared" si="83"/>
        <v>2796</v>
      </c>
      <c r="T168" s="326">
        <v>17206</v>
      </c>
    </row>
    <row r="169" spans="1:20" ht="24.75" customHeight="1" hidden="1">
      <c r="A169" s="321" t="s">
        <v>65</v>
      </c>
      <c r="B169" s="325">
        <f t="shared" si="80"/>
        <v>13219</v>
      </c>
      <c r="C169" s="325">
        <v>1096</v>
      </c>
      <c r="D169" s="325">
        <v>963</v>
      </c>
      <c r="E169" s="325">
        <v>3894</v>
      </c>
      <c r="F169" s="325">
        <v>2237</v>
      </c>
      <c r="G169" s="325">
        <f t="shared" si="81"/>
        <v>8190</v>
      </c>
      <c r="H169" s="325">
        <v>0</v>
      </c>
      <c r="I169" s="325">
        <v>282</v>
      </c>
      <c r="J169" s="325">
        <v>1332</v>
      </c>
      <c r="K169" s="325">
        <v>69</v>
      </c>
      <c r="L169" s="325">
        <f t="shared" si="82"/>
        <v>1683</v>
      </c>
      <c r="M169" s="325">
        <v>8</v>
      </c>
      <c r="N169" s="325">
        <v>382</v>
      </c>
      <c r="O169" s="325">
        <v>1447</v>
      </c>
      <c r="P169" s="325">
        <v>1368</v>
      </c>
      <c r="Q169" s="325">
        <v>141</v>
      </c>
      <c r="R169" s="325">
        <v>0</v>
      </c>
      <c r="S169" s="325">
        <f t="shared" si="83"/>
        <v>3346</v>
      </c>
      <c r="T169" s="326">
        <v>15620</v>
      </c>
    </row>
    <row r="170" spans="1:20" ht="24.75" customHeight="1" hidden="1">
      <c r="A170" s="321" t="s">
        <v>66</v>
      </c>
      <c r="B170" s="325">
        <f t="shared" si="80"/>
        <v>13955</v>
      </c>
      <c r="C170" s="325">
        <v>913</v>
      </c>
      <c r="D170" s="325">
        <v>990</v>
      </c>
      <c r="E170" s="325">
        <v>5465</v>
      </c>
      <c r="F170" s="325">
        <v>2793</v>
      </c>
      <c r="G170" s="325">
        <f t="shared" si="81"/>
        <v>10161</v>
      </c>
      <c r="H170" s="325">
        <v>85</v>
      </c>
      <c r="I170" s="325">
        <v>16</v>
      </c>
      <c r="J170" s="325">
        <v>899</v>
      </c>
      <c r="K170" s="325">
        <v>0</v>
      </c>
      <c r="L170" s="325">
        <f t="shared" si="82"/>
        <v>1000</v>
      </c>
      <c r="M170" s="325">
        <v>54</v>
      </c>
      <c r="N170" s="325">
        <v>254</v>
      </c>
      <c r="O170" s="325">
        <v>1359</v>
      </c>
      <c r="P170" s="325">
        <v>1127</v>
      </c>
      <c r="Q170" s="325">
        <v>0</v>
      </c>
      <c r="R170" s="325">
        <v>0</v>
      </c>
      <c r="S170" s="325">
        <f t="shared" si="83"/>
        <v>2794</v>
      </c>
      <c r="T170" s="326">
        <v>16336</v>
      </c>
    </row>
    <row r="171" spans="1:20" ht="24.75" customHeight="1" hidden="1">
      <c r="A171" s="321" t="s">
        <v>67</v>
      </c>
      <c r="B171" s="325">
        <f aca="true" t="shared" si="84" ref="B171:B212">SUM(G171+L171+S171)</f>
        <v>11427</v>
      </c>
      <c r="C171" s="325">
        <v>667</v>
      </c>
      <c r="D171" s="325">
        <v>1288</v>
      </c>
      <c r="E171" s="325">
        <v>3865</v>
      </c>
      <c r="F171" s="325">
        <v>1210</v>
      </c>
      <c r="G171" s="325">
        <f aca="true" t="shared" si="85" ref="G171:G224">SUM(C171:F171)</f>
        <v>7030</v>
      </c>
      <c r="H171" s="325">
        <v>20</v>
      </c>
      <c r="I171" s="325">
        <v>356</v>
      </c>
      <c r="J171" s="325">
        <v>852</v>
      </c>
      <c r="K171" s="325">
        <v>36</v>
      </c>
      <c r="L171" s="325">
        <f aca="true" t="shared" si="86" ref="L171:L224">SUM(H171:K171)</f>
        <v>1264</v>
      </c>
      <c r="M171" s="325">
        <v>223</v>
      </c>
      <c r="N171" s="325">
        <v>179</v>
      </c>
      <c r="O171" s="325">
        <v>1689</v>
      </c>
      <c r="P171" s="325">
        <v>960</v>
      </c>
      <c r="Q171" s="325">
        <v>0</v>
      </c>
      <c r="R171" s="325">
        <v>82</v>
      </c>
      <c r="S171" s="325">
        <f aca="true" t="shared" si="87" ref="S171:S212">SUM(M171:R171)</f>
        <v>3133</v>
      </c>
      <c r="T171" s="326">
        <v>13818</v>
      </c>
    </row>
    <row r="172" spans="1:20" ht="24.75" customHeight="1" hidden="1">
      <c r="A172" s="321" t="s">
        <v>68</v>
      </c>
      <c r="B172" s="325">
        <f t="shared" si="84"/>
        <v>10062</v>
      </c>
      <c r="C172" s="325">
        <v>770</v>
      </c>
      <c r="D172" s="325">
        <v>410</v>
      </c>
      <c r="E172" s="325">
        <v>3292</v>
      </c>
      <c r="F172" s="325">
        <v>2058</v>
      </c>
      <c r="G172" s="325">
        <f t="shared" si="85"/>
        <v>6530</v>
      </c>
      <c r="H172" s="325">
        <v>14</v>
      </c>
      <c r="I172" s="325">
        <v>50</v>
      </c>
      <c r="J172" s="325">
        <v>811</v>
      </c>
      <c r="K172" s="325">
        <v>68</v>
      </c>
      <c r="L172" s="325">
        <f t="shared" si="86"/>
        <v>943</v>
      </c>
      <c r="M172" s="325">
        <v>0</v>
      </c>
      <c r="N172" s="325">
        <v>133</v>
      </c>
      <c r="O172" s="325">
        <v>1711</v>
      </c>
      <c r="P172" s="325">
        <v>745</v>
      </c>
      <c r="Q172" s="325">
        <v>0</v>
      </c>
      <c r="R172" s="325">
        <v>0</v>
      </c>
      <c r="S172" s="325">
        <f t="shared" si="87"/>
        <v>2589</v>
      </c>
      <c r="T172" s="326">
        <v>11629</v>
      </c>
    </row>
    <row r="173" spans="1:20" ht="24.75" customHeight="1" hidden="1">
      <c r="A173" s="321" t="s">
        <v>69</v>
      </c>
      <c r="B173" s="325">
        <f t="shared" si="84"/>
        <v>11904</v>
      </c>
      <c r="C173" s="325">
        <v>943</v>
      </c>
      <c r="D173" s="325">
        <v>1887</v>
      </c>
      <c r="E173" s="325">
        <v>3424</v>
      </c>
      <c r="F173" s="325">
        <v>2175</v>
      </c>
      <c r="G173" s="325">
        <f t="shared" si="85"/>
        <v>8429</v>
      </c>
      <c r="H173" s="325">
        <v>79</v>
      </c>
      <c r="I173" s="325">
        <v>90</v>
      </c>
      <c r="J173" s="325">
        <v>244</v>
      </c>
      <c r="K173" s="325">
        <v>22</v>
      </c>
      <c r="L173" s="325">
        <f t="shared" si="86"/>
        <v>435</v>
      </c>
      <c r="M173" s="325">
        <v>59</v>
      </c>
      <c r="N173" s="325">
        <v>121</v>
      </c>
      <c r="O173" s="325">
        <v>1984</v>
      </c>
      <c r="P173" s="325">
        <v>682</v>
      </c>
      <c r="Q173" s="325">
        <v>194</v>
      </c>
      <c r="R173" s="325">
        <v>0</v>
      </c>
      <c r="S173" s="325">
        <f t="shared" si="87"/>
        <v>3040</v>
      </c>
      <c r="T173" s="326">
        <v>13856</v>
      </c>
    </row>
    <row r="174" spans="1:20" ht="24.75" customHeight="1" hidden="1">
      <c r="A174" s="321" t="s">
        <v>70</v>
      </c>
      <c r="B174" s="325">
        <f t="shared" si="84"/>
        <v>11072</v>
      </c>
      <c r="C174" s="325">
        <v>380</v>
      </c>
      <c r="D174" s="325">
        <v>715</v>
      </c>
      <c r="E174" s="325">
        <v>4230</v>
      </c>
      <c r="F174" s="325">
        <v>2274</v>
      </c>
      <c r="G174" s="325">
        <f t="shared" si="85"/>
        <v>7599</v>
      </c>
      <c r="H174" s="325">
        <v>0</v>
      </c>
      <c r="I174" s="325">
        <v>205</v>
      </c>
      <c r="J174" s="325">
        <v>589</v>
      </c>
      <c r="K174" s="325">
        <v>15</v>
      </c>
      <c r="L174" s="325">
        <f t="shared" si="86"/>
        <v>809</v>
      </c>
      <c r="M174" s="325">
        <v>0</v>
      </c>
      <c r="N174" s="325">
        <v>427</v>
      </c>
      <c r="O174" s="325">
        <v>1221</v>
      </c>
      <c r="P174" s="325">
        <v>954</v>
      </c>
      <c r="Q174" s="325">
        <v>52</v>
      </c>
      <c r="R174" s="325">
        <v>10</v>
      </c>
      <c r="S174" s="325">
        <f t="shared" si="87"/>
        <v>2664</v>
      </c>
      <c r="T174" s="326">
        <v>12952</v>
      </c>
    </row>
    <row r="175" spans="1:20" ht="24.75" customHeight="1" hidden="1">
      <c r="A175" s="321" t="s">
        <v>71</v>
      </c>
      <c r="B175" s="325">
        <f t="shared" si="84"/>
        <v>10543</v>
      </c>
      <c r="C175" s="325">
        <v>690</v>
      </c>
      <c r="D175" s="325">
        <v>717</v>
      </c>
      <c r="E175" s="325">
        <v>4464</v>
      </c>
      <c r="F175" s="325">
        <v>1089</v>
      </c>
      <c r="G175" s="325">
        <f t="shared" si="85"/>
        <v>6960</v>
      </c>
      <c r="H175" s="325">
        <v>149</v>
      </c>
      <c r="I175" s="325">
        <v>40</v>
      </c>
      <c r="J175" s="325">
        <v>1034</v>
      </c>
      <c r="K175" s="325">
        <v>95</v>
      </c>
      <c r="L175" s="325">
        <f t="shared" si="86"/>
        <v>1318</v>
      </c>
      <c r="M175" s="325">
        <v>46</v>
      </c>
      <c r="N175" s="325">
        <v>268</v>
      </c>
      <c r="O175" s="325">
        <v>1049</v>
      </c>
      <c r="P175" s="325">
        <v>797</v>
      </c>
      <c r="Q175" s="325">
        <v>105</v>
      </c>
      <c r="R175" s="325">
        <v>0</v>
      </c>
      <c r="S175" s="325">
        <f t="shared" si="87"/>
        <v>2265</v>
      </c>
      <c r="T175" s="326">
        <v>12927</v>
      </c>
    </row>
    <row r="176" spans="1:20" ht="24.75" customHeight="1" hidden="1">
      <c r="A176" s="321" t="s">
        <v>72</v>
      </c>
      <c r="B176" s="325">
        <f t="shared" si="84"/>
        <v>9850</v>
      </c>
      <c r="C176" s="325">
        <v>883</v>
      </c>
      <c r="D176" s="325">
        <v>1033</v>
      </c>
      <c r="E176" s="325">
        <v>3232</v>
      </c>
      <c r="F176" s="325">
        <v>1939</v>
      </c>
      <c r="G176" s="325">
        <f t="shared" si="85"/>
        <v>7087</v>
      </c>
      <c r="H176" s="325">
        <v>30</v>
      </c>
      <c r="I176" s="325">
        <v>224</v>
      </c>
      <c r="J176" s="325">
        <v>473</v>
      </c>
      <c r="K176" s="325">
        <v>0</v>
      </c>
      <c r="L176" s="325">
        <f t="shared" si="86"/>
        <v>727</v>
      </c>
      <c r="M176" s="325">
        <v>0</v>
      </c>
      <c r="N176" s="325">
        <v>168</v>
      </c>
      <c r="O176" s="325">
        <v>847</v>
      </c>
      <c r="P176" s="325">
        <v>766</v>
      </c>
      <c r="Q176" s="325">
        <v>255</v>
      </c>
      <c r="R176" s="325">
        <v>0</v>
      </c>
      <c r="S176" s="325">
        <f t="shared" si="87"/>
        <v>2036</v>
      </c>
      <c r="T176" s="326">
        <v>12639</v>
      </c>
    </row>
    <row r="177" spans="1:20" ht="24.75" customHeight="1" hidden="1">
      <c r="A177" s="321" t="s">
        <v>73</v>
      </c>
      <c r="B177" s="325">
        <f t="shared" si="84"/>
        <v>12216</v>
      </c>
      <c r="C177" s="325">
        <v>1141</v>
      </c>
      <c r="D177" s="325">
        <v>991</v>
      </c>
      <c r="E177" s="325">
        <v>4283</v>
      </c>
      <c r="F177" s="325">
        <v>1686</v>
      </c>
      <c r="G177" s="325">
        <f t="shared" si="85"/>
        <v>8101</v>
      </c>
      <c r="H177" s="325">
        <v>103</v>
      </c>
      <c r="I177" s="325">
        <v>231</v>
      </c>
      <c r="J177" s="325">
        <v>569</v>
      </c>
      <c r="K177" s="325">
        <v>0</v>
      </c>
      <c r="L177" s="325">
        <f t="shared" si="86"/>
        <v>903</v>
      </c>
      <c r="M177" s="325">
        <v>74</v>
      </c>
      <c r="N177" s="325">
        <v>387</v>
      </c>
      <c r="O177" s="325">
        <v>1479</v>
      </c>
      <c r="P177" s="325">
        <v>1011</v>
      </c>
      <c r="Q177" s="325">
        <v>261</v>
      </c>
      <c r="R177" s="325">
        <v>0</v>
      </c>
      <c r="S177" s="325">
        <f t="shared" si="87"/>
        <v>3212</v>
      </c>
      <c r="T177" s="326">
        <v>14315</v>
      </c>
    </row>
    <row r="178" spans="1:26" ht="24.75" customHeight="1">
      <c r="A178" s="327" t="s">
        <v>79</v>
      </c>
      <c r="B178" s="325">
        <f t="shared" si="84"/>
        <v>11912</v>
      </c>
      <c r="C178" s="325">
        <v>822</v>
      </c>
      <c r="D178" s="325">
        <v>681</v>
      </c>
      <c r="E178" s="325">
        <v>3539</v>
      </c>
      <c r="F178" s="325">
        <v>2805</v>
      </c>
      <c r="G178" s="325">
        <f t="shared" si="85"/>
        <v>7847</v>
      </c>
      <c r="H178" s="325">
        <v>84</v>
      </c>
      <c r="I178" s="325">
        <v>232</v>
      </c>
      <c r="J178" s="325">
        <v>1036</v>
      </c>
      <c r="K178" s="325">
        <v>77</v>
      </c>
      <c r="L178" s="325">
        <f t="shared" si="86"/>
        <v>1429</v>
      </c>
      <c r="M178" s="325">
        <v>21</v>
      </c>
      <c r="N178" s="325">
        <v>359</v>
      </c>
      <c r="O178" s="325">
        <v>1108</v>
      </c>
      <c r="P178" s="325">
        <v>1092</v>
      </c>
      <c r="Q178" s="325">
        <v>56</v>
      </c>
      <c r="R178" s="325">
        <v>0</v>
      </c>
      <c r="S178" s="325">
        <f t="shared" si="87"/>
        <v>2636</v>
      </c>
      <c r="T178" s="326">
        <v>13874</v>
      </c>
      <c r="U178" s="328"/>
      <c r="V178" s="329"/>
      <c r="W178" s="329"/>
      <c r="X178" s="330"/>
      <c r="Y178" s="329"/>
      <c r="Z178" s="329"/>
    </row>
    <row r="179" spans="1:26" ht="24.75" customHeight="1">
      <c r="A179" s="321" t="s">
        <v>63</v>
      </c>
      <c r="B179" s="325">
        <f t="shared" si="84"/>
        <v>12544</v>
      </c>
      <c r="C179" s="325">
        <v>823</v>
      </c>
      <c r="D179" s="325">
        <v>419</v>
      </c>
      <c r="E179" s="325">
        <v>4997</v>
      </c>
      <c r="F179" s="325">
        <v>1747</v>
      </c>
      <c r="G179" s="325">
        <f t="shared" si="85"/>
        <v>7986</v>
      </c>
      <c r="H179" s="325">
        <v>56</v>
      </c>
      <c r="I179" s="325">
        <v>204</v>
      </c>
      <c r="J179" s="325">
        <v>997</v>
      </c>
      <c r="K179" s="325">
        <v>34</v>
      </c>
      <c r="L179" s="325">
        <f t="shared" si="86"/>
        <v>1291</v>
      </c>
      <c r="M179" s="325">
        <v>0</v>
      </c>
      <c r="N179" s="325">
        <v>101</v>
      </c>
      <c r="O179" s="325">
        <v>1836</v>
      </c>
      <c r="P179" s="325">
        <v>1293</v>
      </c>
      <c r="Q179" s="325">
        <v>6</v>
      </c>
      <c r="R179" s="325">
        <v>31</v>
      </c>
      <c r="S179" s="325">
        <f t="shared" si="87"/>
        <v>3267</v>
      </c>
      <c r="T179" s="326">
        <v>14357</v>
      </c>
      <c r="U179" s="328"/>
      <c r="V179" s="329"/>
      <c r="W179" s="329"/>
      <c r="X179" s="330"/>
      <c r="Y179" s="329"/>
      <c r="Z179" s="329"/>
    </row>
    <row r="180" spans="1:26" ht="24.75" customHeight="1">
      <c r="A180" s="321" t="s">
        <v>64</v>
      </c>
      <c r="B180" s="325">
        <f t="shared" si="84"/>
        <v>11408</v>
      </c>
      <c r="C180" s="325">
        <v>990</v>
      </c>
      <c r="D180" s="325">
        <v>1239</v>
      </c>
      <c r="E180" s="325">
        <v>4168</v>
      </c>
      <c r="F180" s="325">
        <v>1768</v>
      </c>
      <c r="G180" s="325">
        <f t="shared" si="85"/>
        <v>8165</v>
      </c>
      <c r="H180" s="325">
        <v>69</v>
      </c>
      <c r="I180" s="325">
        <v>264</v>
      </c>
      <c r="J180" s="325">
        <v>452</v>
      </c>
      <c r="K180" s="325">
        <v>83</v>
      </c>
      <c r="L180" s="325">
        <f t="shared" si="86"/>
        <v>868</v>
      </c>
      <c r="M180" s="325">
        <v>0</v>
      </c>
      <c r="N180" s="325">
        <v>44</v>
      </c>
      <c r="O180" s="325">
        <v>1168</v>
      </c>
      <c r="P180" s="325">
        <v>857</v>
      </c>
      <c r="Q180" s="325">
        <v>306</v>
      </c>
      <c r="R180" s="325">
        <v>0</v>
      </c>
      <c r="S180" s="325">
        <f t="shared" si="87"/>
        <v>2375</v>
      </c>
      <c r="T180" s="326">
        <v>13687</v>
      </c>
      <c r="U180" s="328"/>
      <c r="V180" s="329"/>
      <c r="W180" s="329"/>
      <c r="X180" s="330"/>
      <c r="Y180" s="329"/>
      <c r="Z180" s="329"/>
    </row>
    <row r="181" spans="1:26" ht="24.75" customHeight="1">
      <c r="A181" s="321" t="s">
        <v>65</v>
      </c>
      <c r="B181" s="325">
        <f t="shared" si="84"/>
        <v>10849</v>
      </c>
      <c r="C181" s="325">
        <v>1154</v>
      </c>
      <c r="D181" s="325">
        <v>1310</v>
      </c>
      <c r="E181" s="325">
        <v>4069</v>
      </c>
      <c r="F181" s="325">
        <v>1408</v>
      </c>
      <c r="G181" s="325">
        <f t="shared" si="85"/>
        <v>7941</v>
      </c>
      <c r="H181" s="325">
        <v>0</v>
      </c>
      <c r="I181" s="325">
        <v>90</v>
      </c>
      <c r="J181" s="325">
        <v>363</v>
      </c>
      <c r="K181" s="325">
        <v>40</v>
      </c>
      <c r="L181" s="325">
        <f t="shared" si="86"/>
        <v>493</v>
      </c>
      <c r="M181" s="325">
        <v>38</v>
      </c>
      <c r="N181" s="325">
        <v>242</v>
      </c>
      <c r="O181" s="325">
        <v>1027</v>
      </c>
      <c r="P181" s="325">
        <v>858</v>
      </c>
      <c r="Q181" s="325">
        <v>140</v>
      </c>
      <c r="R181" s="325">
        <v>110</v>
      </c>
      <c r="S181" s="325">
        <f t="shared" si="87"/>
        <v>2415</v>
      </c>
      <c r="T181" s="326">
        <v>13147</v>
      </c>
      <c r="U181" s="328"/>
      <c r="V181" s="329"/>
      <c r="W181" s="329"/>
      <c r="X181" s="330"/>
      <c r="Y181" s="329"/>
      <c r="Z181" s="329"/>
    </row>
    <row r="182" spans="1:26" ht="24.75" customHeight="1">
      <c r="A182" s="321" t="s">
        <v>66</v>
      </c>
      <c r="B182" s="325">
        <f t="shared" si="84"/>
        <v>10174</v>
      </c>
      <c r="C182" s="325">
        <v>375</v>
      </c>
      <c r="D182" s="325">
        <v>734</v>
      </c>
      <c r="E182" s="325">
        <v>2836</v>
      </c>
      <c r="F182" s="325">
        <v>1432</v>
      </c>
      <c r="G182" s="325">
        <f t="shared" si="85"/>
        <v>5377</v>
      </c>
      <c r="H182" s="325">
        <v>32</v>
      </c>
      <c r="I182" s="325">
        <v>75</v>
      </c>
      <c r="J182" s="325">
        <v>684</v>
      </c>
      <c r="K182" s="325">
        <v>0</v>
      </c>
      <c r="L182" s="325">
        <f t="shared" si="86"/>
        <v>791</v>
      </c>
      <c r="M182" s="325">
        <v>744</v>
      </c>
      <c r="N182" s="325">
        <v>202</v>
      </c>
      <c r="O182" s="325">
        <v>1808</v>
      </c>
      <c r="P182" s="325">
        <v>1240</v>
      </c>
      <c r="Q182" s="325">
        <v>12</v>
      </c>
      <c r="R182" s="325">
        <v>0</v>
      </c>
      <c r="S182" s="325">
        <f t="shared" si="87"/>
        <v>4006</v>
      </c>
      <c r="T182" s="326">
        <v>13419</v>
      </c>
      <c r="U182" s="328"/>
      <c r="V182" s="329"/>
      <c r="W182" s="329"/>
      <c r="X182" s="330"/>
      <c r="Y182" s="329"/>
      <c r="Z182" s="329"/>
    </row>
    <row r="183" spans="1:26" ht="24.75" customHeight="1">
      <c r="A183" s="321" t="s">
        <v>67</v>
      </c>
      <c r="B183" s="325">
        <f t="shared" si="84"/>
        <v>10404</v>
      </c>
      <c r="C183" s="325">
        <v>700</v>
      </c>
      <c r="D183" s="325">
        <v>988</v>
      </c>
      <c r="E183" s="325">
        <v>3689</v>
      </c>
      <c r="F183" s="325">
        <v>1240</v>
      </c>
      <c r="G183" s="325">
        <f t="shared" si="85"/>
        <v>6617</v>
      </c>
      <c r="H183" s="325">
        <v>0</v>
      </c>
      <c r="I183" s="325">
        <v>299</v>
      </c>
      <c r="J183" s="325">
        <v>906</v>
      </c>
      <c r="K183" s="325">
        <v>0</v>
      </c>
      <c r="L183" s="325">
        <f t="shared" si="86"/>
        <v>1205</v>
      </c>
      <c r="M183" s="325">
        <v>0</v>
      </c>
      <c r="N183" s="325">
        <v>346</v>
      </c>
      <c r="O183" s="325">
        <v>957</v>
      </c>
      <c r="P183" s="325">
        <v>1217</v>
      </c>
      <c r="Q183" s="325">
        <v>62</v>
      </c>
      <c r="R183" s="325">
        <v>0</v>
      </c>
      <c r="S183" s="325">
        <f t="shared" si="87"/>
        <v>2582</v>
      </c>
      <c r="T183" s="326">
        <v>12985</v>
      </c>
      <c r="U183" s="328"/>
      <c r="V183" s="329"/>
      <c r="W183" s="329"/>
      <c r="X183" s="330"/>
      <c r="Y183" s="329"/>
      <c r="Z183" s="329"/>
    </row>
    <row r="184" spans="1:26" ht="24.75" customHeight="1">
      <c r="A184" s="321" t="s">
        <v>68</v>
      </c>
      <c r="B184" s="325">
        <f t="shared" si="84"/>
        <v>11228</v>
      </c>
      <c r="C184" s="325">
        <v>1125</v>
      </c>
      <c r="D184" s="325">
        <v>609</v>
      </c>
      <c r="E184" s="325">
        <v>3041</v>
      </c>
      <c r="F184" s="325">
        <v>2841</v>
      </c>
      <c r="G184" s="325">
        <f t="shared" si="85"/>
        <v>7616</v>
      </c>
      <c r="H184" s="325">
        <v>21</v>
      </c>
      <c r="I184" s="325">
        <v>28</v>
      </c>
      <c r="J184" s="325">
        <v>783</v>
      </c>
      <c r="K184" s="325">
        <v>0</v>
      </c>
      <c r="L184" s="325">
        <f t="shared" si="86"/>
        <v>832</v>
      </c>
      <c r="M184" s="325">
        <v>45</v>
      </c>
      <c r="N184" s="325">
        <v>30</v>
      </c>
      <c r="O184" s="325">
        <v>1381</v>
      </c>
      <c r="P184" s="325">
        <v>997</v>
      </c>
      <c r="Q184" s="325">
        <v>243</v>
      </c>
      <c r="R184" s="325">
        <v>84</v>
      </c>
      <c r="S184" s="325">
        <f t="shared" si="87"/>
        <v>2780</v>
      </c>
      <c r="T184" s="326">
        <v>13086</v>
      </c>
      <c r="U184" s="328"/>
      <c r="V184" s="329"/>
      <c r="W184" s="329"/>
      <c r="X184" s="330"/>
      <c r="Y184" s="329"/>
      <c r="Z184" s="329"/>
    </row>
    <row r="185" spans="1:26" ht="24.75" customHeight="1">
      <c r="A185" s="321" t="s">
        <v>69</v>
      </c>
      <c r="B185" s="325">
        <f t="shared" si="84"/>
        <v>15259</v>
      </c>
      <c r="C185" s="325">
        <v>1593</v>
      </c>
      <c r="D185" s="325">
        <v>1368</v>
      </c>
      <c r="E185" s="325">
        <v>4208</v>
      </c>
      <c r="F185" s="325">
        <v>3207</v>
      </c>
      <c r="G185" s="325">
        <f t="shared" si="85"/>
        <v>10376</v>
      </c>
      <c r="H185" s="325">
        <v>0</v>
      </c>
      <c r="I185" s="325">
        <v>110</v>
      </c>
      <c r="J185" s="325">
        <v>826</v>
      </c>
      <c r="K185" s="325">
        <v>0</v>
      </c>
      <c r="L185" s="325">
        <f t="shared" si="86"/>
        <v>936</v>
      </c>
      <c r="M185" s="325">
        <v>240</v>
      </c>
      <c r="N185" s="325">
        <v>508</v>
      </c>
      <c r="O185" s="325">
        <v>2105</v>
      </c>
      <c r="P185" s="325">
        <v>1032</v>
      </c>
      <c r="Q185" s="325">
        <v>58</v>
      </c>
      <c r="R185" s="325">
        <v>4</v>
      </c>
      <c r="S185" s="325">
        <f t="shared" si="87"/>
        <v>3947</v>
      </c>
      <c r="T185" s="326">
        <v>17935</v>
      </c>
      <c r="U185" s="328"/>
      <c r="V185" s="329"/>
      <c r="W185" s="329"/>
      <c r="X185" s="330"/>
      <c r="Y185" s="329"/>
      <c r="Z185" s="329"/>
    </row>
    <row r="186" spans="1:26" ht="24.75" customHeight="1">
      <c r="A186" s="321" t="s">
        <v>70</v>
      </c>
      <c r="B186" s="325">
        <f t="shared" si="84"/>
        <v>14998</v>
      </c>
      <c r="C186" s="325">
        <v>1281</v>
      </c>
      <c r="D186" s="325">
        <v>1116</v>
      </c>
      <c r="E186" s="325">
        <v>4474</v>
      </c>
      <c r="F186" s="325">
        <v>1999</v>
      </c>
      <c r="G186" s="325">
        <f t="shared" si="85"/>
        <v>8870</v>
      </c>
      <c r="H186" s="325">
        <v>0</v>
      </c>
      <c r="I186" s="325">
        <v>547</v>
      </c>
      <c r="J186" s="325">
        <v>1222</v>
      </c>
      <c r="K186" s="325">
        <v>42</v>
      </c>
      <c r="L186" s="325">
        <f t="shared" si="86"/>
        <v>1811</v>
      </c>
      <c r="M186" s="325">
        <v>474</v>
      </c>
      <c r="N186" s="325">
        <v>324</v>
      </c>
      <c r="O186" s="325">
        <v>2326</v>
      </c>
      <c r="P186" s="325">
        <v>1193</v>
      </c>
      <c r="Q186" s="325">
        <v>0</v>
      </c>
      <c r="R186" s="325">
        <v>0</v>
      </c>
      <c r="S186" s="325">
        <f t="shared" si="87"/>
        <v>4317</v>
      </c>
      <c r="T186" s="326">
        <v>18054</v>
      </c>
      <c r="U186" s="328"/>
      <c r="V186" s="329"/>
      <c r="W186" s="329"/>
      <c r="X186" s="330"/>
      <c r="Y186" s="329"/>
      <c r="Z186" s="329"/>
    </row>
    <row r="187" spans="1:26" ht="24.75" customHeight="1">
      <c r="A187" s="321" t="s">
        <v>71</v>
      </c>
      <c r="B187" s="325">
        <f t="shared" si="84"/>
        <v>14434</v>
      </c>
      <c r="C187" s="325">
        <v>1031</v>
      </c>
      <c r="D187" s="325">
        <v>1456</v>
      </c>
      <c r="E187" s="325">
        <v>4890</v>
      </c>
      <c r="F187" s="325">
        <v>2531</v>
      </c>
      <c r="G187" s="325">
        <f t="shared" si="85"/>
        <v>9908</v>
      </c>
      <c r="H187" s="325">
        <v>56</v>
      </c>
      <c r="I187" s="325">
        <v>299</v>
      </c>
      <c r="J187" s="325">
        <v>752</v>
      </c>
      <c r="K187" s="325">
        <v>24</v>
      </c>
      <c r="L187" s="325">
        <f t="shared" si="86"/>
        <v>1131</v>
      </c>
      <c r="M187" s="325">
        <v>186</v>
      </c>
      <c r="N187" s="325">
        <v>332</v>
      </c>
      <c r="O187" s="325">
        <v>1590</v>
      </c>
      <c r="P187" s="325">
        <v>1281</v>
      </c>
      <c r="Q187" s="325">
        <v>6</v>
      </c>
      <c r="R187" s="325">
        <v>0</v>
      </c>
      <c r="S187" s="325">
        <f t="shared" si="87"/>
        <v>3395</v>
      </c>
      <c r="T187" s="326">
        <v>18206</v>
      </c>
      <c r="U187" s="328"/>
      <c r="V187" s="329"/>
      <c r="W187" s="329"/>
      <c r="X187" s="330"/>
      <c r="Y187" s="329"/>
      <c r="Z187" s="329"/>
    </row>
    <row r="188" spans="1:26" ht="24.75" customHeight="1">
      <c r="A188" s="321" t="s">
        <v>72</v>
      </c>
      <c r="B188" s="325">
        <f t="shared" si="84"/>
        <v>16682</v>
      </c>
      <c r="C188" s="325">
        <v>1089</v>
      </c>
      <c r="D188" s="325">
        <v>620</v>
      </c>
      <c r="E188" s="325">
        <v>5138</v>
      </c>
      <c r="F188" s="325">
        <v>2846</v>
      </c>
      <c r="G188" s="325">
        <f t="shared" si="85"/>
        <v>9693</v>
      </c>
      <c r="H188" s="325">
        <v>120</v>
      </c>
      <c r="I188" s="325">
        <v>191</v>
      </c>
      <c r="J188" s="325">
        <v>751</v>
      </c>
      <c r="K188" s="325">
        <v>64</v>
      </c>
      <c r="L188" s="325">
        <f t="shared" si="86"/>
        <v>1126</v>
      </c>
      <c r="M188" s="325">
        <v>461</v>
      </c>
      <c r="N188" s="325">
        <v>357</v>
      </c>
      <c r="O188" s="325">
        <v>3001</v>
      </c>
      <c r="P188" s="325">
        <v>1922</v>
      </c>
      <c r="Q188" s="325">
        <v>66</v>
      </c>
      <c r="R188" s="325">
        <v>56</v>
      </c>
      <c r="S188" s="325">
        <f t="shared" si="87"/>
        <v>5863</v>
      </c>
      <c r="T188" s="326">
        <v>20291</v>
      </c>
      <c r="U188" s="328"/>
      <c r="V188" s="329"/>
      <c r="W188" s="329"/>
      <c r="X188" s="330"/>
      <c r="Y188" s="329"/>
      <c r="Z188" s="329"/>
    </row>
    <row r="189" spans="1:26" ht="24.75" customHeight="1">
      <c r="A189" s="321" t="s">
        <v>73</v>
      </c>
      <c r="B189" s="325">
        <f t="shared" si="84"/>
        <v>12220</v>
      </c>
      <c r="C189" s="325">
        <v>926</v>
      </c>
      <c r="D189" s="325">
        <v>593</v>
      </c>
      <c r="E189" s="325">
        <v>4247</v>
      </c>
      <c r="F189" s="325">
        <v>1933</v>
      </c>
      <c r="G189" s="325">
        <f t="shared" si="85"/>
        <v>7699</v>
      </c>
      <c r="H189" s="325">
        <v>0</v>
      </c>
      <c r="I189" s="325">
        <v>114</v>
      </c>
      <c r="J189" s="325">
        <v>980</v>
      </c>
      <c r="K189" s="325">
        <v>82</v>
      </c>
      <c r="L189" s="325">
        <f t="shared" si="86"/>
        <v>1176</v>
      </c>
      <c r="M189" s="325">
        <v>0</v>
      </c>
      <c r="N189" s="325">
        <v>372</v>
      </c>
      <c r="O189" s="325">
        <v>1560</v>
      </c>
      <c r="P189" s="325">
        <v>1222</v>
      </c>
      <c r="Q189" s="325">
        <v>180</v>
      </c>
      <c r="R189" s="325">
        <v>11</v>
      </c>
      <c r="S189" s="325">
        <f t="shared" si="87"/>
        <v>3345</v>
      </c>
      <c r="T189" s="326">
        <v>15627</v>
      </c>
      <c r="U189" s="328"/>
      <c r="V189" s="329" t="s">
        <v>87</v>
      </c>
      <c r="W189" s="329"/>
      <c r="X189" s="330"/>
      <c r="Y189" s="329"/>
      <c r="Z189" s="329"/>
    </row>
    <row r="190" spans="1:22" ht="24.75" customHeight="1">
      <c r="A190" s="327" t="s">
        <v>80</v>
      </c>
      <c r="B190" s="325">
        <f t="shared" si="84"/>
        <v>13690</v>
      </c>
      <c r="C190" s="325">
        <v>393</v>
      </c>
      <c r="D190" s="325">
        <v>1278</v>
      </c>
      <c r="E190" s="325">
        <v>4735</v>
      </c>
      <c r="F190" s="325">
        <v>2357</v>
      </c>
      <c r="G190" s="325">
        <f t="shared" si="85"/>
        <v>8763</v>
      </c>
      <c r="H190" s="325">
        <v>20</v>
      </c>
      <c r="I190" s="325">
        <v>411</v>
      </c>
      <c r="J190" s="325">
        <v>1077</v>
      </c>
      <c r="K190" s="325">
        <v>0</v>
      </c>
      <c r="L190" s="325">
        <f t="shared" si="86"/>
        <v>1508</v>
      </c>
      <c r="M190" s="325">
        <v>26</v>
      </c>
      <c r="N190" s="325">
        <v>183</v>
      </c>
      <c r="O190" s="325">
        <v>1227</v>
      </c>
      <c r="P190" s="325">
        <v>1456</v>
      </c>
      <c r="Q190" s="325">
        <v>398</v>
      </c>
      <c r="R190" s="325">
        <v>129</v>
      </c>
      <c r="S190" s="325">
        <f t="shared" si="87"/>
        <v>3419</v>
      </c>
      <c r="T190" s="326">
        <v>16209</v>
      </c>
      <c r="U190" s="331">
        <f aca="true" t="shared" si="88" ref="U190:U201">T190-B190</f>
        <v>2519</v>
      </c>
      <c r="V190" s="320">
        <f>SUM(T181:T192)</f>
        <v>192060</v>
      </c>
    </row>
    <row r="191" spans="1:21" ht="24.75" customHeight="1">
      <c r="A191" s="321" t="s">
        <v>63</v>
      </c>
      <c r="B191" s="325">
        <f t="shared" si="84"/>
        <v>12567</v>
      </c>
      <c r="C191" s="325">
        <v>1356</v>
      </c>
      <c r="D191" s="325">
        <v>735</v>
      </c>
      <c r="E191" s="325">
        <v>4907</v>
      </c>
      <c r="F191" s="325">
        <v>1536</v>
      </c>
      <c r="G191" s="325">
        <f t="shared" si="85"/>
        <v>8534</v>
      </c>
      <c r="H191" s="325">
        <v>102</v>
      </c>
      <c r="I191" s="325">
        <v>241</v>
      </c>
      <c r="J191" s="325">
        <v>960</v>
      </c>
      <c r="K191" s="325">
        <v>69</v>
      </c>
      <c r="L191" s="325">
        <f t="shared" si="86"/>
        <v>1372</v>
      </c>
      <c r="M191" s="325">
        <v>124</v>
      </c>
      <c r="N191" s="325">
        <v>327</v>
      </c>
      <c r="O191" s="325">
        <v>1217</v>
      </c>
      <c r="P191" s="325">
        <v>793</v>
      </c>
      <c r="Q191" s="325">
        <v>200</v>
      </c>
      <c r="R191" s="325">
        <v>0</v>
      </c>
      <c r="S191" s="325">
        <f t="shared" si="87"/>
        <v>2661</v>
      </c>
      <c r="T191" s="326">
        <v>16492</v>
      </c>
      <c r="U191" s="331">
        <f t="shared" si="88"/>
        <v>3925</v>
      </c>
    </row>
    <row r="192" spans="1:21" ht="24.75" customHeight="1">
      <c r="A192" s="321" t="s">
        <v>64</v>
      </c>
      <c r="B192" s="325">
        <f t="shared" si="84"/>
        <v>13511</v>
      </c>
      <c r="C192" s="325">
        <v>539</v>
      </c>
      <c r="D192" s="325">
        <v>339</v>
      </c>
      <c r="E192" s="325">
        <v>4562</v>
      </c>
      <c r="F192" s="325">
        <v>3532</v>
      </c>
      <c r="G192" s="325">
        <f t="shared" si="85"/>
        <v>8972</v>
      </c>
      <c r="H192" s="325">
        <v>0</v>
      </c>
      <c r="I192" s="325">
        <v>128</v>
      </c>
      <c r="J192" s="325">
        <v>542</v>
      </c>
      <c r="K192" s="325">
        <v>0</v>
      </c>
      <c r="L192" s="325">
        <f t="shared" si="86"/>
        <v>670</v>
      </c>
      <c r="M192" s="325">
        <v>23</v>
      </c>
      <c r="N192" s="325">
        <v>189</v>
      </c>
      <c r="O192" s="325">
        <v>2496</v>
      </c>
      <c r="P192" s="325">
        <v>1016</v>
      </c>
      <c r="Q192" s="325">
        <v>145</v>
      </c>
      <c r="R192" s="325">
        <v>0</v>
      </c>
      <c r="S192" s="325">
        <f t="shared" si="87"/>
        <v>3869</v>
      </c>
      <c r="T192" s="326">
        <v>16609</v>
      </c>
      <c r="U192" s="331">
        <f t="shared" si="88"/>
        <v>3098</v>
      </c>
    </row>
    <row r="193" spans="1:21" ht="24.75" customHeight="1">
      <c r="A193" s="321" t="s">
        <v>65</v>
      </c>
      <c r="B193" s="325">
        <f t="shared" si="84"/>
        <v>14835</v>
      </c>
      <c r="C193" s="325">
        <v>1091</v>
      </c>
      <c r="D193" s="325">
        <v>1117</v>
      </c>
      <c r="E193" s="325">
        <v>3966</v>
      </c>
      <c r="F193" s="325">
        <v>2701</v>
      </c>
      <c r="G193" s="325">
        <f t="shared" si="85"/>
        <v>8875</v>
      </c>
      <c r="H193" s="325">
        <v>102</v>
      </c>
      <c r="I193" s="325">
        <v>130</v>
      </c>
      <c r="J193" s="325">
        <v>1408</v>
      </c>
      <c r="K193" s="325">
        <v>84</v>
      </c>
      <c r="L193" s="325">
        <f t="shared" si="86"/>
        <v>1724</v>
      </c>
      <c r="M193" s="325">
        <v>111</v>
      </c>
      <c r="N193" s="325">
        <v>113</v>
      </c>
      <c r="O193" s="325">
        <v>1829</v>
      </c>
      <c r="P193" s="325">
        <v>1992</v>
      </c>
      <c r="Q193" s="325">
        <v>107</v>
      </c>
      <c r="R193" s="325">
        <v>84</v>
      </c>
      <c r="S193" s="325">
        <f t="shared" si="87"/>
        <v>4236</v>
      </c>
      <c r="T193" s="326">
        <v>18266</v>
      </c>
      <c r="U193" s="331">
        <f t="shared" si="88"/>
        <v>3431</v>
      </c>
    </row>
    <row r="194" spans="1:21" ht="24.75" customHeight="1">
      <c r="A194" s="321" t="s">
        <v>66</v>
      </c>
      <c r="B194" s="325">
        <f t="shared" si="84"/>
        <v>12366</v>
      </c>
      <c r="C194" s="325">
        <v>613</v>
      </c>
      <c r="D194" s="325">
        <v>1387</v>
      </c>
      <c r="E194" s="325">
        <v>4092</v>
      </c>
      <c r="F194" s="325">
        <v>2237</v>
      </c>
      <c r="G194" s="325">
        <f t="shared" si="85"/>
        <v>8329</v>
      </c>
      <c r="H194" s="325">
        <v>23</v>
      </c>
      <c r="I194" s="325">
        <v>106</v>
      </c>
      <c r="J194" s="325">
        <v>1174</v>
      </c>
      <c r="K194" s="325">
        <v>0</v>
      </c>
      <c r="L194" s="325">
        <f t="shared" si="86"/>
        <v>1303</v>
      </c>
      <c r="M194" s="325">
        <v>70</v>
      </c>
      <c r="N194" s="325">
        <v>338</v>
      </c>
      <c r="O194" s="325">
        <v>1034</v>
      </c>
      <c r="P194" s="325">
        <v>1266</v>
      </c>
      <c r="Q194" s="325">
        <v>26</v>
      </c>
      <c r="R194" s="325">
        <v>0</v>
      </c>
      <c r="S194" s="325">
        <f t="shared" si="87"/>
        <v>2734</v>
      </c>
      <c r="T194" s="326">
        <v>15880</v>
      </c>
      <c r="U194" s="331">
        <f t="shared" si="88"/>
        <v>3514</v>
      </c>
    </row>
    <row r="195" spans="1:21" ht="24.75" customHeight="1">
      <c r="A195" s="321" t="s">
        <v>67</v>
      </c>
      <c r="B195" s="325">
        <f t="shared" si="84"/>
        <v>15825</v>
      </c>
      <c r="C195" s="325">
        <v>968</v>
      </c>
      <c r="D195" s="325">
        <v>646</v>
      </c>
      <c r="E195" s="325">
        <v>4877</v>
      </c>
      <c r="F195" s="325">
        <v>3286</v>
      </c>
      <c r="G195" s="325">
        <f t="shared" si="85"/>
        <v>9777</v>
      </c>
      <c r="H195" s="325">
        <v>121</v>
      </c>
      <c r="I195" s="325">
        <v>370</v>
      </c>
      <c r="J195" s="325">
        <v>1146</v>
      </c>
      <c r="K195" s="325">
        <v>68</v>
      </c>
      <c r="L195" s="325">
        <f t="shared" si="86"/>
        <v>1705</v>
      </c>
      <c r="M195" s="325">
        <v>0</v>
      </c>
      <c r="N195" s="325">
        <v>347</v>
      </c>
      <c r="O195" s="325">
        <v>2136</v>
      </c>
      <c r="P195" s="325">
        <v>1696</v>
      </c>
      <c r="Q195" s="325">
        <v>164</v>
      </c>
      <c r="R195" s="325">
        <v>0</v>
      </c>
      <c r="S195" s="325">
        <f t="shared" si="87"/>
        <v>4343</v>
      </c>
      <c r="T195" s="326">
        <v>20033</v>
      </c>
      <c r="U195" s="331">
        <f t="shared" si="88"/>
        <v>4208</v>
      </c>
    </row>
    <row r="196" spans="1:21" ht="24.75" customHeight="1">
      <c r="A196" s="321" t="s">
        <v>68</v>
      </c>
      <c r="B196" s="325">
        <f t="shared" si="84"/>
        <v>14763</v>
      </c>
      <c r="C196" s="325">
        <v>1015</v>
      </c>
      <c r="D196" s="325">
        <v>926</v>
      </c>
      <c r="E196" s="325">
        <v>4374</v>
      </c>
      <c r="F196" s="325">
        <v>2833</v>
      </c>
      <c r="G196" s="325">
        <f t="shared" si="85"/>
        <v>9148</v>
      </c>
      <c r="H196" s="325">
        <v>59</v>
      </c>
      <c r="I196" s="325">
        <v>129</v>
      </c>
      <c r="J196" s="325">
        <v>885</v>
      </c>
      <c r="K196" s="325">
        <v>63</v>
      </c>
      <c r="L196" s="325">
        <f t="shared" si="86"/>
        <v>1136</v>
      </c>
      <c r="M196" s="325">
        <v>119</v>
      </c>
      <c r="N196" s="325">
        <v>445</v>
      </c>
      <c r="O196" s="325">
        <v>2267</v>
      </c>
      <c r="P196" s="325">
        <v>1609</v>
      </c>
      <c r="Q196" s="325">
        <v>0</v>
      </c>
      <c r="R196" s="325">
        <v>39</v>
      </c>
      <c r="S196" s="325">
        <f t="shared" si="87"/>
        <v>4479</v>
      </c>
      <c r="T196" s="326">
        <v>18466</v>
      </c>
      <c r="U196" s="331">
        <f t="shared" si="88"/>
        <v>3703</v>
      </c>
    </row>
    <row r="197" spans="1:21" ht="24.75" customHeight="1">
      <c r="A197" s="321" t="s">
        <v>69</v>
      </c>
      <c r="B197" s="325">
        <f t="shared" si="84"/>
        <v>14673</v>
      </c>
      <c r="C197" s="325">
        <v>1340</v>
      </c>
      <c r="D197" s="325">
        <v>855</v>
      </c>
      <c r="E197" s="325">
        <v>5529</v>
      </c>
      <c r="F197" s="325">
        <v>2268</v>
      </c>
      <c r="G197" s="325">
        <f t="shared" si="85"/>
        <v>9992</v>
      </c>
      <c r="H197" s="325">
        <v>66</v>
      </c>
      <c r="I197" s="325">
        <v>140</v>
      </c>
      <c r="J197" s="325">
        <v>712</v>
      </c>
      <c r="K197" s="325">
        <v>181</v>
      </c>
      <c r="L197" s="325">
        <f t="shared" si="86"/>
        <v>1099</v>
      </c>
      <c r="M197" s="325">
        <v>0</v>
      </c>
      <c r="N197" s="325">
        <v>376</v>
      </c>
      <c r="O197" s="325">
        <v>2348</v>
      </c>
      <c r="P197" s="325">
        <v>834</v>
      </c>
      <c r="Q197" s="325">
        <v>6</v>
      </c>
      <c r="R197" s="325">
        <v>18</v>
      </c>
      <c r="S197" s="325">
        <f t="shared" si="87"/>
        <v>3582</v>
      </c>
      <c r="T197" s="326">
        <v>17860</v>
      </c>
      <c r="U197" s="331">
        <f t="shared" si="88"/>
        <v>3187</v>
      </c>
    </row>
    <row r="198" spans="1:21" ht="24.75" customHeight="1">
      <c r="A198" s="321" t="s">
        <v>70</v>
      </c>
      <c r="B198" s="325">
        <f t="shared" si="84"/>
        <v>14817</v>
      </c>
      <c r="C198" s="325">
        <v>980</v>
      </c>
      <c r="D198" s="325">
        <v>428</v>
      </c>
      <c r="E198" s="325">
        <v>6401</v>
      </c>
      <c r="F198" s="325">
        <v>2328</v>
      </c>
      <c r="G198" s="325">
        <f t="shared" si="85"/>
        <v>10137</v>
      </c>
      <c r="H198" s="325">
        <v>90</v>
      </c>
      <c r="I198" s="325">
        <v>254</v>
      </c>
      <c r="J198" s="325">
        <v>1111</v>
      </c>
      <c r="K198" s="325">
        <v>21</v>
      </c>
      <c r="L198" s="325">
        <f t="shared" si="86"/>
        <v>1476</v>
      </c>
      <c r="M198" s="325">
        <v>126</v>
      </c>
      <c r="N198" s="325">
        <v>476</v>
      </c>
      <c r="O198" s="325">
        <v>1407</v>
      </c>
      <c r="P198" s="325">
        <v>924</v>
      </c>
      <c r="Q198" s="325">
        <v>255</v>
      </c>
      <c r="R198" s="325">
        <v>16</v>
      </c>
      <c r="S198" s="325">
        <f t="shared" si="87"/>
        <v>3204</v>
      </c>
      <c r="T198" s="326">
        <v>17597</v>
      </c>
      <c r="U198" s="331">
        <f t="shared" si="88"/>
        <v>2780</v>
      </c>
    </row>
    <row r="199" spans="1:21" ht="24.75" customHeight="1">
      <c r="A199" s="321" t="s">
        <v>71</v>
      </c>
      <c r="B199" s="325">
        <f t="shared" si="84"/>
        <v>14580</v>
      </c>
      <c r="C199" s="325">
        <v>856</v>
      </c>
      <c r="D199" s="325">
        <v>264</v>
      </c>
      <c r="E199" s="325">
        <v>6123</v>
      </c>
      <c r="F199" s="325">
        <v>2467</v>
      </c>
      <c r="G199" s="325">
        <f t="shared" si="85"/>
        <v>9710</v>
      </c>
      <c r="H199" s="325">
        <v>35</v>
      </c>
      <c r="I199" s="325">
        <v>315</v>
      </c>
      <c r="J199" s="325">
        <v>1089</v>
      </c>
      <c r="K199" s="325">
        <v>82</v>
      </c>
      <c r="L199" s="325">
        <f t="shared" si="86"/>
        <v>1521</v>
      </c>
      <c r="M199" s="325">
        <v>91</v>
      </c>
      <c r="N199" s="325">
        <v>108</v>
      </c>
      <c r="O199" s="325">
        <v>1959</v>
      </c>
      <c r="P199" s="325">
        <v>850</v>
      </c>
      <c r="Q199" s="325">
        <v>185</v>
      </c>
      <c r="R199" s="325">
        <v>156</v>
      </c>
      <c r="S199" s="325">
        <f t="shared" si="87"/>
        <v>3349</v>
      </c>
      <c r="T199" s="326">
        <v>18285</v>
      </c>
      <c r="U199" s="331">
        <f t="shared" si="88"/>
        <v>3705</v>
      </c>
    </row>
    <row r="200" spans="1:21" ht="24.75" customHeight="1">
      <c r="A200" s="321" t="s">
        <v>72</v>
      </c>
      <c r="B200" s="325">
        <f t="shared" si="84"/>
        <v>14991</v>
      </c>
      <c r="C200" s="325">
        <v>802</v>
      </c>
      <c r="D200" s="325">
        <v>779</v>
      </c>
      <c r="E200" s="325">
        <v>5204</v>
      </c>
      <c r="F200" s="325">
        <v>2948</v>
      </c>
      <c r="G200" s="325">
        <f t="shared" si="85"/>
        <v>9733</v>
      </c>
      <c r="H200" s="325">
        <v>114</v>
      </c>
      <c r="I200" s="325">
        <v>75</v>
      </c>
      <c r="J200" s="325">
        <v>1173</v>
      </c>
      <c r="K200" s="325">
        <v>0</v>
      </c>
      <c r="L200" s="325">
        <f t="shared" si="86"/>
        <v>1362</v>
      </c>
      <c r="M200" s="325">
        <v>295</v>
      </c>
      <c r="N200" s="325">
        <v>875</v>
      </c>
      <c r="O200" s="325">
        <v>1993</v>
      </c>
      <c r="P200" s="325">
        <v>693</v>
      </c>
      <c r="Q200" s="325">
        <v>18</v>
      </c>
      <c r="R200" s="325">
        <v>22</v>
      </c>
      <c r="S200" s="325">
        <f t="shared" si="87"/>
        <v>3896</v>
      </c>
      <c r="T200" s="326">
        <v>18053</v>
      </c>
      <c r="U200" s="331">
        <f t="shared" si="88"/>
        <v>3062</v>
      </c>
    </row>
    <row r="201" spans="1:21" ht="24.75" customHeight="1">
      <c r="A201" s="332" t="s">
        <v>73</v>
      </c>
      <c r="B201" s="325">
        <f t="shared" si="84"/>
        <v>20097</v>
      </c>
      <c r="C201" s="325">
        <v>1484</v>
      </c>
      <c r="D201" s="325">
        <v>1668</v>
      </c>
      <c r="E201" s="325">
        <v>5887</v>
      </c>
      <c r="F201" s="325">
        <v>4654</v>
      </c>
      <c r="G201" s="325">
        <f t="shared" si="85"/>
        <v>13693</v>
      </c>
      <c r="H201" s="325">
        <v>0</v>
      </c>
      <c r="I201" s="325">
        <v>54</v>
      </c>
      <c r="J201" s="325">
        <v>878</v>
      </c>
      <c r="K201" s="325">
        <v>4</v>
      </c>
      <c r="L201" s="325">
        <f t="shared" si="86"/>
        <v>936</v>
      </c>
      <c r="M201" s="325">
        <v>315</v>
      </c>
      <c r="N201" s="325">
        <v>261</v>
      </c>
      <c r="O201" s="325">
        <v>3700</v>
      </c>
      <c r="P201" s="325">
        <v>1057</v>
      </c>
      <c r="Q201" s="325">
        <v>0</v>
      </c>
      <c r="R201" s="325">
        <v>135</v>
      </c>
      <c r="S201" s="325">
        <f t="shared" si="87"/>
        <v>5468</v>
      </c>
      <c r="T201" s="326">
        <v>23953</v>
      </c>
      <c r="U201" s="331">
        <f t="shared" si="88"/>
        <v>3856</v>
      </c>
    </row>
    <row r="202" spans="1:21" ht="24.75" customHeight="1">
      <c r="A202" s="327" t="s">
        <v>345</v>
      </c>
      <c r="B202" s="325">
        <f t="shared" si="84"/>
        <v>11911</v>
      </c>
      <c r="C202" s="325">
        <v>502</v>
      </c>
      <c r="D202" s="325">
        <v>1513</v>
      </c>
      <c r="E202" s="325">
        <v>2925</v>
      </c>
      <c r="F202" s="325">
        <v>2745</v>
      </c>
      <c r="G202" s="325">
        <f t="shared" si="85"/>
        <v>7685</v>
      </c>
      <c r="H202" s="325">
        <v>55</v>
      </c>
      <c r="I202" s="325">
        <v>200</v>
      </c>
      <c r="J202" s="325">
        <v>790</v>
      </c>
      <c r="K202" s="325">
        <v>0</v>
      </c>
      <c r="L202" s="325">
        <f t="shared" si="86"/>
        <v>1045</v>
      </c>
      <c r="M202" s="325">
        <v>104</v>
      </c>
      <c r="N202" s="325">
        <v>456</v>
      </c>
      <c r="O202" s="325">
        <v>1687</v>
      </c>
      <c r="P202" s="325">
        <v>874</v>
      </c>
      <c r="Q202" s="325">
        <v>60</v>
      </c>
      <c r="R202" s="325">
        <v>0</v>
      </c>
      <c r="S202" s="325">
        <f t="shared" si="87"/>
        <v>3181</v>
      </c>
      <c r="T202" s="326">
        <v>14717</v>
      </c>
      <c r="U202" s="331">
        <f>T202-B202</f>
        <v>2806</v>
      </c>
    </row>
    <row r="203" spans="1:21" ht="24.75" customHeight="1">
      <c r="A203" s="321" t="s">
        <v>63</v>
      </c>
      <c r="B203" s="325">
        <f t="shared" si="84"/>
        <v>13177</v>
      </c>
      <c r="C203" s="325">
        <v>450</v>
      </c>
      <c r="D203" s="325">
        <v>1074</v>
      </c>
      <c r="E203" s="325">
        <v>4820</v>
      </c>
      <c r="F203" s="325">
        <v>2789</v>
      </c>
      <c r="G203" s="325">
        <f t="shared" si="85"/>
        <v>9133</v>
      </c>
      <c r="H203" s="325">
        <v>28</v>
      </c>
      <c r="I203" s="325">
        <v>182</v>
      </c>
      <c r="J203" s="325">
        <v>915</v>
      </c>
      <c r="K203" s="325">
        <v>20</v>
      </c>
      <c r="L203" s="325">
        <f t="shared" si="86"/>
        <v>1145</v>
      </c>
      <c r="M203" s="325">
        <v>219</v>
      </c>
      <c r="N203" s="325">
        <v>357</v>
      </c>
      <c r="O203" s="325">
        <v>1417</v>
      </c>
      <c r="P203" s="325">
        <v>760</v>
      </c>
      <c r="Q203" s="325">
        <v>78</v>
      </c>
      <c r="R203" s="325">
        <v>68</v>
      </c>
      <c r="S203" s="325">
        <f t="shared" si="87"/>
        <v>2899</v>
      </c>
      <c r="T203" s="326">
        <v>15982</v>
      </c>
      <c r="U203" s="331">
        <f aca="true" t="shared" si="89" ref="U203:U225">T203-B203</f>
        <v>2805</v>
      </c>
    </row>
    <row r="204" spans="1:21" ht="24.75" customHeight="1">
      <c r="A204" s="321" t="s">
        <v>64</v>
      </c>
      <c r="B204" s="325">
        <f t="shared" si="84"/>
        <v>14680</v>
      </c>
      <c r="C204" s="325">
        <v>1050</v>
      </c>
      <c r="D204" s="325">
        <v>1039</v>
      </c>
      <c r="E204" s="325">
        <v>3716</v>
      </c>
      <c r="F204" s="325">
        <v>2627</v>
      </c>
      <c r="G204" s="325">
        <f t="shared" si="85"/>
        <v>8432</v>
      </c>
      <c r="H204" s="325">
        <v>20</v>
      </c>
      <c r="I204" s="325">
        <v>321</v>
      </c>
      <c r="J204" s="325">
        <v>1172</v>
      </c>
      <c r="K204" s="325">
        <v>44</v>
      </c>
      <c r="L204" s="325">
        <f t="shared" si="86"/>
        <v>1557</v>
      </c>
      <c r="M204" s="325">
        <v>20</v>
      </c>
      <c r="N204" s="325">
        <v>372</v>
      </c>
      <c r="O204" s="325">
        <v>3261</v>
      </c>
      <c r="P204" s="325">
        <v>961</v>
      </c>
      <c r="Q204" s="325">
        <v>77</v>
      </c>
      <c r="R204" s="325">
        <v>0</v>
      </c>
      <c r="S204" s="325">
        <f t="shared" si="87"/>
        <v>4691</v>
      </c>
      <c r="T204" s="326">
        <v>19219</v>
      </c>
      <c r="U204" s="331">
        <f t="shared" si="89"/>
        <v>4539</v>
      </c>
    </row>
    <row r="205" spans="1:22" ht="24.75" customHeight="1">
      <c r="A205" s="321" t="s">
        <v>65</v>
      </c>
      <c r="B205" s="325">
        <f t="shared" si="84"/>
        <v>14381</v>
      </c>
      <c r="C205" s="325">
        <v>1121</v>
      </c>
      <c r="D205" s="325">
        <v>669</v>
      </c>
      <c r="E205" s="325">
        <v>4847</v>
      </c>
      <c r="F205" s="325">
        <v>2839</v>
      </c>
      <c r="G205" s="325">
        <f t="shared" si="85"/>
        <v>9476</v>
      </c>
      <c r="H205" s="325">
        <v>156</v>
      </c>
      <c r="I205" s="325">
        <v>172</v>
      </c>
      <c r="J205" s="325">
        <v>1033</v>
      </c>
      <c r="K205" s="325">
        <v>94</v>
      </c>
      <c r="L205" s="325">
        <f t="shared" si="86"/>
        <v>1455</v>
      </c>
      <c r="M205" s="325">
        <v>181</v>
      </c>
      <c r="N205" s="325">
        <v>87</v>
      </c>
      <c r="O205" s="325">
        <v>1957</v>
      </c>
      <c r="P205" s="325">
        <v>1079</v>
      </c>
      <c r="Q205" s="325">
        <v>146</v>
      </c>
      <c r="R205" s="325">
        <v>0</v>
      </c>
      <c r="S205" s="325">
        <f t="shared" si="87"/>
        <v>3450</v>
      </c>
      <c r="T205" s="326">
        <v>17550</v>
      </c>
      <c r="U205" s="331">
        <f t="shared" si="89"/>
        <v>3169</v>
      </c>
      <c r="V205" s="333" t="s">
        <v>88</v>
      </c>
    </row>
    <row r="206" spans="1:21" ht="24.75" customHeight="1">
      <c r="A206" s="321" t="s">
        <v>66</v>
      </c>
      <c r="B206" s="325">
        <f t="shared" si="84"/>
        <v>15128</v>
      </c>
      <c r="C206" s="325">
        <v>1131</v>
      </c>
      <c r="D206" s="325">
        <v>1156</v>
      </c>
      <c r="E206" s="325">
        <v>4145</v>
      </c>
      <c r="F206" s="325">
        <v>3343</v>
      </c>
      <c r="G206" s="325">
        <f t="shared" si="85"/>
        <v>9775</v>
      </c>
      <c r="H206" s="325">
        <v>92</v>
      </c>
      <c r="I206" s="325">
        <v>151</v>
      </c>
      <c r="J206" s="325">
        <v>1023</v>
      </c>
      <c r="K206" s="325">
        <v>0</v>
      </c>
      <c r="L206" s="325">
        <f t="shared" si="86"/>
        <v>1266</v>
      </c>
      <c r="M206" s="325">
        <v>555</v>
      </c>
      <c r="N206" s="325">
        <v>406</v>
      </c>
      <c r="O206" s="325">
        <v>2210</v>
      </c>
      <c r="P206" s="325">
        <v>768</v>
      </c>
      <c r="Q206" s="325">
        <v>148</v>
      </c>
      <c r="R206" s="325">
        <v>0</v>
      </c>
      <c r="S206" s="325">
        <f t="shared" si="87"/>
        <v>4087</v>
      </c>
      <c r="T206" s="326">
        <v>16925</v>
      </c>
      <c r="U206" s="331">
        <f t="shared" si="89"/>
        <v>1797</v>
      </c>
    </row>
    <row r="207" spans="1:22" ht="24.75" customHeight="1">
      <c r="A207" s="321" t="s">
        <v>67</v>
      </c>
      <c r="B207" s="325">
        <f t="shared" si="84"/>
        <v>13042</v>
      </c>
      <c r="C207" s="325">
        <v>347</v>
      </c>
      <c r="D207" s="325">
        <v>1020</v>
      </c>
      <c r="E207" s="325">
        <v>4943</v>
      </c>
      <c r="F207" s="325">
        <v>1734</v>
      </c>
      <c r="G207" s="325">
        <f t="shared" si="85"/>
        <v>8044</v>
      </c>
      <c r="H207" s="325">
        <v>116</v>
      </c>
      <c r="I207" s="325">
        <v>204</v>
      </c>
      <c r="J207" s="325">
        <v>755</v>
      </c>
      <c r="K207" s="325">
        <v>144</v>
      </c>
      <c r="L207" s="325">
        <f t="shared" si="86"/>
        <v>1219</v>
      </c>
      <c r="M207" s="325">
        <v>9</v>
      </c>
      <c r="N207" s="325">
        <v>289</v>
      </c>
      <c r="O207" s="325">
        <v>1506</v>
      </c>
      <c r="P207" s="325">
        <v>1921</v>
      </c>
      <c r="Q207" s="325">
        <v>54</v>
      </c>
      <c r="R207" s="325">
        <v>0</v>
      </c>
      <c r="S207" s="325">
        <f t="shared" si="87"/>
        <v>3779</v>
      </c>
      <c r="T207" s="326">
        <v>15890</v>
      </c>
      <c r="U207" s="331">
        <f t="shared" si="89"/>
        <v>2848</v>
      </c>
      <c r="V207" s="320"/>
    </row>
    <row r="208" spans="1:21" ht="24.75" customHeight="1">
      <c r="A208" s="321" t="s">
        <v>68</v>
      </c>
      <c r="B208" s="325">
        <f t="shared" si="84"/>
        <v>16600</v>
      </c>
      <c r="C208" s="325">
        <v>1223</v>
      </c>
      <c r="D208" s="325">
        <v>2070</v>
      </c>
      <c r="E208" s="325">
        <v>4278</v>
      </c>
      <c r="F208" s="325">
        <v>2894</v>
      </c>
      <c r="G208" s="325">
        <f t="shared" si="85"/>
        <v>10465</v>
      </c>
      <c r="H208" s="325">
        <v>0</v>
      </c>
      <c r="I208" s="325">
        <v>84</v>
      </c>
      <c r="J208" s="325">
        <v>648</v>
      </c>
      <c r="K208" s="325">
        <v>9</v>
      </c>
      <c r="L208" s="325">
        <f t="shared" si="86"/>
        <v>741</v>
      </c>
      <c r="M208" s="325">
        <v>87</v>
      </c>
      <c r="N208" s="325">
        <v>116</v>
      </c>
      <c r="O208" s="325">
        <v>3648</v>
      </c>
      <c r="P208" s="325">
        <v>1348</v>
      </c>
      <c r="Q208" s="325">
        <v>90</v>
      </c>
      <c r="R208" s="325">
        <v>105</v>
      </c>
      <c r="S208" s="325">
        <f t="shared" si="87"/>
        <v>5394</v>
      </c>
      <c r="T208" s="326">
        <v>19862</v>
      </c>
      <c r="U208" s="331">
        <f t="shared" si="89"/>
        <v>3262</v>
      </c>
    </row>
    <row r="209" spans="1:21" ht="24.75" customHeight="1">
      <c r="A209" s="321" t="s">
        <v>69</v>
      </c>
      <c r="B209" s="325">
        <f t="shared" si="84"/>
        <v>16624</v>
      </c>
      <c r="C209" s="325">
        <v>1444</v>
      </c>
      <c r="D209" s="325">
        <v>1520</v>
      </c>
      <c r="E209" s="325">
        <v>6487</v>
      </c>
      <c r="F209" s="325">
        <v>2156</v>
      </c>
      <c r="G209" s="325">
        <f t="shared" si="85"/>
        <v>11607</v>
      </c>
      <c r="H209" s="325">
        <v>55</v>
      </c>
      <c r="I209" s="325">
        <v>317</v>
      </c>
      <c r="J209" s="325">
        <v>1056</v>
      </c>
      <c r="K209" s="325">
        <v>18</v>
      </c>
      <c r="L209" s="325">
        <f t="shared" si="86"/>
        <v>1446</v>
      </c>
      <c r="M209" s="325">
        <v>185</v>
      </c>
      <c r="N209" s="325">
        <v>293</v>
      </c>
      <c r="O209" s="325">
        <v>2073</v>
      </c>
      <c r="P209" s="325">
        <v>935</v>
      </c>
      <c r="Q209" s="325">
        <v>85</v>
      </c>
      <c r="R209" s="325">
        <v>0</v>
      </c>
      <c r="S209" s="325">
        <f t="shared" si="87"/>
        <v>3571</v>
      </c>
      <c r="T209" s="326">
        <v>19932</v>
      </c>
      <c r="U209" s="331">
        <f t="shared" si="89"/>
        <v>3308</v>
      </c>
    </row>
    <row r="210" spans="1:21" ht="24.75" customHeight="1">
      <c r="A210" s="321" t="s">
        <v>70</v>
      </c>
      <c r="B210" s="325">
        <f t="shared" si="84"/>
        <v>17017</v>
      </c>
      <c r="C210" s="325">
        <v>243</v>
      </c>
      <c r="D210" s="325">
        <v>1726</v>
      </c>
      <c r="E210" s="325">
        <v>6366</v>
      </c>
      <c r="F210" s="325">
        <v>3834</v>
      </c>
      <c r="G210" s="325">
        <f t="shared" si="85"/>
        <v>12169</v>
      </c>
      <c r="H210" s="325">
        <v>137</v>
      </c>
      <c r="I210" s="325">
        <v>187</v>
      </c>
      <c r="J210" s="325">
        <v>531</v>
      </c>
      <c r="K210" s="325">
        <v>49</v>
      </c>
      <c r="L210" s="325">
        <f t="shared" si="86"/>
        <v>904</v>
      </c>
      <c r="M210" s="325">
        <v>196</v>
      </c>
      <c r="N210" s="325">
        <v>196</v>
      </c>
      <c r="O210" s="325">
        <v>1853</v>
      </c>
      <c r="P210" s="325">
        <v>1455</v>
      </c>
      <c r="Q210" s="325">
        <v>127</v>
      </c>
      <c r="R210" s="325">
        <v>117</v>
      </c>
      <c r="S210" s="325">
        <f t="shared" si="87"/>
        <v>3944</v>
      </c>
      <c r="T210" s="326">
        <v>20218</v>
      </c>
      <c r="U210" s="331">
        <f t="shared" si="89"/>
        <v>3201</v>
      </c>
    </row>
    <row r="211" spans="1:21" ht="24.75" customHeight="1">
      <c r="A211" s="321" t="s">
        <v>71</v>
      </c>
      <c r="B211" s="325">
        <f t="shared" si="84"/>
        <v>13955</v>
      </c>
      <c r="C211" s="325">
        <v>1040</v>
      </c>
      <c r="D211" s="325">
        <v>1599</v>
      </c>
      <c r="E211" s="325">
        <v>5169</v>
      </c>
      <c r="F211" s="325">
        <v>1879</v>
      </c>
      <c r="G211" s="325">
        <f t="shared" si="85"/>
        <v>9687</v>
      </c>
      <c r="H211" s="325">
        <v>98</v>
      </c>
      <c r="I211" s="325">
        <v>162</v>
      </c>
      <c r="J211" s="325">
        <v>678</v>
      </c>
      <c r="K211" s="325">
        <v>91</v>
      </c>
      <c r="L211" s="325">
        <f t="shared" si="86"/>
        <v>1029</v>
      </c>
      <c r="M211" s="325">
        <v>153</v>
      </c>
      <c r="N211" s="325">
        <v>369</v>
      </c>
      <c r="O211" s="325">
        <v>1483</v>
      </c>
      <c r="P211" s="325">
        <v>1203</v>
      </c>
      <c r="Q211" s="325">
        <v>28</v>
      </c>
      <c r="R211" s="325">
        <v>3</v>
      </c>
      <c r="S211" s="325">
        <f t="shared" si="87"/>
        <v>3239</v>
      </c>
      <c r="T211" s="326">
        <v>17604</v>
      </c>
      <c r="U211" s="331">
        <f t="shared" si="89"/>
        <v>3649</v>
      </c>
    </row>
    <row r="212" spans="1:21" ht="24.75" customHeight="1">
      <c r="A212" s="321" t="s">
        <v>72</v>
      </c>
      <c r="B212" s="325">
        <f t="shared" si="84"/>
        <v>15971</v>
      </c>
      <c r="C212" s="325">
        <v>793</v>
      </c>
      <c r="D212" s="325">
        <v>611</v>
      </c>
      <c r="E212" s="325">
        <v>4743</v>
      </c>
      <c r="F212" s="325">
        <v>3180</v>
      </c>
      <c r="G212" s="325">
        <f t="shared" si="85"/>
        <v>9327</v>
      </c>
      <c r="H212" s="325">
        <v>65</v>
      </c>
      <c r="I212" s="325">
        <v>40</v>
      </c>
      <c r="J212" s="325">
        <v>1043</v>
      </c>
      <c r="K212" s="325">
        <v>219</v>
      </c>
      <c r="L212" s="325">
        <f t="shared" si="86"/>
        <v>1367</v>
      </c>
      <c r="M212" s="325">
        <v>148</v>
      </c>
      <c r="N212" s="325">
        <v>741</v>
      </c>
      <c r="O212" s="325">
        <v>2661</v>
      </c>
      <c r="P212" s="325">
        <v>1489</v>
      </c>
      <c r="Q212" s="325">
        <v>238</v>
      </c>
      <c r="R212" s="325">
        <v>0</v>
      </c>
      <c r="S212" s="325">
        <f t="shared" si="87"/>
        <v>5277</v>
      </c>
      <c r="T212" s="326">
        <v>19203</v>
      </c>
      <c r="U212" s="331">
        <f t="shared" si="89"/>
        <v>3232</v>
      </c>
    </row>
    <row r="213" spans="1:21" ht="24.75" customHeight="1">
      <c r="A213" s="321" t="s">
        <v>73</v>
      </c>
      <c r="B213" s="325">
        <f>SUM(G213+L213+S213)</f>
        <v>14838</v>
      </c>
      <c r="C213" s="325">
        <v>863</v>
      </c>
      <c r="D213" s="325">
        <v>460</v>
      </c>
      <c r="E213" s="325">
        <v>4720</v>
      </c>
      <c r="F213" s="325">
        <v>2329</v>
      </c>
      <c r="G213" s="325">
        <f t="shared" si="85"/>
        <v>8372</v>
      </c>
      <c r="H213" s="325">
        <v>0</v>
      </c>
      <c r="I213" s="325">
        <v>165</v>
      </c>
      <c r="J213" s="325">
        <v>1064</v>
      </c>
      <c r="K213" s="325">
        <v>86</v>
      </c>
      <c r="L213" s="325">
        <f t="shared" si="86"/>
        <v>1315</v>
      </c>
      <c r="M213" s="325">
        <v>225</v>
      </c>
      <c r="N213" s="325">
        <v>672</v>
      </c>
      <c r="O213" s="325">
        <v>2301</v>
      </c>
      <c r="P213" s="325">
        <v>1775</v>
      </c>
      <c r="Q213" s="325">
        <v>107</v>
      </c>
      <c r="R213" s="325">
        <v>71</v>
      </c>
      <c r="S213" s="325">
        <f>SUM(M213:R213)</f>
        <v>5151</v>
      </c>
      <c r="T213" s="326">
        <v>18199</v>
      </c>
      <c r="U213" s="331">
        <f t="shared" si="89"/>
        <v>3361</v>
      </c>
    </row>
    <row r="214" spans="1:21" ht="24.75" customHeight="1">
      <c r="A214" s="323" t="s">
        <v>346</v>
      </c>
      <c r="B214" s="323">
        <f aca="true" t="shared" si="90" ref="B214:B224">SUM(G214+L214+S214)</f>
        <v>16986</v>
      </c>
      <c r="C214" s="323">
        <v>983</v>
      </c>
      <c r="D214" s="323">
        <v>1509</v>
      </c>
      <c r="E214" s="323">
        <v>6592</v>
      </c>
      <c r="F214" s="323">
        <v>2740</v>
      </c>
      <c r="G214" s="323">
        <f t="shared" si="85"/>
        <v>11824</v>
      </c>
      <c r="H214" s="323">
        <v>54</v>
      </c>
      <c r="I214" s="323">
        <v>337</v>
      </c>
      <c r="J214" s="323">
        <v>1279</v>
      </c>
      <c r="K214" s="323">
        <v>21</v>
      </c>
      <c r="L214" s="323">
        <f t="shared" si="86"/>
        <v>1691</v>
      </c>
      <c r="M214" s="323">
        <v>45</v>
      </c>
      <c r="N214" s="323">
        <v>271</v>
      </c>
      <c r="O214" s="323">
        <v>1701</v>
      </c>
      <c r="P214" s="323">
        <v>1209</v>
      </c>
      <c r="Q214" s="323">
        <v>245</v>
      </c>
      <c r="R214" s="323">
        <v>0</v>
      </c>
      <c r="S214" s="323">
        <f aca="true" t="shared" si="91" ref="S214:S224">SUM(M214:R214)</f>
        <v>3471</v>
      </c>
      <c r="T214" s="326">
        <v>19565</v>
      </c>
      <c r="U214" s="331">
        <f t="shared" si="89"/>
        <v>2579</v>
      </c>
    </row>
    <row r="215" spans="1:21" ht="24.75" customHeight="1">
      <c r="A215" s="323" t="s">
        <v>63</v>
      </c>
      <c r="B215" s="323">
        <f t="shared" si="90"/>
        <v>17588</v>
      </c>
      <c r="C215" s="323">
        <v>1021</v>
      </c>
      <c r="D215" s="323">
        <v>741</v>
      </c>
      <c r="E215" s="323">
        <v>5870</v>
      </c>
      <c r="F215" s="323">
        <v>2394</v>
      </c>
      <c r="G215" s="323">
        <f t="shared" si="85"/>
        <v>10026</v>
      </c>
      <c r="H215" s="323">
        <v>28</v>
      </c>
      <c r="I215" s="323">
        <v>277</v>
      </c>
      <c r="J215" s="323">
        <v>1211</v>
      </c>
      <c r="K215" s="323">
        <v>132</v>
      </c>
      <c r="L215" s="323">
        <f t="shared" si="86"/>
        <v>1648</v>
      </c>
      <c r="M215" s="323">
        <v>287</v>
      </c>
      <c r="N215" s="323">
        <v>480</v>
      </c>
      <c r="O215" s="323">
        <v>4089</v>
      </c>
      <c r="P215" s="323">
        <v>723</v>
      </c>
      <c r="Q215" s="323">
        <v>281</v>
      </c>
      <c r="R215" s="323">
        <v>54</v>
      </c>
      <c r="S215" s="323">
        <f t="shared" si="91"/>
        <v>5914</v>
      </c>
      <c r="T215" s="326">
        <v>20402</v>
      </c>
      <c r="U215" s="331">
        <f t="shared" si="89"/>
        <v>2814</v>
      </c>
    </row>
    <row r="216" spans="1:21" ht="24.75" customHeight="1">
      <c r="A216" s="323" t="s">
        <v>64</v>
      </c>
      <c r="B216" s="323">
        <f t="shared" si="90"/>
        <v>14349</v>
      </c>
      <c r="C216" s="323">
        <v>1824</v>
      </c>
      <c r="D216" s="323">
        <v>1460</v>
      </c>
      <c r="E216" s="323">
        <v>4757</v>
      </c>
      <c r="F216" s="323">
        <v>2072</v>
      </c>
      <c r="G216" s="323">
        <f t="shared" si="85"/>
        <v>10113</v>
      </c>
      <c r="H216" s="323">
        <v>117</v>
      </c>
      <c r="I216" s="323">
        <v>28</v>
      </c>
      <c r="J216" s="323">
        <v>846</v>
      </c>
      <c r="K216" s="323">
        <v>0</v>
      </c>
      <c r="L216" s="323">
        <f t="shared" si="86"/>
        <v>991</v>
      </c>
      <c r="M216" s="323">
        <v>104</v>
      </c>
      <c r="N216" s="323">
        <v>452</v>
      </c>
      <c r="O216" s="323">
        <v>1783</v>
      </c>
      <c r="P216" s="323">
        <v>788</v>
      </c>
      <c r="Q216" s="323">
        <v>118</v>
      </c>
      <c r="R216" s="323">
        <v>0</v>
      </c>
      <c r="S216" s="323">
        <f t="shared" si="91"/>
        <v>3245</v>
      </c>
      <c r="T216" s="326">
        <v>17508</v>
      </c>
      <c r="U216" s="331">
        <f t="shared" si="89"/>
        <v>3159</v>
      </c>
    </row>
    <row r="217" spans="1:21" ht="24.75" customHeight="1">
      <c r="A217" s="323" t="s">
        <v>65</v>
      </c>
      <c r="B217" s="323">
        <f t="shared" si="90"/>
        <v>12808</v>
      </c>
      <c r="C217" s="323">
        <v>651</v>
      </c>
      <c r="D217" s="323">
        <v>493</v>
      </c>
      <c r="E217" s="323">
        <v>2678</v>
      </c>
      <c r="F217" s="323">
        <v>2466</v>
      </c>
      <c r="G217" s="323">
        <f t="shared" si="85"/>
        <v>6288</v>
      </c>
      <c r="H217" s="323">
        <v>101</v>
      </c>
      <c r="I217" s="323">
        <v>280</v>
      </c>
      <c r="J217" s="323">
        <v>1104</v>
      </c>
      <c r="K217" s="323">
        <v>76</v>
      </c>
      <c r="L217" s="323">
        <f t="shared" si="86"/>
        <v>1561</v>
      </c>
      <c r="M217" s="323">
        <v>67</v>
      </c>
      <c r="N217" s="323">
        <v>419</v>
      </c>
      <c r="O217" s="323">
        <v>2886</v>
      </c>
      <c r="P217" s="323">
        <v>1464</v>
      </c>
      <c r="Q217" s="323">
        <v>117</v>
      </c>
      <c r="R217" s="323">
        <v>6</v>
      </c>
      <c r="S217" s="323">
        <f t="shared" si="91"/>
        <v>4959</v>
      </c>
      <c r="T217" s="326">
        <v>15924</v>
      </c>
      <c r="U217" s="331">
        <f t="shared" si="89"/>
        <v>3116</v>
      </c>
    </row>
    <row r="218" spans="1:21" ht="24.75" customHeight="1">
      <c r="A218" s="323" t="s">
        <v>66</v>
      </c>
      <c r="B218" s="323">
        <f t="shared" si="90"/>
        <v>14304</v>
      </c>
      <c r="C218" s="323">
        <v>671</v>
      </c>
      <c r="D218" s="323">
        <v>933</v>
      </c>
      <c r="E218" s="323">
        <v>5533</v>
      </c>
      <c r="F218" s="323">
        <v>2478</v>
      </c>
      <c r="G218" s="323">
        <f t="shared" si="85"/>
        <v>9615</v>
      </c>
      <c r="H218" s="323">
        <v>94</v>
      </c>
      <c r="I218" s="323">
        <v>207</v>
      </c>
      <c r="J218" s="323">
        <v>1196</v>
      </c>
      <c r="K218" s="323">
        <v>116</v>
      </c>
      <c r="L218" s="323">
        <f t="shared" si="86"/>
        <v>1613</v>
      </c>
      <c r="M218" s="323">
        <v>223</v>
      </c>
      <c r="N218" s="323">
        <v>502</v>
      </c>
      <c r="O218" s="323">
        <v>1791</v>
      </c>
      <c r="P218" s="323">
        <v>421</v>
      </c>
      <c r="Q218" s="323">
        <v>139</v>
      </c>
      <c r="R218" s="323">
        <v>0</v>
      </c>
      <c r="S218" s="323">
        <f t="shared" si="91"/>
        <v>3076</v>
      </c>
      <c r="T218" s="323">
        <v>18634</v>
      </c>
      <c r="U218" s="331">
        <f t="shared" si="89"/>
        <v>4330</v>
      </c>
    </row>
    <row r="219" spans="1:21" ht="24.75" customHeight="1">
      <c r="A219" s="323" t="s">
        <v>67</v>
      </c>
      <c r="B219" s="323">
        <f t="shared" si="90"/>
        <v>14325</v>
      </c>
      <c r="C219" s="323">
        <v>1032</v>
      </c>
      <c r="D219" s="323">
        <v>1113</v>
      </c>
      <c r="E219" s="323">
        <v>4332</v>
      </c>
      <c r="F219" s="323">
        <v>2641</v>
      </c>
      <c r="G219" s="323">
        <f t="shared" si="85"/>
        <v>9118</v>
      </c>
      <c r="H219" s="323">
        <v>88</v>
      </c>
      <c r="I219" s="323">
        <v>230</v>
      </c>
      <c r="J219" s="323">
        <v>686</v>
      </c>
      <c r="K219" s="323">
        <v>12</v>
      </c>
      <c r="L219" s="323">
        <f t="shared" si="86"/>
        <v>1016</v>
      </c>
      <c r="M219" s="323">
        <v>326</v>
      </c>
      <c r="N219" s="323">
        <v>95</v>
      </c>
      <c r="O219" s="323">
        <v>2959</v>
      </c>
      <c r="P219" s="323">
        <v>789</v>
      </c>
      <c r="Q219" s="323">
        <v>22</v>
      </c>
      <c r="R219" s="323">
        <v>0</v>
      </c>
      <c r="S219" s="323">
        <f t="shared" si="91"/>
        <v>4191</v>
      </c>
      <c r="T219" s="323">
        <v>16973</v>
      </c>
      <c r="U219" s="331">
        <f t="shared" si="89"/>
        <v>2648</v>
      </c>
    </row>
    <row r="220" spans="1:21" ht="24.75" customHeight="1">
      <c r="A220" s="323" t="s">
        <v>68</v>
      </c>
      <c r="B220" s="323">
        <f t="shared" si="90"/>
        <v>11172</v>
      </c>
      <c r="C220" s="323">
        <v>1661</v>
      </c>
      <c r="D220" s="323">
        <v>479</v>
      </c>
      <c r="E220" s="323">
        <v>3652</v>
      </c>
      <c r="F220" s="323">
        <v>1771</v>
      </c>
      <c r="G220" s="323">
        <f t="shared" si="85"/>
        <v>7563</v>
      </c>
      <c r="H220" s="323">
        <v>108</v>
      </c>
      <c r="I220" s="323">
        <v>255</v>
      </c>
      <c r="J220" s="323">
        <v>616</v>
      </c>
      <c r="K220" s="323">
        <v>59</v>
      </c>
      <c r="L220" s="323">
        <f t="shared" si="86"/>
        <v>1038</v>
      </c>
      <c r="M220" s="323">
        <v>74</v>
      </c>
      <c r="N220" s="323">
        <v>190</v>
      </c>
      <c r="O220" s="323">
        <v>1501</v>
      </c>
      <c r="P220" s="323">
        <v>589</v>
      </c>
      <c r="Q220" s="323">
        <v>112</v>
      </c>
      <c r="R220" s="323">
        <v>105</v>
      </c>
      <c r="S220" s="323">
        <f t="shared" si="91"/>
        <v>2571</v>
      </c>
      <c r="T220" s="323">
        <v>13457</v>
      </c>
      <c r="U220" s="331">
        <f t="shared" si="89"/>
        <v>2285</v>
      </c>
    </row>
    <row r="221" spans="1:21" ht="24.75" customHeight="1">
      <c r="A221" s="323" t="s">
        <v>69</v>
      </c>
      <c r="B221" s="323">
        <f t="shared" si="90"/>
        <v>16078</v>
      </c>
      <c r="C221" s="323">
        <v>714</v>
      </c>
      <c r="D221" s="323">
        <v>1703</v>
      </c>
      <c r="E221" s="323">
        <v>7945</v>
      </c>
      <c r="F221" s="323">
        <v>2102</v>
      </c>
      <c r="G221" s="323">
        <f t="shared" si="85"/>
        <v>12464</v>
      </c>
      <c r="H221" s="323">
        <v>0</v>
      </c>
      <c r="I221" s="323">
        <v>14</v>
      </c>
      <c r="J221" s="323">
        <v>858</v>
      </c>
      <c r="K221" s="323">
        <v>93</v>
      </c>
      <c r="L221" s="323">
        <f t="shared" si="86"/>
        <v>965</v>
      </c>
      <c r="M221" s="323">
        <v>280</v>
      </c>
      <c r="N221" s="323">
        <v>116</v>
      </c>
      <c r="O221" s="323">
        <v>1374</v>
      </c>
      <c r="P221" s="323">
        <v>573</v>
      </c>
      <c r="Q221" s="323">
        <v>294</v>
      </c>
      <c r="R221" s="323">
        <v>12</v>
      </c>
      <c r="S221" s="323">
        <f t="shared" si="91"/>
        <v>2649</v>
      </c>
      <c r="T221" s="323">
        <v>18102</v>
      </c>
      <c r="U221" s="331">
        <f t="shared" si="89"/>
        <v>2024</v>
      </c>
    </row>
    <row r="222" spans="1:21" ht="24.75" customHeight="1">
      <c r="A222" s="323" t="s">
        <v>70</v>
      </c>
      <c r="B222" s="323">
        <f t="shared" si="90"/>
        <v>12608</v>
      </c>
      <c r="C222" s="323">
        <v>404</v>
      </c>
      <c r="D222" s="323">
        <v>542</v>
      </c>
      <c r="E222" s="323">
        <v>3832</v>
      </c>
      <c r="F222" s="323">
        <v>4381</v>
      </c>
      <c r="G222" s="323">
        <f t="shared" si="85"/>
        <v>9159</v>
      </c>
      <c r="H222" s="323">
        <v>73</v>
      </c>
      <c r="I222" s="323">
        <v>328</v>
      </c>
      <c r="J222" s="323">
        <v>914</v>
      </c>
      <c r="K222" s="323">
        <v>0</v>
      </c>
      <c r="L222" s="323">
        <f t="shared" si="86"/>
        <v>1315</v>
      </c>
      <c r="M222" s="323">
        <v>0</v>
      </c>
      <c r="N222" s="323">
        <v>391</v>
      </c>
      <c r="O222" s="323">
        <v>1062</v>
      </c>
      <c r="P222" s="323">
        <v>681</v>
      </c>
      <c r="Q222" s="323">
        <v>0</v>
      </c>
      <c r="R222" s="323">
        <v>0</v>
      </c>
      <c r="S222" s="323">
        <f t="shared" si="91"/>
        <v>2134</v>
      </c>
      <c r="T222" s="323">
        <v>15552</v>
      </c>
      <c r="U222" s="331">
        <f t="shared" si="89"/>
        <v>2944</v>
      </c>
    </row>
    <row r="223" spans="1:21" ht="24.75" customHeight="1">
      <c r="A223" s="323" t="s">
        <v>71</v>
      </c>
      <c r="B223" s="323">
        <f t="shared" si="90"/>
        <v>16176</v>
      </c>
      <c r="C223" s="323">
        <v>493</v>
      </c>
      <c r="D223" s="323">
        <v>1270</v>
      </c>
      <c r="E223" s="323">
        <v>8851</v>
      </c>
      <c r="F223" s="323">
        <v>1306</v>
      </c>
      <c r="G223" s="323">
        <f t="shared" si="85"/>
        <v>11920</v>
      </c>
      <c r="H223" s="323">
        <v>39</v>
      </c>
      <c r="I223" s="323">
        <v>173</v>
      </c>
      <c r="J223" s="323">
        <v>871</v>
      </c>
      <c r="K223" s="323">
        <v>0</v>
      </c>
      <c r="L223" s="323">
        <f t="shared" si="86"/>
        <v>1083</v>
      </c>
      <c r="M223" s="323">
        <v>49</v>
      </c>
      <c r="N223" s="323">
        <v>205</v>
      </c>
      <c r="O223" s="323">
        <v>2190</v>
      </c>
      <c r="P223" s="323">
        <v>688</v>
      </c>
      <c r="Q223" s="323">
        <v>41</v>
      </c>
      <c r="R223" s="323">
        <v>0</v>
      </c>
      <c r="S223" s="323">
        <f t="shared" si="91"/>
        <v>3173</v>
      </c>
      <c r="T223" s="323">
        <v>19770</v>
      </c>
      <c r="U223" s="331">
        <f t="shared" si="89"/>
        <v>3594</v>
      </c>
    </row>
    <row r="224" spans="1:21" ht="24.75" customHeight="1">
      <c r="A224" s="323" t="s">
        <v>72</v>
      </c>
      <c r="B224" s="323">
        <f t="shared" si="90"/>
        <v>14364</v>
      </c>
      <c r="C224" s="323">
        <v>379</v>
      </c>
      <c r="D224" s="323">
        <v>360</v>
      </c>
      <c r="E224" s="323">
        <v>5884</v>
      </c>
      <c r="F224" s="323">
        <v>3542</v>
      </c>
      <c r="G224" s="323">
        <f t="shared" si="85"/>
        <v>10165</v>
      </c>
      <c r="H224" s="323">
        <v>69</v>
      </c>
      <c r="I224" s="323">
        <v>182</v>
      </c>
      <c r="J224" s="323">
        <v>832</v>
      </c>
      <c r="K224" s="323">
        <v>130</v>
      </c>
      <c r="L224" s="323">
        <f t="shared" si="86"/>
        <v>1213</v>
      </c>
      <c r="M224" s="323">
        <v>0</v>
      </c>
      <c r="N224" s="323">
        <v>253</v>
      </c>
      <c r="O224" s="323">
        <v>1715</v>
      </c>
      <c r="P224" s="323">
        <v>836</v>
      </c>
      <c r="Q224" s="323">
        <v>182</v>
      </c>
      <c r="R224" s="323">
        <v>0</v>
      </c>
      <c r="S224" s="323">
        <f t="shared" si="91"/>
        <v>2986</v>
      </c>
      <c r="T224" s="323">
        <v>16603</v>
      </c>
      <c r="U224" s="331">
        <f t="shared" si="89"/>
        <v>2239</v>
      </c>
    </row>
    <row r="225" spans="1:21" ht="24.75" customHeight="1">
      <c r="A225" s="323" t="s">
        <v>73</v>
      </c>
      <c r="B225" s="323">
        <f>SUM(G225+L225+S225)</f>
        <v>12473</v>
      </c>
      <c r="C225" s="323">
        <v>634</v>
      </c>
      <c r="D225" s="323">
        <v>930</v>
      </c>
      <c r="E225" s="323">
        <v>5632</v>
      </c>
      <c r="F225" s="323">
        <v>1085</v>
      </c>
      <c r="G225" s="323">
        <f>SUM(C225:F225)</f>
        <v>8281</v>
      </c>
      <c r="H225" s="323">
        <v>0</v>
      </c>
      <c r="I225" s="323">
        <v>151</v>
      </c>
      <c r="J225" s="323">
        <v>994</v>
      </c>
      <c r="K225" s="323">
        <v>73</v>
      </c>
      <c r="L225" s="323">
        <f>SUM(H225:K225)</f>
        <v>1218</v>
      </c>
      <c r="M225" s="323">
        <v>0</v>
      </c>
      <c r="N225" s="323">
        <v>283</v>
      </c>
      <c r="O225" s="323">
        <v>1709</v>
      </c>
      <c r="P225" s="323">
        <v>918</v>
      </c>
      <c r="Q225" s="323">
        <v>64</v>
      </c>
      <c r="R225" s="323">
        <v>0</v>
      </c>
      <c r="S225" s="323">
        <f>SUM(M225:R225)</f>
        <v>2974</v>
      </c>
      <c r="T225" s="323">
        <v>15624</v>
      </c>
      <c r="U225" s="331">
        <f t="shared" si="89"/>
        <v>3151</v>
      </c>
    </row>
    <row r="226" spans="1:21" ht="24.75" customHeight="1">
      <c r="A226" s="323" t="s">
        <v>347</v>
      </c>
      <c r="B226" s="323">
        <f>SUM(G226+L226+S226)</f>
        <v>15023</v>
      </c>
      <c r="C226" s="323">
        <v>934</v>
      </c>
      <c r="D226" s="323">
        <v>844</v>
      </c>
      <c r="E226" s="323">
        <v>6150</v>
      </c>
      <c r="F226" s="323">
        <v>3115</v>
      </c>
      <c r="G226" s="323">
        <f>SUM(C226:F226)</f>
        <v>11043</v>
      </c>
      <c r="H226" s="323">
        <v>30</v>
      </c>
      <c r="I226" s="323">
        <v>238</v>
      </c>
      <c r="J226" s="323">
        <v>1108</v>
      </c>
      <c r="K226" s="323">
        <v>15</v>
      </c>
      <c r="L226" s="323">
        <f>SUM(H226:K226)</f>
        <v>1391</v>
      </c>
      <c r="M226" s="323">
        <v>102</v>
      </c>
      <c r="N226" s="323">
        <v>50</v>
      </c>
      <c r="O226" s="323">
        <v>1223</v>
      </c>
      <c r="P226" s="323">
        <v>1007</v>
      </c>
      <c r="Q226" s="323">
        <v>177</v>
      </c>
      <c r="R226" s="323">
        <v>30</v>
      </c>
      <c r="S226" s="323">
        <f>SUM(M226:R226)</f>
        <v>2589</v>
      </c>
      <c r="T226" s="323">
        <v>17754</v>
      </c>
      <c r="U226" s="331">
        <f>T226-B226</f>
        <v>2731</v>
      </c>
    </row>
    <row r="227" spans="1:21" ht="24.75" customHeight="1">
      <c r="A227" s="323" t="s">
        <v>348</v>
      </c>
      <c r="B227" s="323">
        <f>SUM(G227+L227+S227)</f>
        <v>13301</v>
      </c>
      <c r="C227" s="323">
        <v>762</v>
      </c>
      <c r="D227" s="323">
        <v>34</v>
      </c>
      <c r="E227" s="323">
        <v>5780</v>
      </c>
      <c r="F227" s="323">
        <v>2226</v>
      </c>
      <c r="G227" s="323">
        <f>SUM(C227:F227)</f>
        <v>8802</v>
      </c>
      <c r="H227" s="323">
        <v>50</v>
      </c>
      <c r="I227" s="323">
        <v>60</v>
      </c>
      <c r="J227" s="323">
        <v>550</v>
      </c>
      <c r="K227" s="323">
        <v>101</v>
      </c>
      <c r="L227" s="323">
        <f>SUM(H227:K227)</f>
        <v>761</v>
      </c>
      <c r="M227" s="323">
        <v>137</v>
      </c>
      <c r="N227" s="323">
        <v>281</v>
      </c>
      <c r="O227" s="323">
        <v>2151</v>
      </c>
      <c r="P227" s="323">
        <v>963</v>
      </c>
      <c r="Q227" s="323">
        <v>86</v>
      </c>
      <c r="R227" s="323">
        <v>120</v>
      </c>
      <c r="S227" s="323">
        <f>SUM(M227:R227)</f>
        <v>3738</v>
      </c>
      <c r="T227" s="323">
        <v>15736</v>
      </c>
      <c r="U227" s="331">
        <f>T227-B227</f>
        <v>2435</v>
      </c>
    </row>
    <row r="228" spans="1:21" ht="24.75" customHeight="1">
      <c r="A228" s="323" t="s">
        <v>349</v>
      </c>
      <c r="B228" s="323">
        <f>SUM(G228+L228+S228)</f>
        <v>11883</v>
      </c>
      <c r="C228" s="323">
        <v>682</v>
      </c>
      <c r="D228" s="323">
        <v>659</v>
      </c>
      <c r="E228" s="323">
        <v>4197</v>
      </c>
      <c r="F228" s="323">
        <v>1482</v>
      </c>
      <c r="G228" s="323">
        <f>SUM(C228:F228)</f>
        <v>7020</v>
      </c>
      <c r="H228" s="323">
        <v>49</v>
      </c>
      <c r="I228" s="323">
        <v>159</v>
      </c>
      <c r="J228" s="323">
        <v>771</v>
      </c>
      <c r="K228" s="323">
        <v>44</v>
      </c>
      <c r="L228" s="323">
        <f>SUM(H228:K228)</f>
        <v>1023</v>
      </c>
      <c r="M228" s="323">
        <v>128</v>
      </c>
      <c r="N228" s="323">
        <v>488</v>
      </c>
      <c r="O228" s="323">
        <v>2508</v>
      </c>
      <c r="P228" s="323">
        <v>716</v>
      </c>
      <c r="Q228" s="323">
        <v>0</v>
      </c>
      <c r="R228" s="323">
        <v>0</v>
      </c>
      <c r="S228" s="323">
        <f>SUM(M228:R228)</f>
        <v>3840</v>
      </c>
      <c r="T228" s="323">
        <v>14303</v>
      </c>
      <c r="U228" s="331">
        <f>T228-B228</f>
        <v>2420</v>
      </c>
    </row>
    <row r="229" spans="1:21" ht="24.75" customHeight="1">
      <c r="A229" s="323" t="s">
        <v>350</v>
      </c>
      <c r="B229" s="323">
        <f>SUM(G229+L229+S229)</f>
        <v>14770</v>
      </c>
      <c r="C229" s="323">
        <v>1397</v>
      </c>
      <c r="D229" s="323">
        <v>670</v>
      </c>
      <c r="E229" s="323">
        <v>4767</v>
      </c>
      <c r="F229" s="323">
        <v>2699</v>
      </c>
      <c r="G229" s="323">
        <f>SUM(C229:F229)</f>
        <v>9533</v>
      </c>
      <c r="H229" s="323">
        <v>168</v>
      </c>
      <c r="I229" s="323">
        <v>171</v>
      </c>
      <c r="J229" s="323">
        <v>776</v>
      </c>
      <c r="K229" s="323">
        <v>0</v>
      </c>
      <c r="L229" s="323">
        <f>SUM(H229:K229)</f>
        <v>1115</v>
      </c>
      <c r="M229" s="323">
        <v>0</v>
      </c>
      <c r="N229" s="323">
        <v>819</v>
      </c>
      <c r="O229" s="323">
        <v>2307</v>
      </c>
      <c r="P229" s="323">
        <v>996</v>
      </c>
      <c r="Q229" s="323">
        <v>0</v>
      </c>
      <c r="R229" s="323">
        <v>0</v>
      </c>
      <c r="S229" s="323">
        <f>SUM(M229:R229)</f>
        <v>4122</v>
      </c>
      <c r="T229" s="323">
        <v>17756</v>
      </c>
      <c r="U229" s="331">
        <f>T229-B229</f>
        <v>2986</v>
      </c>
    </row>
    <row r="230" spans="1:21" ht="24.75" customHeight="1">
      <c r="A230" s="323" t="s">
        <v>66</v>
      </c>
      <c r="B230" s="323">
        <f aca="true" t="shared" si="92" ref="B230:B237">SUM(G230+L230+S230)</f>
        <v>11608</v>
      </c>
      <c r="C230" s="323">
        <v>907</v>
      </c>
      <c r="D230" s="323">
        <v>354</v>
      </c>
      <c r="E230" s="323">
        <v>5705</v>
      </c>
      <c r="F230" s="323">
        <v>1307</v>
      </c>
      <c r="G230" s="323">
        <f aca="true" t="shared" si="93" ref="G230:G237">SUM(C230:F230)</f>
        <v>8273</v>
      </c>
      <c r="H230" s="323">
        <v>23</v>
      </c>
      <c r="I230" s="323">
        <v>231</v>
      </c>
      <c r="J230" s="323">
        <v>629</v>
      </c>
      <c r="K230" s="323">
        <v>45</v>
      </c>
      <c r="L230" s="323">
        <f aca="true" t="shared" si="94" ref="L230:L237">SUM(H230:K230)</f>
        <v>928</v>
      </c>
      <c r="M230" s="323">
        <v>30</v>
      </c>
      <c r="N230" s="323">
        <v>204</v>
      </c>
      <c r="O230" s="323">
        <v>1332</v>
      </c>
      <c r="P230" s="323">
        <v>666</v>
      </c>
      <c r="Q230" s="323">
        <v>146</v>
      </c>
      <c r="R230" s="323">
        <v>29</v>
      </c>
      <c r="S230" s="323">
        <f aca="true" t="shared" si="95" ref="S230:S237">SUM(M230:R230)</f>
        <v>2407</v>
      </c>
      <c r="T230" s="323">
        <v>14422</v>
      </c>
      <c r="U230" s="331">
        <f aca="true" t="shared" si="96" ref="U230:U237">T230-B230</f>
        <v>2814</v>
      </c>
    </row>
    <row r="231" spans="1:21" ht="24.75" customHeight="1">
      <c r="A231" s="323" t="s">
        <v>67</v>
      </c>
      <c r="B231" s="323">
        <f t="shared" si="92"/>
        <v>12576</v>
      </c>
      <c r="C231" s="323">
        <v>768</v>
      </c>
      <c r="D231" s="323">
        <v>308</v>
      </c>
      <c r="E231" s="323">
        <v>6266</v>
      </c>
      <c r="F231" s="323">
        <v>1692</v>
      </c>
      <c r="G231" s="323">
        <f t="shared" si="93"/>
        <v>9034</v>
      </c>
      <c r="H231" s="323">
        <v>0</v>
      </c>
      <c r="I231" s="323">
        <v>93</v>
      </c>
      <c r="J231" s="323">
        <v>573</v>
      </c>
      <c r="K231" s="323">
        <v>0</v>
      </c>
      <c r="L231" s="323">
        <f t="shared" si="94"/>
        <v>666</v>
      </c>
      <c r="M231" s="323">
        <v>64</v>
      </c>
      <c r="N231" s="323">
        <v>119</v>
      </c>
      <c r="O231" s="323">
        <v>1480</v>
      </c>
      <c r="P231" s="323">
        <v>1198</v>
      </c>
      <c r="Q231" s="323">
        <v>15</v>
      </c>
      <c r="R231" s="323">
        <v>0</v>
      </c>
      <c r="S231" s="323">
        <f t="shared" si="95"/>
        <v>2876</v>
      </c>
      <c r="T231" s="323">
        <v>15385</v>
      </c>
      <c r="U231" s="331">
        <f t="shared" si="96"/>
        <v>2809</v>
      </c>
    </row>
    <row r="232" spans="1:21" ht="24.75" customHeight="1">
      <c r="A232" s="323" t="s">
        <v>68</v>
      </c>
      <c r="B232" s="323">
        <f t="shared" si="92"/>
        <v>13361</v>
      </c>
      <c r="C232" s="323">
        <v>1331</v>
      </c>
      <c r="D232" s="323">
        <v>627</v>
      </c>
      <c r="E232" s="323">
        <v>5908</v>
      </c>
      <c r="F232" s="323">
        <v>1133</v>
      </c>
      <c r="G232" s="323">
        <f t="shared" si="93"/>
        <v>8999</v>
      </c>
      <c r="H232" s="323">
        <v>18</v>
      </c>
      <c r="I232" s="323">
        <v>337</v>
      </c>
      <c r="J232" s="323">
        <v>396</v>
      </c>
      <c r="K232" s="323">
        <v>0</v>
      </c>
      <c r="L232" s="323">
        <f t="shared" si="94"/>
        <v>751</v>
      </c>
      <c r="M232" s="323">
        <v>0</v>
      </c>
      <c r="N232" s="323">
        <v>181</v>
      </c>
      <c r="O232" s="323">
        <v>2671</v>
      </c>
      <c r="P232" s="323">
        <v>759</v>
      </c>
      <c r="Q232" s="323">
        <v>0</v>
      </c>
      <c r="R232" s="323">
        <v>0</v>
      </c>
      <c r="S232" s="323">
        <f t="shared" si="95"/>
        <v>3611</v>
      </c>
      <c r="T232" s="323">
        <v>16326</v>
      </c>
      <c r="U232" s="331">
        <f t="shared" si="96"/>
        <v>2965</v>
      </c>
    </row>
    <row r="233" spans="1:21" ht="24.75" customHeight="1">
      <c r="A233" s="323" t="s">
        <v>69</v>
      </c>
      <c r="B233" s="323">
        <f t="shared" si="92"/>
        <v>12863</v>
      </c>
      <c r="C233" s="323">
        <v>1022</v>
      </c>
      <c r="D233" s="323">
        <v>246</v>
      </c>
      <c r="E233" s="323">
        <v>6718</v>
      </c>
      <c r="F233" s="323">
        <v>1380</v>
      </c>
      <c r="G233" s="323">
        <f t="shared" si="93"/>
        <v>9366</v>
      </c>
      <c r="H233" s="323">
        <v>22</v>
      </c>
      <c r="I233" s="323">
        <v>43</v>
      </c>
      <c r="J233" s="323">
        <v>536</v>
      </c>
      <c r="K233" s="323">
        <v>110</v>
      </c>
      <c r="L233" s="323">
        <f t="shared" si="94"/>
        <v>711</v>
      </c>
      <c r="M233" s="323">
        <v>0</v>
      </c>
      <c r="N233" s="323">
        <v>281</v>
      </c>
      <c r="O233" s="323">
        <v>1820</v>
      </c>
      <c r="P233" s="323">
        <v>685</v>
      </c>
      <c r="Q233" s="323">
        <v>0</v>
      </c>
      <c r="R233" s="323">
        <v>0</v>
      </c>
      <c r="S233" s="323">
        <f t="shared" si="95"/>
        <v>2786</v>
      </c>
      <c r="T233" s="323">
        <v>15259</v>
      </c>
      <c r="U233" s="331">
        <f t="shared" si="96"/>
        <v>2396</v>
      </c>
    </row>
    <row r="234" spans="1:21" ht="24.75" customHeight="1">
      <c r="A234" s="323" t="s">
        <v>70</v>
      </c>
      <c r="B234" s="323">
        <f t="shared" si="92"/>
        <v>11988</v>
      </c>
      <c r="C234" s="323">
        <v>564</v>
      </c>
      <c r="D234" s="323">
        <v>367</v>
      </c>
      <c r="E234" s="323">
        <v>5300</v>
      </c>
      <c r="F234" s="323">
        <v>1570</v>
      </c>
      <c r="G234" s="323">
        <f t="shared" si="93"/>
        <v>7801</v>
      </c>
      <c r="H234" s="323">
        <v>42</v>
      </c>
      <c r="I234" s="323">
        <v>61</v>
      </c>
      <c r="J234" s="323">
        <v>513</v>
      </c>
      <c r="K234" s="323">
        <v>0</v>
      </c>
      <c r="L234" s="323">
        <f t="shared" si="94"/>
        <v>616</v>
      </c>
      <c r="M234" s="323">
        <v>0</v>
      </c>
      <c r="N234" s="323">
        <v>337</v>
      </c>
      <c r="O234" s="323">
        <v>2520</v>
      </c>
      <c r="P234" s="323">
        <v>636</v>
      </c>
      <c r="Q234" s="323">
        <v>78</v>
      </c>
      <c r="R234" s="323">
        <v>0</v>
      </c>
      <c r="S234" s="323">
        <f t="shared" si="95"/>
        <v>3571</v>
      </c>
      <c r="T234" s="323">
        <v>15364</v>
      </c>
      <c r="U234" s="331">
        <f t="shared" si="96"/>
        <v>3376</v>
      </c>
    </row>
    <row r="235" spans="1:21" ht="24.75" customHeight="1">
      <c r="A235" s="323" t="s">
        <v>71</v>
      </c>
      <c r="B235" s="323">
        <f t="shared" si="92"/>
        <v>17048</v>
      </c>
      <c r="C235" s="323">
        <v>1009</v>
      </c>
      <c r="D235" s="323">
        <v>1543</v>
      </c>
      <c r="E235" s="323">
        <v>7425</v>
      </c>
      <c r="F235" s="323">
        <v>2735</v>
      </c>
      <c r="G235" s="323">
        <f t="shared" si="93"/>
        <v>12712</v>
      </c>
      <c r="H235" s="323">
        <v>106</v>
      </c>
      <c r="I235" s="323">
        <v>88</v>
      </c>
      <c r="J235" s="323">
        <v>521</v>
      </c>
      <c r="K235" s="323">
        <v>70</v>
      </c>
      <c r="L235" s="323">
        <f t="shared" si="94"/>
        <v>785</v>
      </c>
      <c r="M235" s="323">
        <v>8</v>
      </c>
      <c r="N235" s="323">
        <v>236</v>
      </c>
      <c r="O235" s="323">
        <v>2090</v>
      </c>
      <c r="P235" s="323">
        <v>1217</v>
      </c>
      <c r="Q235" s="323">
        <v>0</v>
      </c>
      <c r="R235" s="323">
        <v>0</v>
      </c>
      <c r="S235" s="323">
        <f t="shared" si="95"/>
        <v>3551</v>
      </c>
      <c r="T235" s="323">
        <v>19397</v>
      </c>
      <c r="U235" s="331">
        <f t="shared" si="96"/>
        <v>2349</v>
      </c>
    </row>
    <row r="236" spans="1:21" ht="24.75" customHeight="1">
      <c r="A236" s="323" t="s">
        <v>72</v>
      </c>
      <c r="B236" s="323">
        <f t="shared" si="92"/>
        <v>15237</v>
      </c>
      <c r="C236" s="323">
        <v>1229</v>
      </c>
      <c r="D236" s="323">
        <v>580</v>
      </c>
      <c r="E236" s="323">
        <v>7199</v>
      </c>
      <c r="F236" s="323">
        <v>1754</v>
      </c>
      <c r="G236" s="323">
        <f t="shared" si="93"/>
        <v>10762</v>
      </c>
      <c r="H236" s="323">
        <v>59</v>
      </c>
      <c r="I236" s="323">
        <v>306</v>
      </c>
      <c r="J236" s="323">
        <v>1454</v>
      </c>
      <c r="K236" s="323">
        <v>24</v>
      </c>
      <c r="L236" s="323">
        <f t="shared" si="94"/>
        <v>1843</v>
      </c>
      <c r="M236" s="323">
        <v>205</v>
      </c>
      <c r="N236" s="323">
        <v>108</v>
      </c>
      <c r="O236" s="323">
        <v>1765</v>
      </c>
      <c r="P236" s="323">
        <v>497</v>
      </c>
      <c r="Q236" s="323">
        <v>0</v>
      </c>
      <c r="R236" s="323">
        <v>57</v>
      </c>
      <c r="S236" s="323">
        <f t="shared" si="95"/>
        <v>2632</v>
      </c>
      <c r="T236" s="323">
        <v>18064</v>
      </c>
      <c r="U236" s="331">
        <f t="shared" si="96"/>
        <v>2827</v>
      </c>
    </row>
    <row r="237" spans="1:21" ht="24.75" customHeight="1">
      <c r="A237" s="323" t="s">
        <v>73</v>
      </c>
      <c r="B237" s="323">
        <f t="shared" si="92"/>
        <v>17738</v>
      </c>
      <c r="C237" s="323">
        <v>993</v>
      </c>
      <c r="D237" s="323">
        <v>483</v>
      </c>
      <c r="E237" s="323">
        <v>9717</v>
      </c>
      <c r="F237" s="323">
        <v>1917</v>
      </c>
      <c r="G237" s="323">
        <f t="shared" si="93"/>
        <v>13110</v>
      </c>
      <c r="H237" s="323">
        <v>163</v>
      </c>
      <c r="I237" s="323">
        <v>41</v>
      </c>
      <c r="J237" s="323">
        <v>1020</v>
      </c>
      <c r="K237" s="323">
        <v>0</v>
      </c>
      <c r="L237" s="323">
        <f t="shared" si="94"/>
        <v>1224</v>
      </c>
      <c r="M237" s="323">
        <v>8</v>
      </c>
      <c r="N237" s="323">
        <v>410</v>
      </c>
      <c r="O237" s="323">
        <v>2177</v>
      </c>
      <c r="P237" s="323">
        <v>479</v>
      </c>
      <c r="Q237" s="323">
        <v>293</v>
      </c>
      <c r="R237" s="323">
        <v>37</v>
      </c>
      <c r="S237" s="323">
        <f t="shared" si="95"/>
        <v>3404</v>
      </c>
      <c r="T237" s="323">
        <v>20455</v>
      </c>
      <c r="U237" s="331">
        <f t="shared" si="96"/>
        <v>2717</v>
      </c>
    </row>
    <row r="238" spans="1:21" ht="24.75" customHeight="1">
      <c r="A238" s="323" t="s">
        <v>351</v>
      </c>
      <c r="B238" s="323">
        <f>SUM(G238+L238+S238)</f>
        <v>16796</v>
      </c>
      <c r="C238" s="323">
        <v>1349</v>
      </c>
      <c r="D238" s="323">
        <v>1004</v>
      </c>
      <c r="E238" s="323">
        <v>6900</v>
      </c>
      <c r="F238" s="323">
        <v>2999</v>
      </c>
      <c r="G238" s="323">
        <f>SUM(C238:F238)</f>
        <v>12252</v>
      </c>
      <c r="H238" s="323">
        <v>26</v>
      </c>
      <c r="I238" s="323">
        <v>245</v>
      </c>
      <c r="J238" s="323">
        <v>634</v>
      </c>
      <c r="K238" s="323">
        <v>138</v>
      </c>
      <c r="L238" s="323">
        <f>SUM(H238:K238)</f>
        <v>1043</v>
      </c>
      <c r="M238" s="323">
        <v>0</v>
      </c>
      <c r="N238" s="323">
        <v>122</v>
      </c>
      <c r="O238" s="323">
        <v>1710</v>
      </c>
      <c r="P238" s="323">
        <v>1322</v>
      </c>
      <c r="Q238" s="323">
        <v>347</v>
      </c>
      <c r="R238" s="323">
        <v>0</v>
      </c>
      <c r="S238" s="323">
        <f>SUM(M238:R238)</f>
        <v>3501</v>
      </c>
      <c r="T238" s="323">
        <v>18815</v>
      </c>
      <c r="U238" s="331">
        <f>T238-B238</f>
        <v>2019</v>
      </c>
    </row>
    <row r="239" spans="1:21" ht="24.75" customHeight="1">
      <c r="A239" s="323" t="s">
        <v>81</v>
      </c>
      <c r="B239" s="323">
        <f>SUM(G239+L239+S239)</f>
        <v>13242</v>
      </c>
      <c r="C239" s="323">
        <v>337</v>
      </c>
      <c r="D239" s="323">
        <v>566</v>
      </c>
      <c r="E239" s="323">
        <v>5789</v>
      </c>
      <c r="F239" s="323">
        <v>2878</v>
      </c>
      <c r="G239" s="323">
        <f>SUM(C239:F239)</f>
        <v>9570</v>
      </c>
      <c r="H239" s="323">
        <v>40</v>
      </c>
      <c r="I239" s="323">
        <v>165</v>
      </c>
      <c r="J239" s="323">
        <v>793</v>
      </c>
      <c r="K239" s="323">
        <v>0</v>
      </c>
      <c r="L239" s="323">
        <f>SUM(H239:K239)</f>
        <v>998</v>
      </c>
      <c r="M239" s="323">
        <v>0</v>
      </c>
      <c r="N239" s="323">
        <v>431</v>
      </c>
      <c r="O239" s="323">
        <v>1396</v>
      </c>
      <c r="P239" s="323">
        <v>634</v>
      </c>
      <c r="Q239" s="323">
        <v>168</v>
      </c>
      <c r="R239" s="323">
        <v>45</v>
      </c>
      <c r="S239" s="323">
        <f>SUM(M239:R239)</f>
        <v>2674</v>
      </c>
      <c r="T239" s="323">
        <v>16096</v>
      </c>
      <c r="U239" s="331">
        <f>T239-B239</f>
        <v>2854</v>
      </c>
    </row>
    <row r="240" spans="1:21" ht="24.75" customHeight="1">
      <c r="A240" s="323" t="s">
        <v>82</v>
      </c>
      <c r="B240" s="323">
        <f>SUM(G240+L240+S240)</f>
        <v>11726</v>
      </c>
      <c r="C240" s="323">
        <v>528</v>
      </c>
      <c r="D240" s="323">
        <v>806</v>
      </c>
      <c r="E240" s="323">
        <v>5980</v>
      </c>
      <c r="F240" s="323">
        <v>1420</v>
      </c>
      <c r="G240" s="323">
        <f>SUM(C240:F240)</f>
        <v>8734</v>
      </c>
      <c r="H240" s="323">
        <v>48</v>
      </c>
      <c r="I240" s="323">
        <v>84</v>
      </c>
      <c r="J240" s="323">
        <v>637</v>
      </c>
      <c r="K240" s="323">
        <v>58</v>
      </c>
      <c r="L240" s="323">
        <f>SUM(H240:K240)</f>
        <v>827</v>
      </c>
      <c r="M240" s="323">
        <v>7</v>
      </c>
      <c r="N240" s="323">
        <v>293</v>
      </c>
      <c r="O240" s="323">
        <v>1237</v>
      </c>
      <c r="P240" s="323">
        <v>520</v>
      </c>
      <c r="Q240" s="323">
        <v>36</v>
      </c>
      <c r="R240" s="323">
        <v>72</v>
      </c>
      <c r="S240" s="323">
        <f>SUM(M240:R240)</f>
        <v>2165</v>
      </c>
      <c r="T240" s="323">
        <v>15037</v>
      </c>
      <c r="U240" s="331">
        <f>T240-B240</f>
        <v>3311</v>
      </c>
    </row>
    <row r="241" spans="1:21" ht="24.75" customHeight="1">
      <c r="A241" s="323" t="s">
        <v>83</v>
      </c>
      <c r="B241" s="323">
        <f>SUM(G241+L241+S241)</f>
        <v>0</v>
      </c>
      <c r="C241" s="323"/>
      <c r="D241" s="323"/>
      <c r="E241" s="323"/>
      <c r="F241" s="323"/>
      <c r="G241" s="323">
        <f>SUM(C241:F241)</f>
        <v>0</v>
      </c>
      <c r="H241" s="323"/>
      <c r="I241" s="323"/>
      <c r="J241" s="323"/>
      <c r="K241" s="323"/>
      <c r="L241" s="323">
        <f>SUM(H241:K241)</f>
        <v>0</v>
      </c>
      <c r="M241" s="323"/>
      <c r="N241" s="323"/>
      <c r="O241" s="323"/>
      <c r="P241" s="323"/>
      <c r="Q241" s="323"/>
      <c r="R241" s="323"/>
      <c r="S241" s="323">
        <f>SUM(M241:R241)</f>
        <v>0</v>
      </c>
      <c r="T241" s="323"/>
      <c r="U241" s="331">
        <f>T241-B241</f>
        <v>0</v>
      </c>
    </row>
    <row r="242" spans="1:21" ht="24.75" customHeight="1">
      <c r="A242" s="323" t="s">
        <v>66</v>
      </c>
      <c r="B242" s="323">
        <f aca="true" t="shared" si="97" ref="B242:B249">SUM(G242+L242+S242)</f>
        <v>0</v>
      </c>
      <c r="C242" s="323"/>
      <c r="D242" s="323"/>
      <c r="E242" s="323"/>
      <c r="F242" s="323"/>
      <c r="G242" s="323">
        <f aca="true" t="shared" si="98" ref="G242:G249">SUM(C242:F242)</f>
        <v>0</v>
      </c>
      <c r="H242" s="323"/>
      <c r="I242" s="323"/>
      <c r="J242" s="323"/>
      <c r="K242" s="323"/>
      <c r="L242" s="323">
        <f aca="true" t="shared" si="99" ref="L242:L249">SUM(H242:K242)</f>
        <v>0</v>
      </c>
      <c r="M242" s="323"/>
      <c r="N242" s="323"/>
      <c r="O242" s="323"/>
      <c r="P242" s="323"/>
      <c r="Q242" s="323"/>
      <c r="R242" s="323"/>
      <c r="S242" s="323">
        <f aca="true" t="shared" si="100" ref="S242:S249">SUM(M242:R242)</f>
        <v>0</v>
      </c>
      <c r="T242" s="323"/>
      <c r="U242" s="331">
        <f aca="true" t="shared" si="101" ref="U242:U249">T242-B242</f>
        <v>0</v>
      </c>
    </row>
    <row r="243" spans="1:21" ht="24.75" customHeight="1">
      <c r="A243" s="323" t="s">
        <v>67</v>
      </c>
      <c r="B243" s="323">
        <f t="shared" si="97"/>
        <v>0</v>
      </c>
      <c r="C243" s="323"/>
      <c r="D243" s="323"/>
      <c r="E243" s="323"/>
      <c r="F243" s="323"/>
      <c r="G243" s="323">
        <f t="shared" si="98"/>
        <v>0</v>
      </c>
      <c r="H243" s="323"/>
      <c r="I243" s="323"/>
      <c r="J243" s="323"/>
      <c r="K243" s="323"/>
      <c r="L243" s="323">
        <f t="shared" si="99"/>
        <v>0</v>
      </c>
      <c r="M243" s="323"/>
      <c r="N243" s="323"/>
      <c r="O243" s="323"/>
      <c r="P243" s="323"/>
      <c r="Q243" s="323"/>
      <c r="R243" s="323"/>
      <c r="S243" s="323">
        <f t="shared" si="100"/>
        <v>0</v>
      </c>
      <c r="T243" s="323"/>
      <c r="U243" s="331">
        <f t="shared" si="101"/>
        <v>0</v>
      </c>
    </row>
    <row r="244" spans="1:21" ht="24.75" customHeight="1">
      <c r="A244" s="323" t="s">
        <v>68</v>
      </c>
      <c r="B244" s="323">
        <f t="shared" si="97"/>
        <v>0</v>
      </c>
      <c r="C244" s="323"/>
      <c r="D244" s="323"/>
      <c r="E244" s="323"/>
      <c r="F244" s="323"/>
      <c r="G244" s="323">
        <f t="shared" si="98"/>
        <v>0</v>
      </c>
      <c r="H244" s="323"/>
      <c r="I244" s="323"/>
      <c r="J244" s="323"/>
      <c r="K244" s="323"/>
      <c r="L244" s="323">
        <f t="shared" si="99"/>
        <v>0</v>
      </c>
      <c r="M244" s="323"/>
      <c r="N244" s="323"/>
      <c r="O244" s="323"/>
      <c r="P244" s="323"/>
      <c r="Q244" s="323"/>
      <c r="R244" s="323"/>
      <c r="S244" s="323">
        <f t="shared" si="100"/>
        <v>0</v>
      </c>
      <c r="T244" s="323"/>
      <c r="U244" s="331">
        <f t="shared" si="101"/>
        <v>0</v>
      </c>
    </row>
    <row r="245" spans="1:21" ht="24.75" customHeight="1">
      <c r="A245" s="323" t="s">
        <v>69</v>
      </c>
      <c r="B245" s="323">
        <f t="shared" si="97"/>
        <v>0</v>
      </c>
      <c r="C245" s="323"/>
      <c r="D245" s="323"/>
      <c r="E245" s="323"/>
      <c r="F245" s="323"/>
      <c r="G245" s="323">
        <f t="shared" si="98"/>
        <v>0</v>
      </c>
      <c r="H245" s="323"/>
      <c r="I245" s="323"/>
      <c r="J245" s="323"/>
      <c r="K245" s="323"/>
      <c r="L245" s="323">
        <f t="shared" si="99"/>
        <v>0</v>
      </c>
      <c r="M245" s="323"/>
      <c r="N245" s="323"/>
      <c r="O245" s="323"/>
      <c r="P245" s="323"/>
      <c r="Q245" s="323"/>
      <c r="R245" s="323"/>
      <c r="S245" s="323">
        <f t="shared" si="100"/>
        <v>0</v>
      </c>
      <c r="T245" s="323"/>
      <c r="U245" s="331">
        <f t="shared" si="101"/>
        <v>0</v>
      </c>
    </row>
    <row r="246" spans="1:21" ht="24.75" customHeight="1">
      <c r="A246" s="323" t="s">
        <v>70</v>
      </c>
      <c r="B246" s="323">
        <f t="shared" si="97"/>
        <v>0</v>
      </c>
      <c r="C246" s="323"/>
      <c r="D246" s="323"/>
      <c r="E246" s="323"/>
      <c r="F246" s="323"/>
      <c r="G246" s="323">
        <f t="shared" si="98"/>
        <v>0</v>
      </c>
      <c r="H246" s="323"/>
      <c r="I246" s="323"/>
      <c r="J246" s="323"/>
      <c r="K246" s="323"/>
      <c r="L246" s="323">
        <f t="shared" si="99"/>
        <v>0</v>
      </c>
      <c r="M246" s="323"/>
      <c r="N246" s="323"/>
      <c r="O246" s="323"/>
      <c r="P246" s="323"/>
      <c r="Q246" s="323"/>
      <c r="R246" s="323"/>
      <c r="S246" s="323">
        <f t="shared" si="100"/>
        <v>0</v>
      </c>
      <c r="T246" s="323"/>
      <c r="U246" s="331">
        <f t="shared" si="101"/>
        <v>0</v>
      </c>
    </row>
    <row r="247" spans="1:21" ht="24.75" customHeight="1">
      <c r="A247" s="323" t="s">
        <v>71</v>
      </c>
      <c r="B247" s="323">
        <f t="shared" si="97"/>
        <v>0</v>
      </c>
      <c r="C247" s="323"/>
      <c r="D247" s="323"/>
      <c r="E247" s="323"/>
      <c r="F247" s="323"/>
      <c r="G247" s="323">
        <f t="shared" si="98"/>
        <v>0</v>
      </c>
      <c r="H247" s="323"/>
      <c r="I247" s="323"/>
      <c r="J247" s="323"/>
      <c r="K247" s="323"/>
      <c r="L247" s="323">
        <f t="shared" si="99"/>
        <v>0</v>
      </c>
      <c r="M247" s="323"/>
      <c r="N247" s="323"/>
      <c r="O247" s="323"/>
      <c r="P247" s="323"/>
      <c r="Q247" s="323"/>
      <c r="R247" s="323"/>
      <c r="S247" s="323">
        <f t="shared" si="100"/>
        <v>0</v>
      </c>
      <c r="T247" s="323"/>
      <c r="U247" s="331">
        <f t="shared" si="101"/>
        <v>0</v>
      </c>
    </row>
    <row r="248" spans="1:21" ht="24.75" customHeight="1">
      <c r="A248" s="323" t="s">
        <v>72</v>
      </c>
      <c r="B248" s="323">
        <f t="shared" si="97"/>
        <v>0</v>
      </c>
      <c r="C248" s="323"/>
      <c r="D248" s="323"/>
      <c r="E248" s="323"/>
      <c r="F248" s="323"/>
      <c r="G248" s="323">
        <f t="shared" si="98"/>
        <v>0</v>
      </c>
      <c r="H248" s="323"/>
      <c r="I248" s="323"/>
      <c r="J248" s="323"/>
      <c r="K248" s="323"/>
      <c r="L248" s="323">
        <f t="shared" si="99"/>
        <v>0</v>
      </c>
      <c r="M248" s="323"/>
      <c r="N248" s="323"/>
      <c r="O248" s="323"/>
      <c r="P248" s="323"/>
      <c r="Q248" s="323"/>
      <c r="R248" s="323"/>
      <c r="S248" s="323">
        <f t="shared" si="100"/>
        <v>0</v>
      </c>
      <c r="T248" s="323"/>
      <c r="U248" s="331">
        <f t="shared" si="101"/>
        <v>0</v>
      </c>
    </row>
    <row r="249" spans="1:21" ht="24.75" customHeight="1">
      <c r="A249" s="323" t="s">
        <v>73</v>
      </c>
      <c r="B249" s="323">
        <f t="shared" si="97"/>
        <v>0</v>
      </c>
      <c r="C249" s="323"/>
      <c r="D249" s="323"/>
      <c r="E249" s="323"/>
      <c r="F249" s="323"/>
      <c r="G249" s="323">
        <f t="shared" si="98"/>
        <v>0</v>
      </c>
      <c r="H249" s="323"/>
      <c r="I249" s="323"/>
      <c r="J249" s="323"/>
      <c r="K249" s="323"/>
      <c r="L249" s="323">
        <f t="shared" si="99"/>
        <v>0</v>
      </c>
      <c r="M249" s="323"/>
      <c r="N249" s="323"/>
      <c r="O249" s="323"/>
      <c r="P249" s="323"/>
      <c r="Q249" s="323"/>
      <c r="R249" s="323"/>
      <c r="S249" s="323">
        <f t="shared" si="100"/>
        <v>0</v>
      </c>
      <c r="T249" s="323"/>
      <c r="U249" s="331">
        <f t="shared" si="101"/>
        <v>0</v>
      </c>
    </row>
    <row r="250" ht="24.75" customHeight="1"/>
    <row r="251" ht="24.75" customHeight="1"/>
    <row r="252" ht="24.75" customHeight="1"/>
    <row r="253" ht="24.75" customHeight="1"/>
  </sheetData>
  <sheetProtection/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0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12" customWidth="1"/>
    <col min="2" max="7" width="9.00390625" style="12" customWidth="1"/>
    <col min="8" max="17" width="9.125" style="12" bestFit="1" customWidth="1"/>
    <col min="18" max="18" width="9.00390625" style="12" customWidth="1"/>
    <col min="19" max="19" width="11.00390625" style="12" customWidth="1"/>
    <col min="20" max="16384" width="9.00390625" style="12" customWidth="1"/>
  </cols>
  <sheetData>
    <row r="1" spans="1:35" ht="15.75" customHeight="1">
      <c r="A1" s="334" t="s">
        <v>289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S1" s="334" t="s">
        <v>289</v>
      </c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</row>
    <row r="2" spans="1:34" ht="15.75" customHeight="1" thickBot="1">
      <c r="A2" s="335" t="s">
        <v>352</v>
      </c>
      <c r="P2" s="12" t="s">
        <v>285</v>
      </c>
      <c r="S2" s="336" t="s">
        <v>353</v>
      </c>
      <c r="AH2" s="12" t="s">
        <v>285</v>
      </c>
    </row>
    <row r="3" spans="1:35" ht="15.75" customHeight="1" thickBot="1">
      <c r="A3" s="13"/>
      <c r="B3" s="14"/>
      <c r="C3" s="15" t="s">
        <v>17</v>
      </c>
      <c r="D3" s="15"/>
      <c r="E3" s="15"/>
      <c r="F3" s="15"/>
      <c r="G3" s="15"/>
      <c r="H3" s="15"/>
      <c r="I3" s="16"/>
      <c r="J3" s="14"/>
      <c r="K3" s="15" t="s">
        <v>18</v>
      </c>
      <c r="L3" s="17"/>
      <c r="M3" s="17"/>
      <c r="N3" s="17"/>
      <c r="O3" s="17"/>
      <c r="P3" s="17"/>
      <c r="Q3" s="18"/>
      <c r="S3" s="13"/>
      <c r="T3" s="14"/>
      <c r="U3" s="15" t="s">
        <v>17</v>
      </c>
      <c r="V3" s="15"/>
      <c r="W3" s="15"/>
      <c r="X3" s="15"/>
      <c r="Y3" s="15"/>
      <c r="Z3" s="15"/>
      <c r="AA3" s="16"/>
      <c r="AB3" s="14"/>
      <c r="AC3" s="15" t="s">
        <v>18</v>
      </c>
      <c r="AD3" s="17"/>
      <c r="AE3" s="17"/>
      <c r="AF3" s="17"/>
      <c r="AG3" s="17"/>
      <c r="AH3" s="17"/>
      <c r="AI3" s="18"/>
    </row>
    <row r="4" spans="1:35" ht="15.75" customHeight="1" thickBot="1">
      <c r="A4" s="19"/>
      <c r="B4" s="19" t="s">
        <v>19</v>
      </c>
      <c r="C4" s="20"/>
      <c r="D4" s="13" t="s">
        <v>4</v>
      </c>
      <c r="E4" s="18"/>
      <c r="F4" s="13" t="s">
        <v>5</v>
      </c>
      <c r="G4" s="18"/>
      <c r="H4" s="13" t="s">
        <v>20</v>
      </c>
      <c r="I4" s="21"/>
      <c r="J4" s="19" t="s">
        <v>19</v>
      </c>
      <c r="K4" s="20"/>
      <c r="L4" s="22" t="s">
        <v>4</v>
      </c>
      <c r="M4" s="18"/>
      <c r="N4" s="22" t="s">
        <v>5</v>
      </c>
      <c r="O4" s="18"/>
      <c r="P4" s="22" t="s">
        <v>20</v>
      </c>
      <c r="Q4" s="18"/>
      <c r="S4" s="19"/>
      <c r="T4" s="19" t="s">
        <v>19</v>
      </c>
      <c r="U4" s="20"/>
      <c r="V4" s="13" t="s">
        <v>4</v>
      </c>
      <c r="W4" s="18"/>
      <c r="X4" s="13" t="s">
        <v>5</v>
      </c>
      <c r="Y4" s="18"/>
      <c r="Z4" s="13" t="s">
        <v>20</v>
      </c>
      <c r="AA4" s="21"/>
      <c r="AB4" s="19" t="s">
        <v>19</v>
      </c>
      <c r="AC4" s="20"/>
      <c r="AD4" s="22" t="s">
        <v>4</v>
      </c>
      <c r="AE4" s="18"/>
      <c r="AF4" s="22" t="s">
        <v>5</v>
      </c>
      <c r="AG4" s="18"/>
      <c r="AH4" s="22" t="s">
        <v>20</v>
      </c>
      <c r="AI4" s="18"/>
    </row>
    <row r="5" spans="1:35" ht="15.75" customHeight="1" thickBot="1">
      <c r="A5" s="23"/>
      <c r="B5" s="24"/>
      <c r="C5" s="25" t="s">
        <v>10</v>
      </c>
      <c r="D5" s="26"/>
      <c r="E5" s="25" t="s">
        <v>10</v>
      </c>
      <c r="F5" s="26"/>
      <c r="G5" s="25" t="s">
        <v>10</v>
      </c>
      <c r="H5" s="26"/>
      <c r="I5" s="27" t="s">
        <v>10</v>
      </c>
      <c r="J5" s="24"/>
      <c r="K5" s="25" t="s">
        <v>10</v>
      </c>
      <c r="L5" s="26"/>
      <c r="M5" s="25" t="s">
        <v>10</v>
      </c>
      <c r="N5" s="26"/>
      <c r="O5" s="25" t="s">
        <v>10</v>
      </c>
      <c r="P5" s="26"/>
      <c r="Q5" s="25" t="s">
        <v>10</v>
      </c>
      <c r="S5" s="23"/>
      <c r="T5" s="24"/>
      <c r="U5" s="25" t="s">
        <v>10</v>
      </c>
      <c r="V5" s="26"/>
      <c r="W5" s="25" t="s">
        <v>10</v>
      </c>
      <c r="X5" s="26"/>
      <c r="Y5" s="25" t="s">
        <v>10</v>
      </c>
      <c r="Z5" s="26"/>
      <c r="AA5" s="27" t="s">
        <v>10</v>
      </c>
      <c r="AB5" s="24"/>
      <c r="AC5" s="25" t="s">
        <v>10</v>
      </c>
      <c r="AD5" s="26"/>
      <c r="AE5" s="25" t="s">
        <v>10</v>
      </c>
      <c r="AF5" s="26"/>
      <c r="AG5" s="25" t="s">
        <v>10</v>
      </c>
      <c r="AH5" s="26"/>
      <c r="AI5" s="25" t="s">
        <v>10</v>
      </c>
    </row>
    <row r="6" spans="1:35" ht="15.75" customHeight="1" hidden="1">
      <c r="A6" s="28" t="s">
        <v>118</v>
      </c>
      <c r="B6" s="1">
        <v>538395</v>
      </c>
      <c r="C6" s="2">
        <v>-5.334646188470899</v>
      </c>
      <c r="D6" s="1">
        <v>110985</v>
      </c>
      <c r="E6" s="2">
        <v>0.5198757370189497</v>
      </c>
      <c r="F6" s="1">
        <v>317171</v>
      </c>
      <c r="G6" s="2">
        <v>-8.222531518836064</v>
      </c>
      <c r="H6" s="1">
        <v>100197</v>
      </c>
      <c r="I6" s="5">
        <v>-4.1818877307067055</v>
      </c>
      <c r="J6" s="1">
        <v>178206</v>
      </c>
      <c r="K6" s="2">
        <v>-4.015382875240363</v>
      </c>
      <c r="L6" s="1">
        <v>67655</v>
      </c>
      <c r="M6" s="2">
        <v>-0.33146729522687224</v>
      </c>
      <c r="N6" s="1">
        <v>74324</v>
      </c>
      <c r="O6" s="2">
        <v>-12.359974530103997</v>
      </c>
      <c r="P6" s="1">
        <v>33829</v>
      </c>
      <c r="Q6" s="2">
        <v>9.432924659528368</v>
      </c>
      <c r="S6" s="28" t="s">
        <v>118</v>
      </c>
      <c r="T6" s="1">
        <v>538395</v>
      </c>
      <c r="U6" s="2">
        <v>-5.334646188470899</v>
      </c>
      <c r="V6" s="1">
        <v>110985</v>
      </c>
      <c r="W6" s="2">
        <v>0.5198757370189497</v>
      </c>
      <c r="X6" s="1">
        <v>317171</v>
      </c>
      <c r="Y6" s="2">
        <v>-8.222531518836064</v>
      </c>
      <c r="Z6" s="1">
        <v>100197</v>
      </c>
      <c r="AA6" s="5">
        <v>-4.1818877307067055</v>
      </c>
      <c r="AB6" s="1">
        <v>178206</v>
      </c>
      <c r="AC6" s="2">
        <v>-4.015382875240363</v>
      </c>
      <c r="AD6" s="1">
        <v>67655</v>
      </c>
      <c r="AE6" s="2">
        <v>-0.33146729522687224</v>
      </c>
      <c r="AF6" s="1">
        <v>74324</v>
      </c>
      <c r="AG6" s="2">
        <v>-12.359974530103997</v>
      </c>
      <c r="AH6" s="1">
        <v>33829</v>
      </c>
      <c r="AI6" s="2">
        <v>9.432924659528368</v>
      </c>
    </row>
    <row r="7" spans="1:35" ht="15.75" customHeight="1" hidden="1">
      <c r="A7" s="28" t="s">
        <v>119</v>
      </c>
      <c r="B7" s="1">
        <v>566736</v>
      </c>
      <c r="C7" s="2">
        <v>5.263979048839616</v>
      </c>
      <c r="D7" s="1">
        <v>106575</v>
      </c>
      <c r="E7" s="2">
        <v>-3.973509933774835</v>
      </c>
      <c r="F7" s="1">
        <v>317423</v>
      </c>
      <c r="G7" s="2">
        <v>0.0794524089529034</v>
      </c>
      <c r="H7" s="1">
        <v>128802</v>
      </c>
      <c r="I7" s="5">
        <v>28.548758944878585</v>
      </c>
      <c r="J7" s="1">
        <v>181964</v>
      </c>
      <c r="K7" s="2">
        <v>2.1087954389863484</v>
      </c>
      <c r="L7" s="1">
        <v>64735</v>
      </c>
      <c r="M7" s="2">
        <v>-4.316015076491027</v>
      </c>
      <c r="N7" s="1">
        <v>74008</v>
      </c>
      <c r="O7" s="2">
        <v>-0.4251654916312475</v>
      </c>
      <c r="P7" s="1">
        <v>40487</v>
      </c>
      <c r="Q7" s="2">
        <v>19.681338496556194</v>
      </c>
      <c r="S7" s="28" t="s">
        <v>119</v>
      </c>
      <c r="T7" s="1">
        <v>566736</v>
      </c>
      <c r="U7" s="2">
        <v>5.263979048839616</v>
      </c>
      <c r="V7" s="1">
        <v>106575</v>
      </c>
      <c r="W7" s="2">
        <v>-3.973509933774835</v>
      </c>
      <c r="X7" s="1">
        <v>317423</v>
      </c>
      <c r="Y7" s="2">
        <v>0.0794524089529034</v>
      </c>
      <c r="Z7" s="1">
        <v>128802</v>
      </c>
      <c r="AA7" s="5">
        <v>28.548758944878585</v>
      </c>
      <c r="AB7" s="1">
        <v>181964</v>
      </c>
      <c r="AC7" s="2">
        <v>2.1087954389863484</v>
      </c>
      <c r="AD7" s="1">
        <v>64735</v>
      </c>
      <c r="AE7" s="2">
        <v>-4.316015076491027</v>
      </c>
      <c r="AF7" s="1">
        <v>74008</v>
      </c>
      <c r="AG7" s="2">
        <v>-0.4251654916312475</v>
      </c>
      <c r="AH7" s="1">
        <v>40487</v>
      </c>
      <c r="AI7" s="2">
        <v>19.681338496556194</v>
      </c>
    </row>
    <row r="8" spans="1:35" ht="15.75" customHeight="1" hidden="1">
      <c r="A8" s="28" t="s">
        <v>120</v>
      </c>
      <c r="B8" s="1">
        <v>462612</v>
      </c>
      <c r="C8" s="2">
        <f aca="true" t="shared" si="0" ref="C8:C22">(B8/B7-1)*100</f>
        <v>-18.37257559075125</v>
      </c>
      <c r="D8" s="1">
        <v>96449</v>
      </c>
      <c r="E8" s="2">
        <f aca="true" t="shared" si="1" ref="E8:Q22">(D8/D7-1)*100</f>
        <v>-9.501290171240907</v>
      </c>
      <c r="F8" s="1">
        <v>246625</v>
      </c>
      <c r="G8" s="2">
        <f t="shared" si="1"/>
        <v>-22.30399183424011</v>
      </c>
      <c r="H8" s="1">
        <v>103662</v>
      </c>
      <c r="I8" s="5">
        <f t="shared" si="1"/>
        <v>-19.518330460707134</v>
      </c>
      <c r="J8" s="1">
        <v>162699</v>
      </c>
      <c r="K8" s="2">
        <f t="shared" si="1"/>
        <v>-10.587259018267348</v>
      </c>
      <c r="L8" s="1">
        <v>59423</v>
      </c>
      <c r="M8" s="2">
        <f t="shared" si="1"/>
        <v>-8.205761952575886</v>
      </c>
      <c r="N8" s="1">
        <v>62203</v>
      </c>
      <c r="O8" s="2">
        <f t="shared" si="1"/>
        <v>-15.950978272619176</v>
      </c>
      <c r="P8" s="1">
        <v>36678</v>
      </c>
      <c r="Q8" s="2">
        <f t="shared" si="1"/>
        <v>-9.407958110010616</v>
      </c>
      <c r="S8" s="28" t="s">
        <v>120</v>
      </c>
      <c r="T8" s="1">
        <v>462612</v>
      </c>
      <c r="U8" s="2">
        <f aca="true" t="shared" si="2" ref="U8:U22">(T8/T7-1)*100</f>
        <v>-18.37257559075125</v>
      </c>
      <c r="V8" s="1">
        <v>96449</v>
      </c>
      <c r="W8" s="2">
        <f aca="true" t="shared" si="3" ref="W8:AI22">(V8/V7-1)*100</f>
        <v>-9.501290171240907</v>
      </c>
      <c r="X8" s="1">
        <v>246625</v>
      </c>
      <c r="Y8" s="2">
        <f t="shared" si="3"/>
        <v>-22.30399183424011</v>
      </c>
      <c r="Z8" s="1">
        <v>103662</v>
      </c>
      <c r="AA8" s="5">
        <f t="shared" si="3"/>
        <v>-19.518330460707134</v>
      </c>
      <c r="AB8" s="1">
        <v>162699</v>
      </c>
      <c r="AC8" s="2">
        <f t="shared" si="3"/>
        <v>-10.587259018267348</v>
      </c>
      <c r="AD8" s="1">
        <v>59423</v>
      </c>
      <c r="AE8" s="2">
        <f t="shared" si="3"/>
        <v>-8.205761952575886</v>
      </c>
      <c r="AF8" s="1">
        <v>62203</v>
      </c>
      <c r="AG8" s="2">
        <f t="shared" si="3"/>
        <v>-15.950978272619176</v>
      </c>
      <c r="AH8" s="1">
        <v>36678</v>
      </c>
      <c r="AI8" s="2">
        <f t="shared" si="3"/>
        <v>-9.407958110010616</v>
      </c>
    </row>
    <row r="9" spans="1:35" ht="15.75" customHeight="1" hidden="1">
      <c r="A9" s="28" t="s">
        <v>266</v>
      </c>
      <c r="B9" s="1">
        <v>470639</v>
      </c>
      <c r="C9" s="2">
        <f t="shared" si="0"/>
        <v>1.7351473805262252</v>
      </c>
      <c r="D9" s="1">
        <v>101072</v>
      </c>
      <c r="E9" s="2">
        <f t="shared" si="1"/>
        <v>4.793206772491154</v>
      </c>
      <c r="F9" s="1">
        <v>281997</v>
      </c>
      <c r="G9" s="2">
        <f t="shared" si="1"/>
        <v>14.342422706538272</v>
      </c>
      <c r="H9" s="1">
        <v>73374</v>
      </c>
      <c r="I9" s="5">
        <f t="shared" si="1"/>
        <v>-29.218035538577304</v>
      </c>
      <c r="J9" s="1">
        <v>177883</v>
      </c>
      <c r="K9" s="2">
        <f t="shared" si="1"/>
        <v>9.332571189743021</v>
      </c>
      <c r="L9" s="1">
        <v>62803</v>
      </c>
      <c r="M9" s="2">
        <f t="shared" si="1"/>
        <v>5.688033253117486</v>
      </c>
      <c r="N9" s="1">
        <v>88149</v>
      </c>
      <c r="O9" s="2">
        <f t="shared" si="1"/>
        <v>41.71181454270694</v>
      </c>
      <c r="P9" s="1">
        <v>23672</v>
      </c>
      <c r="Q9" s="2">
        <f t="shared" si="1"/>
        <v>-35.45994874311577</v>
      </c>
      <c r="S9" s="28" t="s">
        <v>266</v>
      </c>
      <c r="T9" s="1">
        <v>470639</v>
      </c>
      <c r="U9" s="2">
        <f t="shared" si="2"/>
        <v>1.7351473805262252</v>
      </c>
      <c r="V9" s="1">
        <v>101072</v>
      </c>
      <c r="W9" s="2">
        <f t="shared" si="3"/>
        <v>4.793206772491154</v>
      </c>
      <c r="X9" s="1">
        <v>281997</v>
      </c>
      <c r="Y9" s="2">
        <f t="shared" si="3"/>
        <v>14.342422706538272</v>
      </c>
      <c r="Z9" s="1">
        <v>73374</v>
      </c>
      <c r="AA9" s="5">
        <f t="shared" si="3"/>
        <v>-29.218035538577304</v>
      </c>
      <c r="AB9" s="1">
        <v>177883</v>
      </c>
      <c r="AC9" s="2">
        <f t="shared" si="3"/>
        <v>9.332571189743021</v>
      </c>
      <c r="AD9" s="1">
        <v>62803</v>
      </c>
      <c r="AE9" s="2">
        <f t="shared" si="3"/>
        <v>5.688033253117486</v>
      </c>
      <c r="AF9" s="1">
        <v>88149</v>
      </c>
      <c r="AG9" s="2">
        <f t="shared" si="3"/>
        <v>41.71181454270694</v>
      </c>
      <c r="AH9" s="1">
        <v>23672</v>
      </c>
      <c r="AI9" s="2">
        <f t="shared" si="3"/>
        <v>-35.45994874311577</v>
      </c>
    </row>
    <row r="10" spans="1:35" ht="15.75" customHeight="1" hidden="1">
      <c r="A10" s="28" t="s">
        <v>269</v>
      </c>
      <c r="B10" s="1">
        <v>471639</v>
      </c>
      <c r="C10" s="2">
        <f t="shared" si="0"/>
        <v>0.2124770790350894</v>
      </c>
      <c r="D10" s="1">
        <v>109228</v>
      </c>
      <c r="E10" s="2">
        <f t="shared" si="1"/>
        <v>8.069495013455752</v>
      </c>
      <c r="F10" s="1">
        <v>253211</v>
      </c>
      <c r="G10" s="2">
        <f t="shared" si="1"/>
        <v>-10.207910013227096</v>
      </c>
      <c r="H10" s="1">
        <v>98454</v>
      </c>
      <c r="I10" s="5">
        <f t="shared" si="1"/>
        <v>34.181045056832126</v>
      </c>
      <c r="J10" s="1">
        <v>176893</v>
      </c>
      <c r="K10" s="2">
        <f t="shared" si="1"/>
        <v>-0.5565455945762077</v>
      </c>
      <c r="L10" s="1">
        <v>68292</v>
      </c>
      <c r="M10" s="2">
        <f t="shared" si="1"/>
        <v>8.740028342595107</v>
      </c>
      <c r="N10" s="1">
        <v>81222</v>
      </c>
      <c r="O10" s="2">
        <f t="shared" si="1"/>
        <v>-7.858285403124254</v>
      </c>
      <c r="P10" s="1">
        <v>24568</v>
      </c>
      <c r="Q10" s="2">
        <f t="shared" si="1"/>
        <v>3.785062521122007</v>
      </c>
      <c r="S10" s="28" t="s">
        <v>269</v>
      </c>
      <c r="T10" s="1">
        <v>471639</v>
      </c>
      <c r="U10" s="2">
        <f t="shared" si="2"/>
        <v>0.2124770790350894</v>
      </c>
      <c r="V10" s="1">
        <v>109228</v>
      </c>
      <c r="W10" s="2">
        <f t="shared" si="3"/>
        <v>8.069495013455752</v>
      </c>
      <c r="X10" s="1">
        <v>253211</v>
      </c>
      <c r="Y10" s="2">
        <f t="shared" si="3"/>
        <v>-10.207910013227096</v>
      </c>
      <c r="Z10" s="1">
        <v>98454</v>
      </c>
      <c r="AA10" s="5">
        <f t="shared" si="3"/>
        <v>34.181045056832126</v>
      </c>
      <c r="AB10" s="1">
        <v>176893</v>
      </c>
      <c r="AC10" s="2">
        <f t="shared" si="3"/>
        <v>-0.5565455945762077</v>
      </c>
      <c r="AD10" s="1">
        <v>68292</v>
      </c>
      <c r="AE10" s="2">
        <f t="shared" si="3"/>
        <v>8.740028342595107</v>
      </c>
      <c r="AF10" s="1">
        <v>81222</v>
      </c>
      <c r="AG10" s="2">
        <f t="shared" si="3"/>
        <v>-7.858285403124254</v>
      </c>
      <c r="AH10" s="1">
        <v>24568</v>
      </c>
      <c r="AI10" s="2">
        <f t="shared" si="3"/>
        <v>3.785062521122007</v>
      </c>
    </row>
    <row r="11" spans="1:35" ht="15.75" customHeight="1">
      <c r="A11" s="28" t="s">
        <v>271</v>
      </c>
      <c r="B11" s="1">
        <v>466856</v>
      </c>
      <c r="C11" s="2">
        <f t="shared" si="0"/>
        <v>-1.0141230899056275</v>
      </c>
      <c r="D11" s="1">
        <v>118296</v>
      </c>
      <c r="E11" s="2">
        <f t="shared" si="1"/>
        <v>8.301900611564793</v>
      </c>
      <c r="F11" s="1">
        <v>185419</v>
      </c>
      <c r="G11" s="2">
        <f t="shared" si="1"/>
        <v>-26.772928506265526</v>
      </c>
      <c r="H11" s="1">
        <v>154937</v>
      </c>
      <c r="I11" s="5">
        <f t="shared" si="1"/>
        <v>57.36993926097467</v>
      </c>
      <c r="J11" s="1">
        <v>179124</v>
      </c>
      <c r="K11" s="2">
        <f t="shared" si="1"/>
        <v>1.261214406449107</v>
      </c>
      <c r="L11" s="1">
        <v>75488</v>
      </c>
      <c r="M11" s="2">
        <f t="shared" si="1"/>
        <v>10.537105371053702</v>
      </c>
      <c r="N11" s="1">
        <v>66460</v>
      </c>
      <c r="O11" s="2">
        <f t="shared" si="1"/>
        <v>-18.174878727438383</v>
      </c>
      <c r="P11" s="1">
        <v>34635</v>
      </c>
      <c r="Q11" s="2">
        <f t="shared" si="1"/>
        <v>40.97606642787366</v>
      </c>
      <c r="S11" s="28" t="s">
        <v>271</v>
      </c>
      <c r="T11" s="1">
        <v>466856</v>
      </c>
      <c r="U11" s="2">
        <f t="shared" si="2"/>
        <v>-1.0141230899056275</v>
      </c>
      <c r="V11" s="1">
        <v>118296</v>
      </c>
      <c r="W11" s="2">
        <f t="shared" si="3"/>
        <v>8.301900611564793</v>
      </c>
      <c r="X11" s="1">
        <v>185419</v>
      </c>
      <c r="Y11" s="2">
        <f t="shared" si="3"/>
        <v>-26.772928506265526</v>
      </c>
      <c r="Z11" s="1">
        <v>154937</v>
      </c>
      <c r="AA11" s="5">
        <f t="shared" si="3"/>
        <v>57.36993926097467</v>
      </c>
      <c r="AB11" s="1">
        <v>179124</v>
      </c>
      <c r="AC11" s="2">
        <f t="shared" si="3"/>
        <v>1.261214406449107</v>
      </c>
      <c r="AD11" s="1">
        <v>75488</v>
      </c>
      <c r="AE11" s="2">
        <f t="shared" si="3"/>
        <v>10.537105371053702</v>
      </c>
      <c r="AF11" s="1">
        <v>66460</v>
      </c>
      <c r="AG11" s="2">
        <f t="shared" si="3"/>
        <v>-18.174878727438383</v>
      </c>
      <c r="AH11" s="1">
        <v>34635</v>
      </c>
      <c r="AI11" s="2">
        <f t="shared" si="3"/>
        <v>40.97606642787366</v>
      </c>
    </row>
    <row r="12" spans="1:35" ht="15.75" customHeight="1">
      <c r="A12" s="29" t="s">
        <v>104</v>
      </c>
      <c r="B12" s="1">
        <v>412526</v>
      </c>
      <c r="C12" s="2">
        <f t="shared" si="0"/>
        <v>-11.63742138903645</v>
      </c>
      <c r="D12" s="1">
        <v>109257</v>
      </c>
      <c r="E12" s="2">
        <f t="shared" si="1"/>
        <v>-7.641002231689997</v>
      </c>
      <c r="F12" s="1">
        <v>146083</v>
      </c>
      <c r="G12" s="2">
        <f t="shared" si="1"/>
        <v>-21.214654377383113</v>
      </c>
      <c r="H12" s="1">
        <v>148982</v>
      </c>
      <c r="I12" s="5">
        <f t="shared" si="1"/>
        <v>-3.843497679702068</v>
      </c>
      <c r="J12" s="1">
        <v>161497</v>
      </c>
      <c r="K12" s="2">
        <f t="shared" si="1"/>
        <v>-9.840669033741989</v>
      </c>
      <c r="L12" s="1">
        <v>67423</v>
      </c>
      <c r="M12" s="2">
        <f t="shared" si="1"/>
        <v>-10.683817295464182</v>
      </c>
      <c r="N12" s="1">
        <v>58783</v>
      </c>
      <c r="O12" s="2">
        <f t="shared" si="1"/>
        <v>-11.55130905808005</v>
      </c>
      <c r="P12" s="1">
        <v>33251</v>
      </c>
      <c r="Q12" s="2">
        <f t="shared" si="1"/>
        <v>-3.9959578461094214</v>
      </c>
      <c r="S12" s="29" t="s">
        <v>104</v>
      </c>
      <c r="T12" s="1">
        <v>412526</v>
      </c>
      <c r="U12" s="2">
        <f t="shared" si="2"/>
        <v>-11.63742138903645</v>
      </c>
      <c r="V12" s="1">
        <v>109257</v>
      </c>
      <c r="W12" s="2">
        <f t="shared" si="3"/>
        <v>-7.641002231689997</v>
      </c>
      <c r="X12" s="1">
        <v>146083</v>
      </c>
      <c r="Y12" s="2">
        <f t="shared" si="3"/>
        <v>-21.214654377383113</v>
      </c>
      <c r="Z12" s="1">
        <v>148982</v>
      </c>
      <c r="AA12" s="5">
        <f t="shared" si="3"/>
        <v>-3.843497679702068</v>
      </c>
      <c r="AB12" s="1">
        <v>161497</v>
      </c>
      <c r="AC12" s="2">
        <f t="shared" si="3"/>
        <v>-9.840669033741989</v>
      </c>
      <c r="AD12" s="1">
        <v>67423</v>
      </c>
      <c r="AE12" s="2">
        <f t="shared" si="3"/>
        <v>-10.683817295464182</v>
      </c>
      <c r="AF12" s="1">
        <v>58783</v>
      </c>
      <c r="AG12" s="2">
        <f t="shared" si="3"/>
        <v>-11.55130905808005</v>
      </c>
      <c r="AH12" s="1">
        <v>33251</v>
      </c>
      <c r="AI12" s="2">
        <f t="shared" si="3"/>
        <v>-3.9959578461094214</v>
      </c>
    </row>
    <row r="13" spans="1:35" ht="15.75" customHeight="1">
      <c r="A13" s="29" t="s">
        <v>105</v>
      </c>
      <c r="B13" s="1">
        <v>433271</v>
      </c>
      <c r="C13" s="2">
        <f t="shared" si="0"/>
        <v>5.028773943945342</v>
      </c>
      <c r="D13" s="1">
        <v>132223</v>
      </c>
      <c r="E13" s="2">
        <f t="shared" si="1"/>
        <v>21.02016346778697</v>
      </c>
      <c r="F13" s="1">
        <v>149059</v>
      </c>
      <c r="G13" s="2">
        <f t="shared" si="1"/>
        <v>2.0371980312561933</v>
      </c>
      <c r="H13" s="1">
        <v>143150</v>
      </c>
      <c r="I13" s="5">
        <f t="shared" si="1"/>
        <v>-3.914566860426094</v>
      </c>
      <c r="J13" s="1">
        <v>182559</v>
      </c>
      <c r="K13" s="2">
        <f t="shared" si="1"/>
        <v>13.041728329318802</v>
      </c>
      <c r="L13" s="1">
        <v>84210</v>
      </c>
      <c r="M13" s="2">
        <f t="shared" si="1"/>
        <v>24.89803182890111</v>
      </c>
      <c r="N13" s="1">
        <v>67036</v>
      </c>
      <c r="O13" s="2">
        <f t="shared" si="1"/>
        <v>14.039773403875277</v>
      </c>
      <c r="P13" s="1">
        <v>29352</v>
      </c>
      <c r="Q13" s="2">
        <f t="shared" si="1"/>
        <v>-11.725963128928452</v>
      </c>
      <c r="S13" s="29" t="s">
        <v>105</v>
      </c>
      <c r="T13" s="1">
        <v>433271</v>
      </c>
      <c r="U13" s="2">
        <f t="shared" si="2"/>
        <v>5.028773943945342</v>
      </c>
      <c r="V13" s="1">
        <v>132223</v>
      </c>
      <c r="W13" s="2">
        <f t="shared" si="3"/>
        <v>21.02016346778697</v>
      </c>
      <c r="X13" s="1">
        <v>149059</v>
      </c>
      <c r="Y13" s="2">
        <f t="shared" si="3"/>
        <v>2.0371980312561933</v>
      </c>
      <c r="Z13" s="1">
        <v>143150</v>
      </c>
      <c r="AA13" s="5">
        <f t="shared" si="3"/>
        <v>-3.914566860426094</v>
      </c>
      <c r="AB13" s="1">
        <v>182559</v>
      </c>
      <c r="AC13" s="2">
        <f t="shared" si="3"/>
        <v>13.041728329318802</v>
      </c>
      <c r="AD13" s="1">
        <v>84210</v>
      </c>
      <c r="AE13" s="2">
        <f t="shared" si="3"/>
        <v>24.89803182890111</v>
      </c>
      <c r="AF13" s="1">
        <v>67036</v>
      </c>
      <c r="AG13" s="2">
        <f t="shared" si="3"/>
        <v>14.039773403875277</v>
      </c>
      <c r="AH13" s="1">
        <v>29352</v>
      </c>
      <c r="AI13" s="2">
        <f t="shared" si="3"/>
        <v>-11.725963128928452</v>
      </c>
    </row>
    <row r="14" spans="1:35" ht="15.75" customHeight="1">
      <c r="A14" s="29" t="s">
        <v>106</v>
      </c>
      <c r="B14" s="1">
        <v>392779</v>
      </c>
      <c r="C14" s="2">
        <f t="shared" si="0"/>
        <v>-9.345652028407159</v>
      </c>
      <c r="D14" s="1">
        <v>100500</v>
      </c>
      <c r="E14" s="2">
        <f t="shared" si="1"/>
        <v>-23.9920437442805</v>
      </c>
      <c r="F14" s="1">
        <v>127023</v>
      </c>
      <c r="G14" s="2">
        <f t="shared" si="1"/>
        <v>-14.783407912303181</v>
      </c>
      <c r="H14" s="1">
        <v>157797</v>
      </c>
      <c r="I14" s="5">
        <f t="shared" si="1"/>
        <v>10.23192455466293</v>
      </c>
      <c r="J14" s="1">
        <v>160222</v>
      </c>
      <c r="K14" s="2">
        <f t="shared" si="1"/>
        <v>-12.235496469634477</v>
      </c>
      <c r="L14" s="1">
        <v>63507</v>
      </c>
      <c r="M14" s="2">
        <f t="shared" si="1"/>
        <v>-24.58496615603848</v>
      </c>
      <c r="N14" s="1">
        <v>64697</v>
      </c>
      <c r="O14" s="2">
        <f t="shared" si="1"/>
        <v>-3.489169998209918</v>
      </c>
      <c r="P14" s="1">
        <v>30294</v>
      </c>
      <c r="Q14" s="2">
        <f t="shared" si="1"/>
        <v>3.2093213409648325</v>
      </c>
      <c r="S14" s="29" t="s">
        <v>106</v>
      </c>
      <c r="T14" s="1">
        <v>392779</v>
      </c>
      <c r="U14" s="2">
        <f t="shared" si="2"/>
        <v>-9.345652028407159</v>
      </c>
      <c r="V14" s="1">
        <v>100500</v>
      </c>
      <c r="W14" s="2">
        <f t="shared" si="3"/>
        <v>-23.9920437442805</v>
      </c>
      <c r="X14" s="1">
        <v>127023</v>
      </c>
      <c r="Y14" s="2">
        <f t="shared" si="3"/>
        <v>-14.783407912303181</v>
      </c>
      <c r="Z14" s="1">
        <v>157797</v>
      </c>
      <c r="AA14" s="5">
        <f t="shared" si="3"/>
        <v>10.23192455466293</v>
      </c>
      <c r="AB14" s="1">
        <v>160222</v>
      </c>
      <c r="AC14" s="2">
        <f t="shared" si="3"/>
        <v>-12.235496469634477</v>
      </c>
      <c r="AD14" s="1">
        <v>63507</v>
      </c>
      <c r="AE14" s="2">
        <f t="shared" si="3"/>
        <v>-24.58496615603848</v>
      </c>
      <c r="AF14" s="1">
        <v>64697</v>
      </c>
      <c r="AG14" s="2">
        <f t="shared" si="3"/>
        <v>-3.489169998209918</v>
      </c>
      <c r="AH14" s="1">
        <v>30294</v>
      </c>
      <c r="AI14" s="2">
        <f t="shared" si="3"/>
        <v>3.2093213409648325</v>
      </c>
    </row>
    <row r="15" spans="1:35" ht="15.75" customHeight="1">
      <c r="A15" s="29" t="s">
        <v>98</v>
      </c>
      <c r="B15" s="1">
        <v>364061</v>
      </c>
      <c r="C15" s="2">
        <f t="shared" si="0"/>
        <v>-7.311490685601829</v>
      </c>
      <c r="D15" s="1">
        <v>92580</v>
      </c>
      <c r="E15" s="2">
        <f t="shared" si="1"/>
        <v>-7.880597014925373</v>
      </c>
      <c r="F15" s="1">
        <v>121097</v>
      </c>
      <c r="G15" s="2">
        <f t="shared" si="1"/>
        <v>-4.665296836006084</v>
      </c>
      <c r="H15" s="1">
        <v>145970</v>
      </c>
      <c r="I15" s="5">
        <f t="shared" si="1"/>
        <v>-7.495072783386247</v>
      </c>
      <c r="J15" s="1">
        <v>141725</v>
      </c>
      <c r="K15" s="2">
        <f t="shared" si="1"/>
        <v>-11.54460685798455</v>
      </c>
      <c r="L15" s="1">
        <v>58596</v>
      </c>
      <c r="M15" s="2">
        <f t="shared" si="1"/>
        <v>-7.7330058103831085</v>
      </c>
      <c r="N15" s="1">
        <v>58748</v>
      </c>
      <c r="O15" s="2">
        <f t="shared" si="1"/>
        <v>-9.195171337156282</v>
      </c>
      <c r="P15" s="1">
        <v>23071</v>
      </c>
      <c r="Q15" s="2">
        <f t="shared" si="1"/>
        <v>-23.843005215554236</v>
      </c>
      <c r="S15" s="29" t="s">
        <v>98</v>
      </c>
      <c r="T15" s="1">
        <v>364061</v>
      </c>
      <c r="U15" s="2">
        <f t="shared" si="2"/>
        <v>-7.311490685601829</v>
      </c>
      <c r="V15" s="1">
        <v>92580</v>
      </c>
      <c r="W15" s="2">
        <f t="shared" si="3"/>
        <v>-7.880597014925373</v>
      </c>
      <c r="X15" s="1">
        <v>121097</v>
      </c>
      <c r="Y15" s="2">
        <f t="shared" si="3"/>
        <v>-4.665296836006084</v>
      </c>
      <c r="Z15" s="1">
        <v>145970</v>
      </c>
      <c r="AA15" s="5">
        <f t="shared" si="3"/>
        <v>-7.495072783386247</v>
      </c>
      <c r="AB15" s="1">
        <v>141725</v>
      </c>
      <c r="AC15" s="2">
        <f t="shared" si="3"/>
        <v>-11.54460685798455</v>
      </c>
      <c r="AD15" s="1">
        <v>58596</v>
      </c>
      <c r="AE15" s="2">
        <f t="shared" si="3"/>
        <v>-7.7330058103831085</v>
      </c>
      <c r="AF15" s="1">
        <v>58748</v>
      </c>
      <c r="AG15" s="2">
        <f t="shared" si="3"/>
        <v>-9.195171337156282</v>
      </c>
      <c r="AH15" s="1">
        <v>23071</v>
      </c>
      <c r="AI15" s="2">
        <f t="shared" si="3"/>
        <v>-23.843005215554236</v>
      </c>
    </row>
    <row r="16" spans="1:35" ht="15.75" customHeight="1">
      <c r="A16" s="29" t="s">
        <v>99</v>
      </c>
      <c r="B16" s="1">
        <v>369547</v>
      </c>
      <c r="C16" s="2">
        <f t="shared" si="0"/>
        <v>1.506890328818522</v>
      </c>
      <c r="D16" s="1">
        <v>101319</v>
      </c>
      <c r="E16" s="2">
        <f t="shared" si="1"/>
        <v>9.439403758911213</v>
      </c>
      <c r="F16" s="1">
        <v>116295</v>
      </c>
      <c r="G16" s="2">
        <f t="shared" si="1"/>
        <v>-3.9654161539922517</v>
      </c>
      <c r="H16" s="1">
        <v>148956</v>
      </c>
      <c r="I16" s="5">
        <f t="shared" si="1"/>
        <v>2.045625813523322</v>
      </c>
      <c r="J16" s="1">
        <v>147256</v>
      </c>
      <c r="K16" s="2">
        <f t="shared" si="1"/>
        <v>3.9026283295113817</v>
      </c>
      <c r="L16" s="1">
        <v>64754</v>
      </c>
      <c r="M16" s="2">
        <f t="shared" si="1"/>
        <v>10.50924977814185</v>
      </c>
      <c r="N16" s="1">
        <v>57711</v>
      </c>
      <c r="O16" s="2">
        <f t="shared" si="1"/>
        <v>-1.7651664737522998</v>
      </c>
      <c r="P16" s="1">
        <v>23830</v>
      </c>
      <c r="Q16" s="2">
        <f t="shared" si="1"/>
        <v>3.2898443933943033</v>
      </c>
      <c r="S16" s="29" t="s">
        <v>99</v>
      </c>
      <c r="T16" s="1">
        <v>369547</v>
      </c>
      <c r="U16" s="2">
        <f t="shared" si="2"/>
        <v>1.506890328818522</v>
      </c>
      <c r="V16" s="1">
        <v>101319</v>
      </c>
      <c r="W16" s="2">
        <f t="shared" si="3"/>
        <v>9.439403758911213</v>
      </c>
      <c r="X16" s="1">
        <v>116295</v>
      </c>
      <c r="Y16" s="2">
        <f t="shared" si="3"/>
        <v>-3.9654161539922517</v>
      </c>
      <c r="Z16" s="1">
        <v>148956</v>
      </c>
      <c r="AA16" s="5">
        <f t="shared" si="3"/>
        <v>2.045625813523322</v>
      </c>
      <c r="AB16" s="1">
        <v>147256</v>
      </c>
      <c r="AC16" s="2">
        <f t="shared" si="3"/>
        <v>3.9026283295113817</v>
      </c>
      <c r="AD16" s="1">
        <v>64754</v>
      </c>
      <c r="AE16" s="2">
        <f t="shared" si="3"/>
        <v>10.50924977814185</v>
      </c>
      <c r="AF16" s="1">
        <v>57711</v>
      </c>
      <c r="AG16" s="2">
        <f t="shared" si="3"/>
        <v>-1.7651664737522998</v>
      </c>
      <c r="AH16" s="1">
        <v>23830</v>
      </c>
      <c r="AI16" s="2">
        <f t="shared" si="3"/>
        <v>3.2898443933943033</v>
      </c>
    </row>
    <row r="17" spans="1:35" ht="15.75" customHeight="1">
      <c r="A17" s="29" t="s">
        <v>100</v>
      </c>
      <c r="B17" s="1">
        <v>401152</v>
      </c>
      <c r="C17" s="2">
        <f t="shared" si="0"/>
        <v>8.552362757646526</v>
      </c>
      <c r="D17" s="1">
        <v>99739</v>
      </c>
      <c r="E17" s="2">
        <f t="shared" si="1"/>
        <v>-1.5594311037416486</v>
      </c>
      <c r="F17" s="1">
        <v>124777</v>
      </c>
      <c r="G17" s="2">
        <f t="shared" si="1"/>
        <v>7.293520787652086</v>
      </c>
      <c r="H17" s="1">
        <v>173615</v>
      </c>
      <c r="I17" s="5">
        <f t="shared" si="1"/>
        <v>16.554553022369014</v>
      </c>
      <c r="J17" s="1">
        <v>147936</v>
      </c>
      <c r="K17" s="2">
        <f t="shared" si="1"/>
        <v>0.46178084424404187</v>
      </c>
      <c r="L17" s="1">
        <v>64647</v>
      </c>
      <c r="M17" s="2">
        <f t="shared" si="1"/>
        <v>-0.1652407573277337</v>
      </c>
      <c r="N17" s="1">
        <v>55458</v>
      </c>
      <c r="O17" s="2">
        <f t="shared" si="1"/>
        <v>-3.9039351250194976</v>
      </c>
      <c r="P17" s="1">
        <v>26848</v>
      </c>
      <c r="Q17" s="2">
        <f t="shared" si="1"/>
        <v>12.664708350818298</v>
      </c>
      <c r="S17" s="29" t="s">
        <v>100</v>
      </c>
      <c r="T17" s="1">
        <v>401152</v>
      </c>
      <c r="U17" s="2">
        <f t="shared" si="2"/>
        <v>8.552362757646526</v>
      </c>
      <c r="V17" s="1">
        <v>99739</v>
      </c>
      <c r="W17" s="2">
        <f t="shared" si="3"/>
        <v>-1.5594311037416486</v>
      </c>
      <c r="X17" s="1">
        <v>124777</v>
      </c>
      <c r="Y17" s="2">
        <f t="shared" si="3"/>
        <v>7.293520787652086</v>
      </c>
      <c r="Z17" s="1">
        <v>173615</v>
      </c>
      <c r="AA17" s="5">
        <f t="shared" si="3"/>
        <v>16.554553022369014</v>
      </c>
      <c r="AB17" s="1">
        <v>147936</v>
      </c>
      <c r="AC17" s="2">
        <f t="shared" si="3"/>
        <v>0.46178084424404187</v>
      </c>
      <c r="AD17" s="1">
        <v>64647</v>
      </c>
      <c r="AE17" s="2">
        <f t="shared" si="3"/>
        <v>-0.1652407573277337</v>
      </c>
      <c r="AF17" s="1">
        <v>55458</v>
      </c>
      <c r="AG17" s="2">
        <f t="shared" si="3"/>
        <v>-3.9039351250194976</v>
      </c>
      <c r="AH17" s="1">
        <v>26848</v>
      </c>
      <c r="AI17" s="2">
        <f t="shared" si="3"/>
        <v>12.664708350818298</v>
      </c>
    </row>
    <row r="18" spans="1:35" ht="15.75" customHeight="1">
      <c r="A18" s="29" t="s">
        <v>101</v>
      </c>
      <c r="B18" s="1">
        <v>388046</v>
      </c>
      <c r="C18" s="2">
        <f t="shared" si="0"/>
        <v>-3.2670907785577574</v>
      </c>
      <c r="D18" s="1">
        <v>86663</v>
      </c>
      <c r="E18" s="2">
        <f t="shared" si="1"/>
        <v>-13.110217668113776</v>
      </c>
      <c r="F18" s="1">
        <v>127506</v>
      </c>
      <c r="G18" s="2">
        <f t="shared" si="1"/>
        <v>2.187101789592627</v>
      </c>
      <c r="H18" s="1">
        <v>171680</v>
      </c>
      <c r="I18" s="5">
        <f t="shared" si="1"/>
        <v>-1.1145350344152316</v>
      </c>
      <c r="J18" s="1">
        <v>140816</v>
      </c>
      <c r="K18" s="2">
        <f t="shared" si="1"/>
        <v>-4.812892061431972</v>
      </c>
      <c r="L18" s="1">
        <v>56459</v>
      </c>
      <c r="M18" s="2">
        <f t="shared" si="1"/>
        <v>-12.665707612108834</v>
      </c>
      <c r="N18" s="1">
        <v>59265</v>
      </c>
      <c r="O18" s="2">
        <f t="shared" si="1"/>
        <v>6.864654333008757</v>
      </c>
      <c r="P18" s="1">
        <v>24288</v>
      </c>
      <c r="Q18" s="2">
        <f t="shared" si="1"/>
        <v>-9.53516090584029</v>
      </c>
      <c r="S18" s="29" t="s">
        <v>101</v>
      </c>
      <c r="T18" s="1">
        <v>388046</v>
      </c>
      <c r="U18" s="2">
        <f t="shared" si="2"/>
        <v>-3.2670907785577574</v>
      </c>
      <c r="V18" s="1">
        <v>86663</v>
      </c>
      <c r="W18" s="2">
        <f t="shared" si="3"/>
        <v>-13.110217668113776</v>
      </c>
      <c r="X18" s="1">
        <v>127506</v>
      </c>
      <c r="Y18" s="2">
        <f t="shared" si="3"/>
        <v>2.187101789592627</v>
      </c>
      <c r="Z18" s="1">
        <v>171680</v>
      </c>
      <c r="AA18" s="5">
        <f t="shared" si="3"/>
        <v>-1.1145350344152316</v>
      </c>
      <c r="AB18" s="1">
        <v>140816</v>
      </c>
      <c r="AC18" s="2">
        <f t="shared" si="3"/>
        <v>-4.812892061431972</v>
      </c>
      <c r="AD18" s="1">
        <v>56459</v>
      </c>
      <c r="AE18" s="2">
        <f t="shared" si="3"/>
        <v>-12.665707612108834</v>
      </c>
      <c r="AF18" s="1">
        <v>59265</v>
      </c>
      <c r="AG18" s="2">
        <f t="shared" si="3"/>
        <v>6.864654333008757</v>
      </c>
      <c r="AH18" s="1">
        <v>24288</v>
      </c>
      <c r="AI18" s="2">
        <f t="shared" si="3"/>
        <v>-9.53516090584029</v>
      </c>
    </row>
    <row r="19" spans="1:35" ht="15.75" customHeight="1">
      <c r="A19" s="29" t="s">
        <v>102</v>
      </c>
      <c r="B19" s="1">
        <v>395214</v>
      </c>
      <c r="C19" s="2">
        <f t="shared" si="0"/>
        <v>1.8472036820377014</v>
      </c>
      <c r="D19" s="1">
        <v>82920</v>
      </c>
      <c r="E19" s="2">
        <f t="shared" si="1"/>
        <v>-4.31902888199116</v>
      </c>
      <c r="F19" s="1">
        <v>138271</v>
      </c>
      <c r="G19" s="2">
        <f t="shared" si="1"/>
        <v>8.442739949492584</v>
      </c>
      <c r="H19" s="1">
        <v>171527</v>
      </c>
      <c r="I19" s="5">
        <f t="shared" si="1"/>
        <v>-0.08911929170549726</v>
      </c>
      <c r="J19" s="1">
        <v>133068</v>
      </c>
      <c r="K19" s="2">
        <f t="shared" si="1"/>
        <v>-5.502215657311671</v>
      </c>
      <c r="L19" s="1">
        <v>53989</v>
      </c>
      <c r="M19" s="2">
        <f t="shared" si="1"/>
        <v>-4.374856090260193</v>
      </c>
      <c r="N19" s="1">
        <v>54471</v>
      </c>
      <c r="O19" s="2">
        <f t="shared" si="1"/>
        <v>-8.089091369273604</v>
      </c>
      <c r="P19" s="1">
        <v>23740</v>
      </c>
      <c r="Q19" s="2">
        <f t="shared" si="1"/>
        <v>-2.256258234519104</v>
      </c>
      <c r="S19" s="29" t="s">
        <v>102</v>
      </c>
      <c r="T19" s="1">
        <v>395214</v>
      </c>
      <c r="U19" s="2">
        <f t="shared" si="2"/>
        <v>1.8472036820377014</v>
      </c>
      <c r="V19" s="1">
        <v>82920</v>
      </c>
      <c r="W19" s="2">
        <f t="shared" si="3"/>
        <v>-4.31902888199116</v>
      </c>
      <c r="X19" s="1">
        <v>138271</v>
      </c>
      <c r="Y19" s="2">
        <f t="shared" si="3"/>
        <v>8.442739949492584</v>
      </c>
      <c r="Z19" s="1">
        <v>171527</v>
      </c>
      <c r="AA19" s="5">
        <f t="shared" si="3"/>
        <v>-0.08911929170549726</v>
      </c>
      <c r="AB19" s="1">
        <v>133068</v>
      </c>
      <c r="AC19" s="2">
        <f t="shared" si="3"/>
        <v>-5.502215657311671</v>
      </c>
      <c r="AD19" s="1">
        <v>53989</v>
      </c>
      <c r="AE19" s="2">
        <f t="shared" si="3"/>
        <v>-4.374856090260193</v>
      </c>
      <c r="AF19" s="1">
        <v>54471</v>
      </c>
      <c r="AG19" s="2">
        <f t="shared" si="3"/>
        <v>-8.089091369273604</v>
      </c>
      <c r="AH19" s="1">
        <v>23740</v>
      </c>
      <c r="AI19" s="2">
        <f t="shared" si="3"/>
        <v>-2.256258234519104</v>
      </c>
    </row>
    <row r="20" spans="1:35" ht="15.75" customHeight="1">
      <c r="A20" s="29" t="s">
        <v>103</v>
      </c>
      <c r="B20" s="1">
        <v>408889</v>
      </c>
      <c r="C20" s="2">
        <f t="shared" si="0"/>
        <v>3.460150703163345</v>
      </c>
      <c r="D20" s="1">
        <v>84621</v>
      </c>
      <c r="E20" s="2">
        <f t="shared" si="1"/>
        <v>2.051374819102758</v>
      </c>
      <c r="F20" s="1">
        <v>143056</v>
      </c>
      <c r="G20" s="2">
        <f t="shared" si="1"/>
        <v>3.4605954972481534</v>
      </c>
      <c r="H20" s="1">
        <v>179524</v>
      </c>
      <c r="I20" s="5">
        <f t="shared" si="1"/>
        <v>4.662239764002174</v>
      </c>
      <c r="J20" s="1">
        <v>133325</v>
      </c>
      <c r="K20" s="2">
        <f t="shared" si="1"/>
        <v>0.19313433733127994</v>
      </c>
      <c r="L20" s="1">
        <v>56290</v>
      </c>
      <c r="M20" s="2">
        <f t="shared" si="1"/>
        <v>4.261979292078011</v>
      </c>
      <c r="N20" s="1">
        <v>55412</v>
      </c>
      <c r="O20" s="2">
        <f t="shared" si="1"/>
        <v>1.7275247379339387</v>
      </c>
      <c r="P20" s="1">
        <v>20379</v>
      </c>
      <c r="Q20" s="2">
        <f t="shared" si="1"/>
        <v>-14.157540016849202</v>
      </c>
      <c r="S20" s="29" t="s">
        <v>103</v>
      </c>
      <c r="T20" s="1">
        <v>408889</v>
      </c>
      <c r="U20" s="2">
        <f t="shared" si="2"/>
        <v>3.460150703163345</v>
      </c>
      <c r="V20" s="1">
        <v>84621</v>
      </c>
      <c r="W20" s="2">
        <f t="shared" si="3"/>
        <v>2.051374819102758</v>
      </c>
      <c r="X20" s="1">
        <v>143056</v>
      </c>
      <c r="Y20" s="2">
        <f t="shared" si="3"/>
        <v>3.4605954972481534</v>
      </c>
      <c r="Z20" s="1">
        <v>179524</v>
      </c>
      <c r="AA20" s="5">
        <f t="shared" si="3"/>
        <v>4.662239764002174</v>
      </c>
      <c r="AB20" s="1">
        <v>133325</v>
      </c>
      <c r="AC20" s="2">
        <f t="shared" si="3"/>
        <v>0.19313433733127994</v>
      </c>
      <c r="AD20" s="1">
        <v>56290</v>
      </c>
      <c r="AE20" s="2">
        <f t="shared" si="3"/>
        <v>4.261979292078011</v>
      </c>
      <c r="AF20" s="1">
        <v>55412</v>
      </c>
      <c r="AG20" s="2">
        <f t="shared" si="3"/>
        <v>1.7275247379339387</v>
      </c>
      <c r="AH20" s="1">
        <v>20379</v>
      </c>
      <c r="AI20" s="2">
        <f t="shared" si="3"/>
        <v>-14.157540016849202</v>
      </c>
    </row>
    <row r="21" spans="1:35" ht="15.75" customHeight="1">
      <c r="A21" s="29" t="s">
        <v>123</v>
      </c>
      <c r="B21" s="11">
        <v>421983</v>
      </c>
      <c r="C21" s="2">
        <f t="shared" si="0"/>
        <v>3.202336086321722</v>
      </c>
      <c r="D21" s="11">
        <v>83755</v>
      </c>
      <c r="E21" s="2">
        <f t="shared" si="1"/>
        <v>-1.0233866297963856</v>
      </c>
      <c r="F21" s="11">
        <v>149250</v>
      </c>
      <c r="G21" s="2">
        <f t="shared" si="1"/>
        <v>4.329772956045175</v>
      </c>
      <c r="H21" s="11">
        <v>186342</v>
      </c>
      <c r="I21" s="3">
        <f t="shared" si="1"/>
        <v>3.7978209041688027</v>
      </c>
      <c r="J21" s="4">
        <v>134329</v>
      </c>
      <c r="K21" s="2">
        <f t="shared" si="1"/>
        <v>0.7530470654415922</v>
      </c>
      <c r="L21" s="11">
        <v>57205</v>
      </c>
      <c r="M21" s="2">
        <f t="shared" si="1"/>
        <v>1.6255107479125952</v>
      </c>
      <c r="N21" s="11">
        <v>55266</v>
      </c>
      <c r="O21" s="2">
        <f t="shared" si="1"/>
        <v>-0.2634808344762818</v>
      </c>
      <c r="P21" s="11">
        <v>21146</v>
      </c>
      <c r="Q21" s="2">
        <f t="shared" si="1"/>
        <v>3.7636782962853887</v>
      </c>
      <c r="S21" s="29" t="s">
        <v>123</v>
      </c>
      <c r="T21" s="11">
        <v>421983</v>
      </c>
      <c r="U21" s="2">
        <f t="shared" si="2"/>
        <v>3.202336086321722</v>
      </c>
      <c r="V21" s="11">
        <v>83755</v>
      </c>
      <c r="W21" s="2">
        <f t="shared" si="3"/>
        <v>-1.0233866297963856</v>
      </c>
      <c r="X21" s="11">
        <v>149250</v>
      </c>
      <c r="Y21" s="2">
        <f t="shared" si="3"/>
        <v>4.329772956045175</v>
      </c>
      <c r="Z21" s="11">
        <v>186342</v>
      </c>
      <c r="AA21" s="3">
        <f t="shared" si="3"/>
        <v>3.7978209041688027</v>
      </c>
      <c r="AB21" s="4">
        <v>134329</v>
      </c>
      <c r="AC21" s="2">
        <f t="shared" si="3"/>
        <v>0.7530470654415922</v>
      </c>
      <c r="AD21" s="11">
        <v>57205</v>
      </c>
      <c r="AE21" s="2">
        <f t="shared" si="3"/>
        <v>1.6255107479125952</v>
      </c>
      <c r="AF21" s="11">
        <v>55266</v>
      </c>
      <c r="AG21" s="2">
        <f t="shared" si="3"/>
        <v>-0.2634808344762818</v>
      </c>
      <c r="AH21" s="11">
        <v>21146</v>
      </c>
      <c r="AI21" s="2">
        <f t="shared" si="3"/>
        <v>3.7636782962853887</v>
      </c>
    </row>
    <row r="22" spans="1:35" ht="15.75" customHeight="1">
      <c r="A22" s="29" t="s">
        <v>124</v>
      </c>
      <c r="B22" s="11">
        <v>431915</v>
      </c>
      <c r="C22" s="2">
        <f t="shared" si="0"/>
        <v>2.3536493176265383</v>
      </c>
      <c r="D22" s="11">
        <v>78038</v>
      </c>
      <c r="E22" s="2">
        <f t="shared" si="1"/>
        <v>-6.825861142618351</v>
      </c>
      <c r="F22" s="11">
        <v>156730</v>
      </c>
      <c r="G22" s="2">
        <f t="shared" si="1"/>
        <v>5.011725293132319</v>
      </c>
      <c r="H22" s="11">
        <v>194837</v>
      </c>
      <c r="I22" s="3">
        <f t="shared" si="1"/>
        <v>4.558821951036274</v>
      </c>
      <c r="J22" s="4">
        <v>146254</v>
      </c>
      <c r="K22" s="2">
        <f t="shared" si="1"/>
        <v>8.87745758548042</v>
      </c>
      <c r="L22" s="11">
        <v>54015</v>
      </c>
      <c r="M22" s="2">
        <f t="shared" si="1"/>
        <v>-5.5764356262564485</v>
      </c>
      <c r="N22" s="11">
        <v>65159</v>
      </c>
      <c r="O22" s="2">
        <f t="shared" si="1"/>
        <v>17.90069844027069</v>
      </c>
      <c r="P22" s="11">
        <v>25815</v>
      </c>
      <c r="Q22" s="2">
        <f t="shared" si="1"/>
        <v>22.07982597181499</v>
      </c>
      <c r="S22" s="29" t="s">
        <v>124</v>
      </c>
      <c r="T22" s="11">
        <v>431915</v>
      </c>
      <c r="U22" s="2">
        <f t="shared" si="2"/>
        <v>2.3536493176265383</v>
      </c>
      <c r="V22" s="11">
        <v>78038</v>
      </c>
      <c r="W22" s="2">
        <f t="shared" si="3"/>
        <v>-6.825861142618351</v>
      </c>
      <c r="X22" s="11">
        <v>156730</v>
      </c>
      <c r="Y22" s="2">
        <f t="shared" si="3"/>
        <v>5.011725293132319</v>
      </c>
      <c r="Z22" s="11">
        <v>194837</v>
      </c>
      <c r="AA22" s="3">
        <f t="shared" si="3"/>
        <v>4.558821951036274</v>
      </c>
      <c r="AB22" s="4">
        <v>146254</v>
      </c>
      <c r="AC22" s="2">
        <f t="shared" si="3"/>
        <v>8.87745758548042</v>
      </c>
      <c r="AD22" s="11">
        <v>54015</v>
      </c>
      <c r="AE22" s="2">
        <f t="shared" si="3"/>
        <v>-5.5764356262564485</v>
      </c>
      <c r="AF22" s="11">
        <v>65159</v>
      </c>
      <c r="AG22" s="2">
        <f t="shared" si="3"/>
        <v>17.90069844027069</v>
      </c>
      <c r="AH22" s="11">
        <v>25815</v>
      </c>
      <c r="AI22" s="2">
        <f t="shared" si="3"/>
        <v>22.07982597181499</v>
      </c>
    </row>
    <row r="23" spans="1:35" ht="15.75" customHeight="1">
      <c r="A23" s="29" t="s">
        <v>265</v>
      </c>
      <c r="B23" s="11">
        <v>435856</v>
      </c>
      <c r="C23" s="2">
        <f>(B23/B22-1)*100</f>
        <v>0.9124480511211619</v>
      </c>
      <c r="D23" s="11">
        <v>77324</v>
      </c>
      <c r="E23" s="2">
        <f>(D23/D22-1)*100</f>
        <v>-0.9149388759322363</v>
      </c>
      <c r="F23" s="11">
        <v>162728</v>
      </c>
      <c r="G23" s="2">
        <f>(F23/F22-1)*100</f>
        <v>3.8269635679193614</v>
      </c>
      <c r="H23" s="11">
        <v>193144</v>
      </c>
      <c r="I23" s="3">
        <f>(H23/H22-1)*100</f>
        <v>-0.8689314657893576</v>
      </c>
      <c r="J23" s="4">
        <v>162969</v>
      </c>
      <c r="K23" s="2">
        <f>(J23/J22-1)*100</f>
        <v>11.42874724793852</v>
      </c>
      <c r="L23" s="11">
        <v>56322</v>
      </c>
      <c r="M23" s="2">
        <f>(L23/L22-1)*100</f>
        <v>4.271035823382396</v>
      </c>
      <c r="N23" s="11">
        <v>78643</v>
      </c>
      <c r="O23" s="2">
        <f>(N23/N22-1)*100</f>
        <v>20.693994689912376</v>
      </c>
      <c r="P23" s="11">
        <v>26298</v>
      </c>
      <c r="Q23" s="2">
        <f>(P23/P22-1)*100</f>
        <v>1.8710052295177304</v>
      </c>
      <c r="S23" s="29" t="s">
        <v>265</v>
      </c>
      <c r="T23" s="11">
        <v>435856</v>
      </c>
      <c r="U23" s="2">
        <f>(T23/T22-1)*100</f>
        <v>0.9124480511211619</v>
      </c>
      <c r="V23" s="11">
        <v>77324</v>
      </c>
      <c r="W23" s="2">
        <f>(V23/V22-1)*100</f>
        <v>-0.9149388759322363</v>
      </c>
      <c r="X23" s="11">
        <v>162728</v>
      </c>
      <c r="Y23" s="2">
        <f>(X23/X22-1)*100</f>
        <v>3.8269635679193614</v>
      </c>
      <c r="Z23" s="11">
        <v>193144</v>
      </c>
      <c r="AA23" s="3">
        <f>(Z23/Z22-1)*100</f>
        <v>-0.8689314657893576</v>
      </c>
      <c r="AB23" s="4">
        <v>162969</v>
      </c>
      <c r="AC23" s="2">
        <f>(AB23/AB22-1)*100</f>
        <v>11.42874724793852</v>
      </c>
      <c r="AD23" s="11">
        <v>56322</v>
      </c>
      <c r="AE23" s="2">
        <f>(AD23/AD22-1)*100</f>
        <v>4.271035823382396</v>
      </c>
      <c r="AF23" s="11">
        <v>78643</v>
      </c>
      <c r="AG23" s="2">
        <f>(AF23/AF22-1)*100</f>
        <v>20.693994689912376</v>
      </c>
      <c r="AH23" s="11">
        <v>26298</v>
      </c>
      <c r="AI23" s="2">
        <f>(AH23/AH22-1)*100</f>
        <v>1.8710052295177304</v>
      </c>
    </row>
    <row r="24" spans="1:35" ht="15.75" customHeight="1">
      <c r="A24" s="29" t="s">
        <v>337</v>
      </c>
      <c r="B24" s="11">
        <v>341422</v>
      </c>
      <c r="C24" s="2">
        <f>(B24/B23-1)*100</f>
        <v>-21.666330164090898</v>
      </c>
      <c r="D24" s="11">
        <v>66984</v>
      </c>
      <c r="E24" s="2">
        <f>(D24/D23-1)*100</f>
        <v>-13.372303553877195</v>
      </c>
      <c r="F24" s="11">
        <v>127733</v>
      </c>
      <c r="G24" s="2">
        <f>(F24/F23-1)*100</f>
        <v>-21.5052111498943</v>
      </c>
      <c r="H24" s="11">
        <v>143462</v>
      </c>
      <c r="I24" s="5">
        <f>(H24/H23-1)*100</f>
        <v>-25.722776788303026</v>
      </c>
      <c r="J24" s="4">
        <v>144846</v>
      </c>
      <c r="K24" s="2">
        <f>(J24/J23-1)*100</f>
        <v>-11.12051985346907</v>
      </c>
      <c r="L24" s="11">
        <v>51135</v>
      </c>
      <c r="M24" s="2">
        <f>(L24/L23-1)*100</f>
        <v>-9.209545115585382</v>
      </c>
      <c r="N24" s="11">
        <v>67308</v>
      </c>
      <c r="O24" s="2">
        <f>(N24/N23-1)*100</f>
        <v>-14.413234490037253</v>
      </c>
      <c r="P24" s="11">
        <v>24781</v>
      </c>
      <c r="Q24" s="2">
        <f>(P24/P23-1)*100</f>
        <v>-5.768499505665825</v>
      </c>
      <c r="S24" s="29" t="s">
        <v>337</v>
      </c>
      <c r="T24" s="11">
        <v>341422</v>
      </c>
      <c r="U24" s="2">
        <f>(T24/T23-1)*100</f>
        <v>-21.666330164090898</v>
      </c>
      <c r="V24" s="11">
        <v>66984</v>
      </c>
      <c r="W24" s="2">
        <f>(V24/V23-1)*100</f>
        <v>-13.372303553877195</v>
      </c>
      <c r="X24" s="11">
        <v>127733</v>
      </c>
      <c r="Y24" s="2">
        <f>(X24/X23-1)*100</f>
        <v>-21.5052111498943</v>
      </c>
      <c r="Z24" s="11">
        <v>143462</v>
      </c>
      <c r="AA24" s="5">
        <f>(Z24/Z23-1)*100</f>
        <v>-25.722776788303026</v>
      </c>
      <c r="AB24" s="4">
        <v>144846</v>
      </c>
      <c r="AC24" s="2">
        <f>(AB24/AB23-1)*100</f>
        <v>-11.12051985346907</v>
      </c>
      <c r="AD24" s="11">
        <v>51135</v>
      </c>
      <c r="AE24" s="2">
        <f>(AD24/AD23-1)*100</f>
        <v>-9.209545115585382</v>
      </c>
      <c r="AF24" s="11">
        <v>67308</v>
      </c>
      <c r="AG24" s="2">
        <f>(AF24/AF23-1)*100</f>
        <v>-14.413234490037253</v>
      </c>
      <c r="AH24" s="11">
        <v>24781</v>
      </c>
      <c r="AI24" s="2">
        <f>(AH24/AH23-1)*100</f>
        <v>-5.768499505665825</v>
      </c>
    </row>
    <row r="25" spans="1:35" ht="15.75" customHeight="1" thickBot="1">
      <c r="A25" s="30" t="s">
        <v>272</v>
      </c>
      <c r="B25" s="337">
        <v>381396</v>
      </c>
      <c r="C25" s="338">
        <v>11.708091452806201</v>
      </c>
      <c r="D25" s="337">
        <v>71131</v>
      </c>
      <c r="E25" s="338">
        <v>6.191030693897062</v>
      </c>
      <c r="F25" s="337">
        <v>150802</v>
      </c>
      <c r="G25" s="338">
        <v>18.060328967455547</v>
      </c>
      <c r="H25" s="337">
        <v>155982</v>
      </c>
      <c r="I25" s="339">
        <v>8.727049671690068</v>
      </c>
      <c r="J25" s="340">
        <v>149893</v>
      </c>
      <c r="K25" s="6">
        <v>3.4843903179929043</v>
      </c>
      <c r="L25" s="7">
        <v>52903</v>
      </c>
      <c r="M25" s="6">
        <v>3.4575144226068204</v>
      </c>
      <c r="N25" s="7">
        <v>69968</v>
      </c>
      <c r="O25" s="6">
        <v>3.9519819337968727</v>
      </c>
      <c r="P25" s="7">
        <v>25700</v>
      </c>
      <c r="Q25" s="6">
        <v>3.708486340341395</v>
      </c>
      <c r="S25" s="30" t="s">
        <v>272</v>
      </c>
      <c r="T25" s="7">
        <v>381362</v>
      </c>
      <c r="U25" s="6">
        <v>11.698133102143387</v>
      </c>
      <c r="V25" s="7">
        <v>71128</v>
      </c>
      <c r="W25" s="6">
        <v>6.18655201242089</v>
      </c>
      <c r="X25" s="7">
        <v>150714</v>
      </c>
      <c r="Y25" s="6">
        <v>17.991435259486593</v>
      </c>
      <c r="Z25" s="7">
        <v>156039</v>
      </c>
      <c r="AA25" s="34">
        <v>8.766781447351903</v>
      </c>
      <c r="AB25" s="340">
        <v>149893</v>
      </c>
      <c r="AC25" s="6">
        <v>3.4843903179929043</v>
      </c>
      <c r="AD25" s="7">
        <v>52903</v>
      </c>
      <c r="AE25" s="6">
        <v>3.4575144226068204</v>
      </c>
      <c r="AF25" s="7">
        <v>69968</v>
      </c>
      <c r="AG25" s="6">
        <v>3.9519819337968727</v>
      </c>
      <c r="AH25" s="7">
        <v>25700</v>
      </c>
      <c r="AI25" s="6">
        <v>3.708486340341395</v>
      </c>
    </row>
    <row r="26" spans="1:35" ht="15.75" customHeight="1">
      <c r="A26" s="31"/>
      <c r="B26" s="1"/>
      <c r="C26" s="3"/>
      <c r="D26" s="1"/>
      <c r="E26" s="3"/>
      <c r="F26" s="1"/>
      <c r="G26" s="3"/>
      <c r="H26" s="1"/>
      <c r="I26" s="3"/>
      <c r="J26" s="1"/>
      <c r="K26" s="3"/>
      <c r="L26" s="1"/>
      <c r="M26" s="3"/>
      <c r="N26" s="1"/>
      <c r="O26" s="3"/>
      <c r="P26" s="1"/>
      <c r="Q26" s="3"/>
      <c r="S26" s="31"/>
      <c r="T26" s="1"/>
      <c r="U26" s="3"/>
      <c r="V26" s="1"/>
      <c r="W26" s="3"/>
      <c r="X26" s="1"/>
      <c r="Y26" s="3"/>
      <c r="Z26" s="1"/>
      <c r="AA26" s="3"/>
      <c r="AB26" s="1"/>
      <c r="AC26" s="3"/>
      <c r="AD26" s="1"/>
      <c r="AE26" s="3"/>
      <c r="AF26" s="1"/>
      <c r="AG26" s="3"/>
      <c r="AH26" s="1"/>
      <c r="AI26" s="3"/>
    </row>
    <row r="27" spans="1:35" ht="15.75" customHeight="1" thickBo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ht="15.75" customHeight="1" thickBot="1">
      <c r="A28" s="13"/>
      <c r="B28" s="14"/>
      <c r="C28" s="15" t="s">
        <v>21</v>
      </c>
      <c r="D28" s="15"/>
      <c r="E28" s="15"/>
      <c r="F28" s="15"/>
      <c r="G28" s="15"/>
      <c r="H28" s="15"/>
      <c r="I28" s="16"/>
      <c r="J28" s="14"/>
      <c r="K28" s="15" t="s">
        <v>22</v>
      </c>
      <c r="L28" s="15"/>
      <c r="M28" s="15"/>
      <c r="N28" s="15"/>
      <c r="O28" s="15"/>
      <c r="P28" s="15"/>
      <c r="Q28" s="32"/>
      <c r="S28" s="13"/>
      <c r="T28" s="14"/>
      <c r="U28" s="15" t="s">
        <v>21</v>
      </c>
      <c r="V28" s="15"/>
      <c r="W28" s="15"/>
      <c r="X28" s="15"/>
      <c r="Y28" s="15"/>
      <c r="Z28" s="15"/>
      <c r="AA28" s="16"/>
      <c r="AB28" s="14"/>
      <c r="AC28" s="15" t="s">
        <v>22</v>
      </c>
      <c r="AD28" s="15"/>
      <c r="AE28" s="15"/>
      <c r="AF28" s="15"/>
      <c r="AG28" s="15"/>
      <c r="AH28" s="15"/>
      <c r="AI28" s="32"/>
    </row>
    <row r="29" spans="1:35" ht="15.75" customHeight="1" thickBot="1">
      <c r="A29" s="19"/>
      <c r="B29" s="19" t="s">
        <v>19</v>
      </c>
      <c r="C29" s="20"/>
      <c r="D29" s="33" t="s">
        <v>4</v>
      </c>
      <c r="E29" s="18"/>
      <c r="F29" s="33" t="s">
        <v>5</v>
      </c>
      <c r="G29" s="18"/>
      <c r="H29" s="33" t="s">
        <v>20</v>
      </c>
      <c r="I29" s="21"/>
      <c r="J29" s="19" t="s">
        <v>19</v>
      </c>
      <c r="K29" s="20"/>
      <c r="L29" s="33" t="s">
        <v>4</v>
      </c>
      <c r="M29" s="18"/>
      <c r="N29" s="33" t="s">
        <v>5</v>
      </c>
      <c r="O29" s="18"/>
      <c r="P29" s="33" t="s">
        <v>20</v>
      </c>
      <c r="Q29" s="18"/>
      <c r="S29" s="19"/>
      <c r="T29" s="19" t="s">
        <v>19</v>
      </c>
      <c r="U29" s="20"/>
      <c r="V29" s="33" t="s">
        <v>4</v>
      </c>
      <c r="W29" s="18"/>
      <c r="X29" s="33" t="s">
        <v>5</v>
      </c>
      <c r="Y29" s="18"/>
      <c r="Z29" s="33" t="s">
        <v>20</v>
      </c>
      <c r="AA29" s="21"/>
      <c r="AB29" s="19" t="s">
        <v>19</v>
      </c>
      <c r="AC29" s="20"/>
      <c r="AD29" s="33" t="s">
        <v>4</v>
      </c>
      <c r="AE29" s="18"/>
      <c r="AF29" s="33" t="s">
        <v>5</v>
      </c>
      <c r="AG29" s="18"/>
      <c r="AH29" s="33" t="s">
        <v>20</v>
      </c>
      <c r="AI29" s="18"/>
    </row>
    <row r="30" spans="1:35" ht="16.5" customHeight="1" thickBot="1">
      <c r="A30" s="23"/>
      <c r="B30" s="24"/>
      <c r="C30" s="25" t="s">
        <v>10</v>
      </c>
      <c r="D30" s="26"/>
      <c r="E30" s="25" t="s">
        <v>10</v>
      </c>
      <c r="F30" s="26"/>
      <c r="G30" s="25" t="s">
        <v>10</v>
      </c>
      <c r="H30" s="26"/>
      <c r="I30" s="27" t="s">
        <v>10</v>
      </c>
      <c r="J30" s="26"/>
      <c r="K30" s="25" t="s">
        <v>10</v>
      </c>
      <c r="L30" s="26"/>
      <c r="M30" s="25" t="s">
        <v>10</v>
      </c>
      <c r="N30" s="26"/>
      <c r="O30" s="25" t="s">
        <v>10</v>
      </c>
      <c r="P30" s="26"/>
      <c r="Q30" s="25" t="s">
        <v>10</v>
      </c>
      <c r="S30" s="23"/>
      <c r="T30" s="24"/>
      <c r="U30" s="25" t="s">
        <v>10</v>
      </c>
      <c r="V30" s="26"/>
      <c r="W30" s="25" t="s">
        <v>10</v>
      </c>
      <c r="X30" s="26"/>
      <c r="Y30" s="25" t="s">
        <v>10</v>
      </c>
      <c r="Z30" s="26"/>
      <c r="AA30" s="27" t="s">
        <v>10</v>
      </c>
      <c r="AB30" s="26"/>
      <c r="AC30" s="25" t="s">
        <v>10</v>
      </c>
      <c r="AD30" s="26"/>
      <c r="AE30" s="25" t="s">
        <v>10</v>
      </c>
      <c r="AF30" s="26"/>
      <c r="AG30" s="25" t="s">
        <v>10</v>
      </c>
      <c r="AH30" s="26"/>
      <c r="AI30" s="25" t="s">
        <v>10</v>
      </c>
    </row>
    <row r="31" spans="1:35" ht="16.5" customHeight="1" hidden="1">
      <c r="A31" s="28" t="s">
        <v>118</v>
      </c>
      <c r="B31" s="1">
        <v>257037</v>
      </c>
      <c r="C31" s="2">
        <v>-3.0180805626405487</v>
      </c>
      <c r="D31" s="1">
        <v>64789</v>
      </c>
      <c r="E31" s="2">
        <v>-0.5922516302263148</v>
      </c>
      <c r="F31" s="1">
        <v>124804</v>
      </c>
      <c r="G31" s="2">
        <v>-9.416597715164983</v>
      </c>
      <c r="H31" s="1">
        <v>63476</v>
      </c>
      <c r="I31" s="5">
        <v>6.519440855162699</v>
      </c>
      <c r="J31" s="1">
        <v>688978</v>
      </c>
      <c r="K31" s="2">
        <v>3.5726956218468757</v>
      </c>
      <c r="L31" s="1">
        <v>260799</v>
      </c>
      <c r="M31" s="2">
        <v>-1.6572773139663752</v>
      </c>
      <c r="N31" s="1">
        <v>300887</v>
      </c>
      <c r="O31" s="2">
        <v>3.5990965245116087</v>
      </c>
      <c r="P31" s="1">
        <v>114503</v>
      </c>
      <c r="Q31" s="2">
        <v>16.557916060140272</v>
      </c>
      <c r="S31" s="28" t="s">
        <v>118</v>
      </c>
      <c r="T31" s="1">
        <v>257037</v>
      </c>
      <c r="U31" s="2">
        <v>-3.0180805626405487</v>
      </c>
      <c r="V31" s="1">
        <v>64789</v>
      </c>
      <c r="W31" s="2">
        <v>-0.5922516302263148</v>
      </c>
      <c r="X31" s="1">
        <v>124804</v>
      </c>
      <c r="Y31" s="2">
        <v>-9.416597715164983</v>
      </c>
      <c r="Z31" s="1">
        <v>63476</v>
      </c>
      <c r="AA31" s="5">
        <v>6.519440855162699</v>
      </c>
      <c r="AB31" s="1">
        <v>688978</v>
      </c>
      <c r="AC31" s="2">
        <v>3.5726956218468757</v>
      </c>
      <c r="AD31" s="1">
        <v>260799</v>
      </c>
      <c r="AE31" s="2">
        <v>-1.6572773139663752</v>
      </c>
      <c r="AF31" s="1">
        <v>300887</v>
      </c>
      <c r="AG31" s="2">
        <v>3.5990965245116087</v>
      </c>
      <c r="AH31" s="1">
        <v>114503</v>
      </c>
      <c r="AI31" s="2">
        <v>16.557916060140272</v>
      </c>
    </row>
    <row r="32" spans="1:35" ht="16.5" customHeight="1" hidden="1">
      <c r="A32" s="28" t="s">
        <v>119</v>
      </c>
      <c r="B32" s="1">
        <v>232955</v>
      </c>
      <c r="C32" s="2">
        <f aca="true" t="shared" si="4" ref="C32:C46">(B32/B31-1)*100</f>
        <v>-9.36907915980968</v>
      </c>
      <c r="D32" s="1">
        <v>61739</v>
      </c>
      <c r="E32" s="2">
        <f aca="true" t="shared" si="5" ref="E32:E46">(D32/D31-1)*100</f>
        <v>-4.7075892512617905</v>
      </c>
      <c r="F32" s="1">
        <v>103348</v>
      </c>
      <c r="G32" s="2">
        <f aca="true" t="shared" si="6" ref="G32:G46">(F32/F31-1)*100</f>
        <v>-17.191756674465562</v>
      </c>
      <c r="H32" s="1">
        <v>63811</v>
      </c>
      <c r="I32" s="5">
        <f aca="true" t="shared" si="7" ref="I32:I46">(H32/H31-1)*100</f>
        <v>0.5277585229062964</v>
      </c>
      <c r="J32" s="1">
        <v>725454</v>
      </c>
      <c r="K32" s="2">
        <f aca="true" t="shared" si="8" ref="K32:K46">(J32/J31-1)*100</f>
        <v>5.294218393040118</v>
      </c>
      <c r="L32" s="1">
        <v>253478</v>
      </c>
      <c r="M32" s="2">
        <f aca="true" t="shared" si="9" ref="M32:M46">(L32/L31-1)*100</f>
        <v>-2.8071426654243337</v>
      </c>
      <c r="N32" s="1">
        <v>311318</v>
      </c>
      <c r="O32" s="2">
        <f aca="true" t="shared" si="10" ref="O32:O46">(N32/N31-1)*100</f>
        <v>3.4667499759045706</v>
      </c>
      <c r="P32" s="1">
        <v>146500</v>
      </c>
      <c r="Q32" s="2">
        <f aca="true" t="shared" si="11" ref="Q32:Q46">(P32/P31-1)*100</f>
        <v>27.944246002288153</v>
      </c>
      <c r="S32" s="28" t="s">
        <v>119</v>
      </c>
      <c r="T32" s="1">
        <v>232955</v>
      </c>
      <c r="U32" s="2">
        <f aca="true" t="shared" si="12" ref="U32:U46">(T32/T31-1)*100</f>
        <v>-9.36907915980968</v>
      </c>
      <c r="V32" s="1">
        <v>61739</v>
      </c>
      <c r="W32" s="2">
        <f aca="true" t="shared" si="13" ref="W32:W46">(V32/V31-1)*100</f>
        <v>-4.7075892512617905</v>
      </c>
      <c r="X32" s="1">
        <v>103348</v>
      </c>
      <c r="Y32" s="2">
        <f aca="true" t="shared" si="14" ref="Y32:Y46">(X32/X31-1)*100</f>
        <v>-17.191756674465562</v>
      </c>
      <c r="Z32" s="1">
        <v>63811</v>
      </c>
      <c r="AA32" s="5">
        <f aca="true" t="shared" si="15" ref="AA32:AA46">(Z32/Z31-1)*100</f>
        <v>0.5277585229062964</v>
      </c>
      <c r="AB32" s="1">
        <v>725454</v>
      </c>
      <c r="AC32" s="2">
        <f aca="true" t="shared" si="16" ref="AC32:AC46">(AB32/AB31-1)*100</f>
        <v>5.294218393040118</v>
      </c>
      <c r="AD32" s="1">
        <v>253478</v>
      </c>
      <c r="AE32" s="2">
        <f aca="true" t="shared" si="17" ref="AE32:AE46">(AD32/AD31-1)*100</f>
        <v>-2.8071426654243337</v>
      </c>
      <c r="AF32" s="1">
        <v>311318</v>
      </c>
      <c r="AG32" s="2">
        <f aca="true" t="shared" si="18" ref="AG32:AG46">(AF32/AF31-1)*100</f>
        <v>3.4667499759045706</v>
      </c>
      <c r="AH32" s="1">
        <v>146500</v>
      </c>
      <c r="AI32" s="2">
        <f aca="true" t="shared" si="19" ref="AI32:AI46">(AH32/AH31-1)*100</f>
        <v>27.944246002288153</v>
      </c>
    </row>
    <row r="33" spans="1:35" ht="16.5" customHeight="1" hidden="1">
      <c r="A33" s="28" t="s">
        <v>120</v>
      </c>
      <c r="B33" s="1">
        <v>174170</v>
      </c>
      <c r="C33" s="2">
        <f t="shared" si="4"/>
        <v>-25.234487347341762</v>
      </c>
      <c r="D33" s="1">
        <v>51775</v>
      </c>
      <c r="E33" s="2">
        <f t="shared" si="5"/>
        <v>-16.138907335719722</v>
      </c>
      <c r="F33" s="1">
        <v>70651</v>
      </c>
      <c r="G33" s="2">
        <f t="shared" si="6"/>
        <v>-31.63776754267136</v>
      </c>
      <c r="H33" s="1">
        <v>45543</v>
      </c>
      <c r="I33" s="5">
        <f t="shared" si="7"/>
        <v>-28.62829292755168</v>
      </c>
      <c r="J33" s="1">
        <v>570645</v>
      </c>
      <c r="K33" s="2">
        <f t="shared" si="8"/>
        <v>-21.339602510979326</v>
      </c>
      <c r="L33" s="1">
        <v>232411</v>
      </c>
      <c r="M33" s="2">
        <f t="shared" si="9"/>
        <v>-8.311174934313826</v>
      </c>
      <c r="N33" s="1">
        <v>204445</v>
      </c>
      <c r="O33" s="2">
        <f t="shared" si="10"/>
        <v>-34.32920679176918</v>
      </c>
      <c r="P33" s="1">
        <v>118596</v>
      </c>
      <c r="Q33" s="2">
        <f t="shared" si="11"/>
        <v>-19.04709897610921</v>
      </c>
      <c r="S33" s="28" t="s">
        <v>120</v>
      </c>
      <c r="T33" s="1">
        <v>174170</v>
      </c>
      <c r="U33" s="2">
        <f t="shared" si="12"/>
        <v>-25.234487347341762</v>
      </c>
      <c r="V33" s="1">
        <v>51775</v>
      </c>
      <c r="W33" s="2">
        <f t="shared" si="13"/>
        <v>-16.138907335719722</v>
      </c>
      <c r="X33" s="1">
        <v>70651</v>
      </c>
      <c r="Y33" s="2">
        <f t="shared" si="14"/>
        <v>-31.63776754267136</v>
      </c>
      <c r="Z33" s="1">
        <v>45543</v>
      </c>
      <c r="AA33" s="5">
        <f t="shared" si="15"/>
        <v>-28.62829292755168</v>
      </c>
      <c r="AB33" s="1">
        <v>570645</v>
      </c>
      <c r="AC33" s="2">
        <f t="shared" si="16"/>
        <v>-21.339602510979326</v>
      </c>
      <c r="AD33" s="1">
        <v>232411</v>
      </c>
      <c r="AE33" s="2">
        <f t="shared" si="17"/>
        <v>-8.311174934313826</v>
      </c>
      <c r="AF33" s="1">
        <v>204445</v>
      </c>
      <c r="AG33" s="2">
        <f t="shared" si="18"/>
        <v>-34.32920679176918</v>
      </c>
      <c r="AH33" s="1">
        <v>118596</v>
      </c>
      <c r="AI33" s="2">
        <f t="shared" si="19"/>
        <v>-19.04709897610921</v>
      </c>
    </row>
    <row r="34" spans="1:35" ht="16.5" customHeight="1" hidden="1">
      <c r="A34" s="28" t="s">
        <v>266</v>
      </c>
      <c r="B34" s="1">
        <v>186781</v>
      </c>
      <c r="C34" s="2">
        <f t="shared" si="4"/>
        <v>7.240626973646447</v>
      </c>
      <c r="D34" s="1">
        <v>55158</v>
      </c>
      <c r="E34" s="2">
        <f t="shared" si="5"/>
        <v>6.534041525832923</v>
      </c>
      <c r="F34" s="1">
        <v>88845</v>
      </c>
      <c r="G34" s="2">
        <f t="shared" si="6"/>
        <v>25.751935570621786</v>
      </c>
      <c r="H34" s="1">
        <v>38613</v>
      </c>
      <c r="I34" s="5">
        <f t="shared" si="7"/>
        <v>-15.216388907186618</v>
      </c>
      <c r="J34" s="1">
        <v>567287</v>
      </c>
      <c r="K34" s="2">
        <f t="shared" si="8"/>
        <v>-0.5884569215536817</v>
      </c>
      <c r="L34" s="1">
        <v>258578</v>
      </c>
      <c r="M34" s="2">
        <f t="shared" si="9"/>
        <v>11.258933527242675</v>
      </c>
      <c r="N34" s="1">
        <v>212998</v>
      </c>
      <c r="O34" s="2">
        <f t="shared" si="10"/>
        <v>4.18352124043142</v>
      </c>
      <c r="P34" s="1">
        <v>81468</v>
      </c>
      <c r="Q34" s="2">
        <f t="shared" si="11"/>
        <v>-31.306283517150668</v>
      </c>
      <c r="S34" s="28" t="s">
        <v>266</v>
      </c>
      <c r="T34" s="1">
        <v>186781</v>
      </c>
      <c r="U34" s="2">
        <f t="shared" si="12"/>
        <v>7.240626973646447</v>
      </c>
      <c r="V34" s="1">
        <v>55158</v>
      </c>
      <c r="W34" s="2">
        <f t="shared" si="13"/>
        <v>6.534041525832923</v>
      </c>
      <c r="X34" s="1">
        <v>88845</v>
      </c>
      <c r="Y34" s="2">
        <f t="shared" si="14"/>
        <v>25.751935570621786</v>
      </c>
      <c r="Z34" s="1">
        <v>38613</v>
      </c>
      <c r="AA34" s="5">
        <f t="shared" si="15"/>
        <v>-15.216388907186618</v>
      </c>
      <c r="AB34" s="1">
        <v>567287</v>
      </c>
      <c r="AC34" s="2">
        <f t="shared" si="16"/>
        <v>-0.5884569215536817</v>
      </c>
      <c r="AD34" s="1">
        <v>258578</v>
      </c>
      <c r="AE34" s="2">
        <f t="shared" si="17"/>
        <v>11.258933527242675</v>
      </c>
      <c r="AF34" s="1">
        <v>212998</v>
      </c>
      <c r="AG34" s="2">
        <f t="shared" si="18"/>
        <v>4.18352124043142</v>
      </c>
      <c r="AH34" s="1">
        <v>81468</v>
      </c>
      <c r="AI34" s="2">
        <f t="shared" si="19"/>
        <v>-31.306283517150668</v>
      </c>
    </row>
    <row r="35" spans="1:35" ht="16.5" customHeight="1" hidden="1">
      <c r="A35" s="28" t="s">
        <v>269</v>
      </c>
      <c r="B35" s="1">
        <v>227076</v>
      </c>
      <c r="C35" s="2">
        <f t="shared" si="4"/>
        <v>21.573393439375522</v>
      </c>
      <c r="D35" s="1">
        <v>61944</v>
      </c>
      <c r="E35" s="2">
        <f t="shared" si="5"/>
        <v>12.302839116719234</v>
      </c>
      <c r="F35" s="1">
        <v>106589</v>
      </c>
      <c r="G35" s="2">
        <f t="shared" si="6"/>
        <v>19.971861106421287</v>
      </c>
      <c r="H35" s="1">
        <v>54541</v>
      </c>
      <c r="I35" s="5">
        <f t="shared" si="7"/>
        <v>41.2503560976873</v>
      </c>
      <c r="J35" s="1">
        <v>610076</v>
      </c>
      <c r="K35" s="2">
        <f t="shared" si="8"/>
        <v>7.5427429149619085</v>
      </c>
      <c r="L35" s="1">
        <v>291570</v>
      </c>
      <c r="M35" s="2">
        <f t="shared" si="9"/>
        <v>12.759012754371991</v>
      </c>
      <c r="N35" s="1">
        <v>222586</v>
      </c>
      <c r="O35" s="2">
        <f t="shared" si="10"/>
        <v>4.501450717847111</v>
      </c>
      <c r="P35" s="1">
        <v>81818</v>
      </c>
      <c r="Q35" s="2">
        <f t="shared" si="11"/>
        <v>0.4296165365542226</v>
      </c>
      <c r="S35" s="28" t="s">
        <v>269</v>
      </c>
      <c r="T35" s="1">
        <v>227076</v>
      </c>
      <c r="U35" s="2">
        <f t="shared" si="12"/>
        <v>21.573393439375522</v>
      </c>
      <c r="V35" s="1">
        <v>61944</v>
      </c>
      <c r="W35" s="2">
        <f t="shared" si="13"/>
        <v>12.302839116719234</v>
      </c>
      <c r="X35" s="1">
        <v>106589</v>
      </c>
      <c r="Y35" s="2">
        <f t="shared" si="14"/>
        <v>19.971861106421287</v>
      </c>
      <c r="Z35" s="1">
        <v>54541</v>
      </c>
      <c r="AA35" s="5">
        <f t="shared" si="15"/>
        <v>41.2503560976873</v>
      </c>
      <c r="AB35" s="1">
        <v>610076</v>
      </c>
      <c r="AC35" s="2">
        <f t="shared" si="16"/>
        <v>7.5427429149619085</v>
      </c>
      <c r="AD35" s="1">
        <v>291570</v>
      </c>
      <c r="AE35" s="2">
        <f t="shared" si="17"/>
        <v>12.759012754371991</v>
      </c>
      <c r="AF35" s="1">
        <v>222586</v>
      </c>
      <c r="AG35" s="2">
        <f t="shared" si="18"/>
        <v>4.501450717847111</v>
      </c>
      <c r="AH35" s="1">
        <v>81818</v>
      </c>
      <c r="AI35" s="2">
        <f t="shared" si="19"/>
        <v>0.4296165365542226</v>
      </c>
    </row>
    <row r="36" spans="1:35" ht="16.5" customHeight="1">
      <c r="A36" s="28" t="s">
        <v>271</v>
      </c>
      <c r="B36" s="1">
        <v>256544</v>
      </c>
      <c r="C36" s="2">
        <f t="shared" si="4"/>
        <v>12.977153023657273</v>
      </c>
      <c r="D36" s="1">
        <v>69624</v>
      </c>
      <c r="E36" s="2">
        <f t="shared" si="5"/>
        <v>12.398295234405277</v>
      </c>
      <c r="F36" s="1">
        <v>104300</v>
      </c>
      <c r="G36" s="2">
        <f t="shared" si="6"/>
        <v>-2.1475011492743112</v>
      </c>
      <c r="H36" s="1">
        <v>79016</v>
      </c>
      <c r="I36" s="5">
        <f t="shared" si="7"/>
        <v>44.874498084010185</v>
      </c>
      <c r="J36" s="1">
        <v>667728</v>
      </c>
      <c r="K36" s="2">
        <f t="shared" si="8"/>
        <v>9.449970167651234</v>
      </c>
      <c r="L36" s="1">
        <v>309765</v>
      </c>
      <c r="M36" s="2">
        <f t="shared" si="9"/>
        <v>6.240353945879207</v>
      </c>
      <c r="N36" s="1">
        <v>239633</v>
      </c>
      <c r="O36" s="2">
        <f t="shared" si="10"/>
        <v>7.658612850763302</v>
      </c>
      <c r="P36" s="1">
        <v>105048</v>
      </c>
      <c r="Q36" s="2">
        <f t="shared" si="11"/>
        <v>28.39228531618958</v>
      </c>
      <c r="S36" s="28" t="s">
        <v>271</v>
      </c>
      <c r="T36" s="1">
        <v>256544</v>
      </c>
      <c r="U36" s="2">
        <f t="shared" si="12"/>
        <v>12.977153023657273</v>
      </c>
      <c r="V36" s="1">
        <v>69624</v>
      </c>
      <c r="W36" s="2">
        <f t="shared" si="13"/>
        <v>12.398295234405277</v>
      </c>
      <c r="X36" s="1">
        <v>104300</v>
      </c>
      <c r="Y36" s="2">
        <f t="shared" si="14"/>
        <v>-2.1475011492743112</v>
      </c>
      <c r="Z36" s="1">
        <v>79016</v>
      </c>
      <c r="AA36" s="5">
        <f t="shared" si="15"/>
        <v>44.874498084010185</v>
      </c>
      <c r="AB36" s="1">
        <v>667728</v>
      </c>
      <c r="AC36" s="2">
        <f t="shared" si="16"/>
        <v>9.449970167651234</v>
      </c>
      <c r="AD36" s="1">
        <v>309765</v>
      </c>
      <c r="AE36" s="2">
        <f t="shared" si="17"/>
        <v>6.240353945879207</v>
      </c>
      <c r="AF36" s="1">
        <v>239633</v>
      </c>
      <c r="AG36" s="2">
        <f t="shared" si="18"/>
        <v>7.658612850763302</v>
      </c>
      <c r="AH36" s="1">
        <v>105048</v>
      </c>
      <c r="AI36" s="2">
        <f t="shared" si="19"/>
        <v>28.39228531618958</v>
      </c>
    </row>
    <row r="37" spans="1:35" ht="15.75" customHeight="1">
      <c r="A37" s="29" t="s">
        <v>104</v>
      </c>
      <c r="B37" s="1">
        <v>280533</v>
      </c>
      <c r="C37" s="2">
        <f t="shared" si="4"/>
        <v>9.350832605712856</v>
      </c>
      <c r="D37" s="1">
        <v>86407</v>
      </c>
      <c r="E37" s="2">
        <f t="shared" si="5"/>
        <v>24.105193611398377</v>
      </c>
      <c r="F37" s="1">
        <v>108061</v>
      </c>
      <c r="G37" s="2">
        <f t="shared" si="6"/>
        <v>3.6059443911792943</v>
      </c>
      <c r="H37" s="1">
        <v>82879</v>
      </c>
      <c r="I37" s="5">
        <f t="shared" si="7"/>
        <v>4.888883264149024</v>
      </c>
      <c r="J37" s="1">
        <v>615774</v>
      </c>
      <c r="K37" s="2">
        <f t="shared" si="8"/>
        <v>-7.7807131047372575</v>
      </c>
      <c r="L37" s="1">
        <v>274593</v>
      </c>
      <c r="M37" s="2">
        <f t="shared" si="9"/>
        <v>-11.35441382983875</v>
      </c>
      <c r="N37" s="1">
        <v>241019</v>
      </c>
      <c r="O37" s="2">
        <f t="shared" si="10"/>
        <v>0.578384446215674</v>
      </c>
      <c r="P37" s="1">
        <v>87539</v>
      </c>
      <c r="Q37" s="2">
        <f t="shared" si="11"/>
        <v>-16.667618612443835</v>
      </c>
      <c r="S37" s="29" t="s">
        <v>104</v>
      </c>
      <c r="T37" s="1">
        <v>280533</v>
      </c>
      <c r="U37" s="2">
        <f t="shared" si="12"/>
        <v>9.350832605712856</v>
      </c>
      <c r="V37" s="1">
        <v>86407</v>
      </c>
      <c r="W37" s="2">
        <f t="shared" si="13"/>
        <v>24.105193611398377</v>
      </c>
      <c r="X37" s="1">
        <v>108061</v>
      </c>
      <c r="Y37" s="2">
        <f t="shared" si="14"/>
        <v>3.6059443911792943</v>
      </c>
      <c r="Z37" s="1">
        <v>82879</v>
      </c>
      <c r="AA37" s="5">
        <f t="shared" si="15"/>
        <v>4.888883264149024</v>
      </c>
      <c r="AB37" s="1">
        <v>615774</v>
      </c>
      <c r="AC37" s="2">
        <f t="shared" si="16"/>
        <v>-7.7807131047372575</v>
      </c>
      <c r="AD37" s="1">
        <v>274593</v>
      </c>
      <c r="AE37" s="2">
        <f t="shared" si="17"/>
        <v>-11.35441382983875</v>
      </c>
      <c r="AF37" s="1">
        <v>241019</v>
      </c>
      <c r="AG37" s="2">
        <f t="shared" si="18"/>
        <v>0.578384446215674</v>
      </c>
      <c r="AH37" s="1">
        <v>87539</v>
      </c>
      <c r="AI37" s="2">
        <f t="shared" si="19"/>
        <v>-16.667618612443835</v>
      </c>
    </row>
    <row r="38" spans="1:35" ht="15.75" customHeight="1">
      <c r="A38" s="29" t="s">
        <v>105</v>
      </c>
      <c r="B38" s="1">
        <v>330352</v>
      </c>
      <c r="C38" s="2">
        <f t="shared" si="4"/>
        <v>17.758695055483663</v>
      </c>
      <c r="D38" s="1">
        <v>91900</v>
      </c>
      <c r="E38" s="2">
        <f t="shared" si="5"/>
        <v>6.357123844133006</v>
      </c>
      <c r="F38" s="1">
        <v>143071</v>
      </c>
      <c r="G38" s="2">
        <f t="shared" si="6"/>
        <v>32.398367588676756</v>
      </c>
      <c r="H38" s="1">
        <v>91668</v>
      </c>
      <c r="I38" s="5">
        <f t="shared" si="7"/>
        <v>10.604616368440745</v>
      </c>
      <c r="J38" s="1">
        <v>697084</v>
      </c>
      <c r="K38" s="2">
        <f t="shared" si="8"/>
        <v>13.204519840071205</v>
      </c>
      <c r="L38" s="1">
        <v>335213</v>
      </c>
      <c r="M38" s="2">
        <f t="shared" si="9"/>
        <v>22.076309301402432</v>
      </c>
      <c r="N38" s="1">
        <v>263553</v>
      </c>
      <c r="O38" s="2">
        <f t="shared" si="10"/>
        <v>9.349470373704971</v>
      </c>
      <c r="P38" s="1">
        <v>85834</v>
      </c>
      <c r="Q38" s="2">
        <f t="shared" si="11"/>
        <v>-1.9477033093821094</v>
      </c>
      <c r="S38" s="29" t="s">
        <v>105</v>
      </c>
      <c r="T38" s="1">
        <v>330352</v>
      </c>
      <c r="U38" s="2">
        <f t="shared" si="12"/>
        <v>17.758695055483663</v>
      </c>
      <c r="V38" s="1">
        <v>91900</v>
      </c>
      <c r="W38" s="2">
        <f t="shared" si="13"/>
        <v>6.357123844133006</v>
      </c>
      <c r="X38" s="1">
        <v>143071</v>
      </c>
      <c r="Y38" s="2">
        <f t="shared" si="14"/>
        <v>32.398367588676756</v>
      </c>
      <c r="Z38" s="1">
        <v>91668</v>
      </c>
      <c r="AA38" s="5">
        <f t="shared" si="15"/>
        <v>10.604616368440745</v>
      </c>
      <c r="AB38" s="1">
        <v>697084</v>
      </c>
      <c r="AC38" s="2">
        <f t="shared" si="16"/>
        <v>13.204519840071205</v>
      </c>
      <c r="AD38" s="1">
        <v>335213</v>
      </c>
      <c r="AE38" s="2">
        <f t="shared" si="17"/>
        <v>22.076309301402432</v>
      </c>
      <c r="AF38" s="1">
        <v>263553</v>
      </c>
      <c r="AG38" s="2">
        <f t="shared" si="18"/>
        <v>9.349470373704971</v>
      </c>
      <c r="AH38" s="1">
        <v>85834</v>
      </c>
      <c r="AI38" s="2">
        <f t="shared" si="19"/>
        <v>-1.9477033093821094</v>
      </c>
    </row>
    <row r="39" spans="1:35" ht="15.75" customHeight="1">
      <c r="A39" s="29" t="s">
        <v>106</v>
      </c>
      <c r="B39" s="1">
        <v>264224</v>
      </c>
      <c r="C39" s="2">
        <f t="shared" si="4"/>
        <v>-20.01743594711096</v>
      </c>
      <c r="D39" s="1">
        <v>68319</v>
      </c>
      <c r="E39" s="2">
        <f t="shared" si="5"/>
        <v>-25.65941240478782</v>
      </c>
      <c r="F39" s="1">
        <v>105622</v>
      </c>
      <c r="G39" s="2">
        <f t="shared" si="6"/>
        <v>-26.175115851570197</v>
      </c>
      <c r="H39" s="1">
        <v>86541</v>
      </c>
      <c r="I39" s="5">
        <f t="shared" si="7"/>
        <v>-5.593009556224637</v>
      </c>
      <c r="J39" s="1">
        <v>569789</v>
      </c>
      <c r="K39" s="2">
        <f t="shared" si="8"/>
        <v>-18.2610704018454</v>
      </c>
      <c r="L39" s="1">
        <v>246415</v>
      </c>
      <c r="M39" s="2">
        <f t="shared" si="9"/>
        <v>-26.49002276164707</v>
      </c>
      <c r="N39" s="1">
        <v>233878</v>
      </c>
      <c r="O39" s="2">
        <f t="shared" si="10"/>
        <v>-11.259594844300768</v>
      </c>
      <c r="P39" s="1">
        <v>78804</v>
      </c>
      <c r="Q39" s="2">
        <f t="shared" si="11"/>
        <v>-8.190227648717297</v>
      </c>
      <c r="S39" s="29" t="s">
        <v>106</v>
      </c>
      <c r="T39" s="1">
        <v>264224</v>
      </c>
      <c r="U39" s="2">
        <f t="shared" si="12"/>
        <v>-20.01743594711096</v>
      </c>
      <c r="V39" s="1">
        <v>68319</v>
      </c>
      <c r="W39" s="2">
        <f t="shared" si="13"/>
        <v>-25.65941240478782</v>
      </c>
      <c r="X39" s="1">
        <v>105622</v>
      </c>
      <c r="Y39" s="2">
        <f t="shared" si="14"/>
        <v>-26.175115851570197</v>
      </c>
      <c r="Z39" s="1">
        <v>86541</v>
      </c>
      <c r="AA39" s="5">
        <f t="shared" si="15"/>
        <v>-5.593009556224637</v>
      </c>
      <c r="AB39" s="1">
        <v>569789</v>
      </c>
      <c r="AC39" s="2">
        <f t="shared" si="16"/>
        <v>-18.2610704018454</v>
      </c>
      <c r="AD39" s="1">
        <v>246415</v>
      </c>
      <c r="AE39" s="2">
        <f t="shared" si="17"/>
        <v>-26.49002276164707</v>
      </c>
      <c r="AF39" s="1">
        <v>233878</v>
      </c>
      <c r="AG39" s="2">
        <f t="shared" si="18"/>
        <v>-11.259594844300768</v>
      </c>
      <c r="AH39" s="1">
        <v>78804</v>
      </c>
      <c r="AI39" s="2">
        <f t="shared" si="19"/>
        <v>-8.190227648717297</v>
      </c>
    </row>
    <row r="40" spans="1:35" ht="15.75" customHeight="1">
      <c r="A40" s="29" t="s">
        <v>98</v>
      </c>
      <c r="B40" s="1">
        <v>203849</v>
      </c>
      <c r="C40" s="2">
        <f t="shared" si="4"/>
        <v>-22.84993036211699</v>
      </c>
      <c r="D40" s="1">
        <v>60475</v>
      </c>
      <c r="E40" s="2">
        <f t="shared" si="5"/>
        <v>-11.48143269075953</v>
      </c>
      <c r="F40" s="1">
        <v>73677</v>
      </c>
      <c r="G40" s="2">
        <f t="shared" si="6"/>
        <v>-30.24464600177993</v>
      </c>
      <c r="H40" s="1">
        <v>67405</v>
      </c>
      <c r="I40" s="5">
        <f t="shared" si="7"/>
        <v>-22.112062490611383</v>
      </c>
      <c r="J40" s="1">
        <v>488660</v>
      </c>
      <c r="K40" s="2">
        <f t="shared" si="8"/>
        <v>-14.238428611292953</v>
      </c>
      <c r="L40" s="1">
        <v>219301</v>
      </c>
      <c r="M40" s="2">
        <f t="shared" si="9"/>
        <v>-11.00338859241523</v>
      </c>
      <c r="N40" s="1">
        <v>203481</v>
      </c>
      <c r="O40" s="2">
        <f t="shared" si="10"/>
        <v>-12.996947126279512</v>
      </c>
      <c r="P40" s="1">
        <v>56581</v>
      </c>
      <c r="Q40" s="2">
        <f t="shared" si="11"/>
        <v>-28.20034516014416</v>
      </c>
      <c r="S40" s="29" t="s">
        <v>98</v>
      </c>
      <c r="T40" s="1">
        <v>203849</v>
      </c>
      <c r="U40" s="2">
        <f t="shared" si="12"/>
        <v>-22.84993036211699</v>
      </c>
      <c r="V40" s="1">
        <v>60475</v>
      </c>
      <c r="W40" s="2">
        <f t="shared" si="13"/>
        <v>-11.48143269075953</v>
      </c>
      <c r="X40" s="1">
        <v>73677</v>
      </c>
      <c r="Y40" s="2">
        <f t="shared" si="14"/>
        <v>-30.24464600177993</v>
      </c>
      <c r="Z40" s="1">
        <v>67405</v>
      </c>
      <c r="AA40" s="5">
        <f t="shared" si="15"/>
        <v>-22.112062490611383</v>
      </c>
      <c r="AB40" s="1">
        <v>488660</v>
      </c>
      <c r="AC40" s="2">
        <f t="shared" si="16"/>
        <v>-14.238428611292953</v>
      </c>
      <c r="AD40" s="1">
        <v>219301</v>
      </c>
      <c r="AE40" s="2">
        <f t="shared" si="17"/>
        <v>-11.00338859241523</v>
      </c>
      <c r="AF40" s="1">
        <v>203481</v>
      </c>
      <c r="AG40" s="2">
        <f t="shared" si="18"/>
        <v>-12.996947126279512</v>
      </c>
      <c r="AH40" s="1">
        <v>56581</v>
      </c>
      <c r="AI40" s="2">
        <f t="shared" si="19"/>
        <v>-28.20034516014416</v>
      </c>
    </row>
    <row r="41" spans="1:35" ht="15.75" customHeight="1">
      <c r="A41" s="29" t="s">
        <v>99</v>
      </c>
      <c r="B41" s="1">
        <v>200973</v>
      </c>
      <c r="C41" s="2">
        <f t="shared" si="4"/>
        <v>-1.4108482258926913</v>
      </c>
      <c r="D41" s="1">
        <v>65036</v>
      </c>
      <c r="E41" s="2">
        <f t="shared" si="5"/>
        <v>7.541959487391492</v>
      </c>
      <c r="F41" s="1">
        <v>62517</v>
      </c>
      <c r="G41" s="2">
        <f t="shared" si="6"/>
        <v>-15.14719654709068</v>
      </c>
      <c r="H41" s="1">
        <v>71877</v>
      </c>
      <c r="I41" s="5">
        <f t="shared" si="7"/>
        <v>6.634522661523623</v>
      </c>
      <c r="J41" s="1">
        <v>496825</v>
      </c>
      <c r="K41" s="2">
        <f t="shared" si="8"/>
        <v>1.670895919453197</v>
      </c>
      <c r="L41" s="1">
        <v>243893</v>
      </c>
      <c r="M41" s="2">
        <f t="shared" si="9"/>
        <v>11.213811154531905</v>
      </c>
      <c r="N41" s="1">
        <v>187727</v>
      </c>
      <c r="O41" s="2">
        <f t="shared" si="10"/>
        <v>-7.742246204805358</v>
      </c>
      <c r="P41" s="1">
        <v>58054</v>
      </c>
      <c r="Q41" s="2">
        <f t="shared" si="11"/>
        <v>2.6033474134426804</v>
      </c>
      <c r="S41" s="29" t="s">
        <v>99</v>
      </c>
      <c r="T41" s="1">
        <v>200973</v>
      </c>
      <c r="U41" s="2">
        <f t="shared" si="12"/>
        <v>-1.4108482258926913</v>
      </c>
      <c r="V41" s="1">
        <v>65036</v>
      </c>
      <c r="W41" s="2">
        <f t="shared" si="13"/>
        <v>7.541959487391492</v>
      </c>
      <c r="X41" s="1">
        <v>62517</v>
      </c>
      <c r="Y41" s="2">
        <f t="shared" si="14"/>
        <v>-15.14719654709068</v>
      </c>
      <c r="Z41" s="1">
        <v>71877</v>
      </c>
      <c r="AA41" s="5">
        <f t="shared" si="15"/>
        <v>6.634522661523623</v>
      </c>
      <c r="AB41" s="1">
        <v>496825</v>
      </c>
      <c r="AC41" s="2">
        <f t="shared" si="16"/>
        <v>1.670895919453197</v>
      </c>
      <c r="AD41" s="1">
        <v>243893</v>
      </c>
      <c r="AE41" s="2">
        <f t="shared" si="17"/>
        <v>11.213811154531905</v>
      </c>
      <c r="AF41" s="1">
        <v>187727</v>
      </c>
      <c r="AG41" s="2">
        <f t="shared" si="18"/>
        <v>-7.742246204805358</v>
      </c>
      <c r="AH41" s="1">
        <v>58054</v>
      </c>
      <c r="AI41" s="2">
        <f t="shared" si="19"/>
        <v>2.6033474134426804</v>
      </c>
    </row>
    <row r="42" spans="1:35" ht="15.75" customHeight="1">
      <c r="A42" s="29" t="s">
        <v>100</v>
      </c>
      <c r="B42" s="1">
        <v>196462</v>
      </c>
      <c r="C42" s="2">
        <f t="shared" si="4"/>
        <v>-2.2445801177272573</v>
      </c>
      <c r="D42" s="1">
        <v>60803</v>
      </c>
      <c r="E42" s="2">
        <f t="shared" si="5"/>
        <v>-6.508702872255368</v>
      </c>
      <c r="F42" s="1">
        <v>56312</v>
      </c>
      <c r="G42" s="2">
        <f t="shared" si="6"/>
        <v>-9.925300318313424</v>
      </c>
      <c r="H42" s="1">
        <v>78052</v>
      </c>
      <c r="I42" s="5">
        <f t="shared" si="7"/>
        <v>8.59106529209621</v>
      </c>
      <c r="J42" s="1">
        <v>484293</v>
      </c>
      <c r="K42" s="2">
        <f t="shared" si="8"/>
        <v>-2.5224173501736002</v>
      </c>
      <c r="L42" s="1">
        <v>226333</v>
      </c>
      <c r="M42" s="2">
        <f t="shared" si="9"/>
        <v>-7.199878635303181</v>
      </c>
      <c r="N42" s="1">
        <v>184785</v>
      </c>
      <c r="O42" s="2">
        <f t="shared" si="10"/>
        <v>-1.5671693469772596</v>
      </c>
      <c r="P42" s="1">
        <v>66776</v>
      </c>
      <c r="Q42" s="2">
        <f t="shared" si="11"/>
        <v>15.02394322527303</v>
      </c>
      <c r="S42" s="29" t="s">
        <v>100</v>
      </c>
      <c r="T42" s="1">
        <v>196462</v>
      </c>
      <c r="U42" s="2">
        <f t="shared" si="12"/>
        <v>-2.2445801177272573</v>
      </c>
      <c r="V42" s="1">
        <v>60803</v>
      </c>
      <c r="W42" s="2">
        <f t="shared" si="13"/>
        <v>-6.508702872255368</v>
      </c>
      <c r="X42" s="1">
        <v>56312</v>
      </c>
      <c r="Y42" s="2">
        <f t="shared" si="14"/>
        <v>-9.925300318313424</v>
      </c>
      <c r="Z42" s="1">
        <v>78052</v>
      </c>
      <c r="AA42" s="5">
        <f t="shared" si="15"/>
        <v>8.59106529209621</v>
      </c>
      <c r="AB42" s="1">
        <v>484293</v>
      </c>
      <c r="AC42" s="2">
        <f t="shared" si="16"/>
        <v>-2.5224173501736002</v>
      </c>
      <c r="AD42" s="1">
        <v>226333</v>
      </c>
      <c r="AE42" s="2">
        <f t="shared" si="17"/>
        <v>-7.199878635303181</v>
      </c>
      <c r="AF42" s="1">
        <v>184785</v>
      </c>
      <c r="AG42" s="2">
        <f t="shared" si="18"/>
        <v>-1.5671693469772596</v>
      </c>
      <c r="AH42" s="1">
        <v>66776</v>
      </c>
      <c r="AI42" s="2">
        <f t="shared" si="19"/>
        <v>15.02394322527303</v>
      </c>
    </row>
    <row r="43" spans="1:35" ht="15.75" customHeight="1">
      <c r="A43" s="29" t="s">
        <v>101</v>
      </c>
      <c r="B43" s="1">
        <v>187729</v>
      </c>
      <c r="C43" s="2">
        <f t="shared" si="4"/>
        <v>-4.445134428031883</v>
      </c>
      <c r="D43" s="1">
        <v>52292</v>
      </c>
      <c r="E43" s="2">
        <f t="shared" si="5"/>
        <v>-13.997664588918312</v>
      </c>
      <c r="F43" s="1">
        <v>52012</v>
      </c>
      <c r="G43" s="2">
        <f t="shared" si="6"/>
        <v>-7.636027844864324</v>
      </c>
      <c r="H43" s="1">
        <v>82261</v>
      </c>
      <c r="I43" s="5">
        <f t="shared" si="7"/>
        <v>5.392558806949221</v>
      </c>
      <c r="J43" s="1">
        <v>457267</v>
      </c>
      <c r="K43" s="2">
        <f t="shared" si="8"/>
        <v>-5.580506015986186</v>
      </c>
      <c r="L43" s="1">
        <v>191400</v>
      </c>
      <c r="M43" s="2">
        <f t="shared" si="9"/>
        <v>-15.43433790035037</v>
      </c>
      <c r="N43" s="1">
        <v>199529</v>
      </c>
      <c r="O43" s="2">
        <f t="shared" si="10"/>
        <v>7.979002624671927</v>
      </c>
      <c r="P43" s="1">
        <v>60736</v>
      </c>
      <c r="Q43" s="2">
        <f t="shared" si="11"/>
        <v>-9.045165927878285</v>
      </c>
      <c r="S43" s="29" t="s">
        <v>101</v>
      </c>
      <c r="T43" s="1">
        <v>187729</v>
      </c>
      <c r="U43" s="2">
        <f t="shared" si="12"/>
        <v>-4.445134428031883</v>
      </c>
      <c r="V43" s="1">
        <v>52292</v>
      </c>
      <c r="W43" s="2">
        <f t="shared" si="13"/>
        <v>-13.997664588918312</v>
      </c>
      <c r="X43" s="1">
        <v>52012</v>
      </c>
      <c r="Y43" s="2">
        <f t="shared" si="14"/>
        <v>-7.636027844864324</v>
      </c>
      <c r="Z43" s="1">
        <v>82261</v>
      </c>
      <c r="AA43" s="5">
        <f t="shared" si="15"/>
        <v>5.392558806949221</v>
      </c>
      <c r="AB43" s="1">
        <v>457267</v>
      </c>
      <c r="AC43" s="2">
        <f t="shared" si="16"/>
        <v>-5.580506015986186</v>
      </c>
      <c r="AD43" s="1">
        <v>191400</v>
      </c>
      <c r="AE43" s="2">
        <f t="shared" si="17"/>
        <v>-15.43433790035037</v>
      </c>
      <c r="AF43" s="1">
        <v>199529</v>
      </c>
      <c r="AG43" s="2">
        <f t="shared" si="18"/>
        <v>7.979002624671927</v>
      </c>
      <c r="AH43" s="1">
        <v>60736</v>
      </c>
      <c r="AI43" s="2">
        <f t="shared" si="19"/>
        <v>-9.045165927878285</v>
      </c>
    </row>
    <row r="44" spans="1:35" ht="15.75" customHeight="1">
      <c r="A44" s="29" t="s">
        <v>102</v>
      </c>
      <c r="B44" s="1">
        <v>183793</v>
      </c>
      <c r="C44" s="2">
        <f t="shared" si="4"/>
        <v>-2.096639304529402</v>
      </c>
      <c r="D44" s="1">
        <v>50381</v>
      </c>
      <c r="E44" s="2">
        <f t="shared" si="5"/>
        <v>-3.6544786965501452</v>
      </c>
      <c r="F44" s="1">
        <v>57537</v>
      </c>
      <c r="G44" s="2">
        <f t="shared" si="6"/>
        <v>10.622548642620933</v>
      </c>
      <c r="H44" s="1">
        <v>74878</v>
      </c>
      <c r="I44" s="5">
        <f t="shared" si="7"/>
        <v>-8.975091477127684</v>
      </c>
      <c r="J44" s="1">
        <v>438941</v>
      </c>
      <c r="K44" s="2">
        <f t="shared" si="8"/>
        <v>-4.007724152409864</v>
      </c>
      <c r="L44" s="1">
        <v>180684</v>
      </c>
      <c r="M44" s="2">
        <f t="shared" si="9"/>
        <v>-5.598746081504702</v>
      </c>
      <c r="N44" s="1">
        <v>199813</v>
      </c>
      <c r="O44" s="2">
        <f t="shared" si="10"/>
        <v>0.14233519939457207</v>
      </c>
      <c r="P44" s="1">
        <v>53797</v>
      </c>
      <c r="Q44" s="2">
        <f t="shared" si="11"/>
        <v>-11.424855110642785</v>
      </c>
      <c r="S44" s="29" t="s">
        <v>102</v>
      </c>
      <c r="T44" s="1">
        <v>183793</v>
      </c>
      <c r="U44" s="2">
        <f t="shared" si="12"/>
        <v>-2.096639304529402</v>
      </c>
      <c r="V44" s="1">
        <v>50381</v>
      </c>
      <c r="W44" s="2">
        <f t="shared" si="13"/>
        <v>-3.6544786965501452</v>
      </c>
      <c r="X44" s="1">
        <v>57537</v>
      </c>
      <c r="Y44" s="2">
        <f t="shared" si="14"/>
        <v>10.622548642620933</v>
      </c>
      <c r="Z44" s="1">
        <v>74878</v>
      </c>
      <c r="AA44" s="5">
        <f t="shared" si="15"/>
        <v>-8.975091477127684</v>
      </c>
      <c r="AB44" s="1">
        <v>438941</v>
      </c>
      <c r="AC44" s="2">
        <f t="shared" si="16"/>
        <v>-4.007724152409864</v>
      </c>
      <c r="AD44" s="1">
        <v>180684</v>
      </c>
      <c r="AE44" s="2">
        <f t="shared" si="17"/>
        <v>-5.598746081504702</v>
      </c>
      <c r="AF44" s="1">
        <v>199813</v>
      </c>
      <c r="AG44" s="2">
        <f t="shared" si="18"/>
        <v>0.14233519939457207</v>
      </c>
      <c r="AH44" s="1">
        <v>53797</v>
      </c>
      <c r="AI44" s="2">
        <f t="shared" si="19"/>
        <v>-11.424855110642785</v>
      </c>
    </row>
    <row r="45" spans="1:35" ht="15.75" customHeight="1">
      <c r="A45" s="29" t="s">
        <v>103</v>
      </c>
      <c r="B45" s="341">
        <v>182499</v>
      </c>
      <c r="C45" s="342">
        <f t="shared" si="4"/>
        <v>-0.7040529291104658</v>
      </c>
      <c r="D45" s="341">
        <v>50318</v>
      </c>
      <c r="E45" s="342">
        <f t="shared" si="5"/>
        <v>-0.12504714078720447</v>
      </c>
      <c r="F45" s="341">
        <v>56746</v>
      </c>
      <c r="G45" s="342">
        <f t="shared" si="6"/>
        <v>-1.3747675408867344</v>
      </c>
      <c r="H45" s="341">
        <v>73924</v>
      </c>
      <c r="I45" s="343">
        <f t="shared" si="7"/>
        <v>-1.2740724912524426</v>
      </c>
      <c r="J45" s="344">
        <v>435370</v>
      </c>
      <c r="K45" s="342">
        <f t="shared" si="8"/>
        <v>-0.8135489735522583</v>
      </c>
      <c r="L45" s="341">
        <v>181423</v>
      </c>
      <c r="M45" s="342">
        <f t="shared" si="9"/>
        <v>0.40900135042394314</v>
      </c>
      <c r="N45" s="341">
        <v>196415</v>
      </c>
      <c r="O45" s="342">
        <f t="shared" si="10"/>
        <v>-1.7005900516983363</v>
      </c>
      <c r="P45" s="341">
        <v>52812</v>
      </c>
      <c r="Q45" s="342">
        <f t="shared" si="11"/>
        <v>-1.8309571165678329</v>
      </c>
      <c r="S45" s="29" t="s">
        <v>103</v>
      </c>
      <c r="T45" s="341">
        <v>182499</v>
      </c>
      <c r="U45" s="342">
        <f t="shared" si="12"/>
        <v>-0.7040529291104658</v>
      </c>
      <c r="V45" s="341">
        <v>50318</v>
      </c>
      <c r="W45" s="342">
        <f t="shared" si="13"/>
        <v>-0.12504714078720447</v>
      </c>
      <c r="X45" s="341">
        <v>56746</v>
      </c>
      <c r="Y45" s="342">
        <f t="shared" si="14"/>
        <v>-1.3747675408867344</v>
      </c>
      <c r="Z45" s="341">
        <v>73924</v>
      </c>
      <c r="AA45" s="343">
        <f t="shared" si="15"/>
        <v>-1.2740724912524426</v>
      </c>
      <c r="AB45" s="344">
        <v>435370</v>
      </c>
      <c r="AC45" s="342">
        <f t="shared" si="16"/>
        <v>-0.8135489735522583</v>
      </c>
      <c r="AD45" s="341">
        <v>181423</v>
      </c>
      <c r="AE45" s="342">
        <f t="shared" si="17"/>
        <v>0.40900135042394314</v>
      </c>
      <c r="AF45" s="341">
        <v>196415</v>
      </c>
      <c r="AG45" s="342">
        <f t="shared" si="18"/>
        <v>-1.7005900516983363</v>
      </c>
      <c r="AH45" s="341">
        <v>52812</v>
      </c>
      <c r="AI45" s="342">
        <f t="shared" si="19"/>
        <v>-1.8309571165678329</v>
      </c>
    </row>
    <row r="46" spans="1:35" ht="15.75" customHeight="1">
      <c r="A46" s="29" t="s">
        <v>123</v>
      </c>
      <c r="B46" s="341">
        <v>184465</v>
      </c>
      <c r="C46" s="342">
        <f t="shared" si="4"/>
        <v>1.0772661768009728</v>
      </c>
      <c r="D46" s="341">
        <v>49530</v>
      </c>
      <c r="E46" s="342">
        <f t="shared" si="5"/>
        <v>-1.5660399856910034</v>
      </c>
      <c r="F46" s="341">
        <v>57934</v>
      </c>
      <c r="G46" s="342">
        <f t="shared" si="6"/>
        <v>2.0935396327494527</v>
      </c>
      <c r="H46" s="341">
        <v>75789</v>
      </c>
      <c r="I46" s="343">
        <f t="shared" si="7"/>
        <v>2.522861317028302</v>
      </c>
      <c r="J46" s="345">
        <v>448272</v>
      </c>
      <c r="K46" s="342">
        <f t="shared" si="8"/>
        <v>2.963456370443529</v>
      </c>
      <c r="L46" s="341">
        <v>179362</v>
      </c>
      <c r="M46" s="342">
        <f t="shared" si="9"/>
        <v>-1.1360191375955675</v>
      </c>
      <c r="N46" s="341">
        <v>202526</v>
      </c>
      <c r="O46" s="342">
        <f t="shared" si="10"/>
        <v>3.111269505893133</v>
      </c>
      <c r="P46" s="341">
        <v>62224</v>
      </c>
      <c r="Q46" s="342">
        <f t="shared" si="11"/>
        <v>17.82170718776035</v>
      </c>
      <c r="S46" s="29" t="s">
        <v>123</v>
      </c>
      <c r="T46" s="341">
        <v>184465</v>
      </c>
      <c r="U46" s="342">
        <f t="shared" si="12"/>
        <v>1.0772661768009728</v>
      </c>
      <c r="V46" s="341">
        <v>49530</v>
      </c>
      <c r="W46" s="342">
        <f t="shared" si="13"/>
        <v>-1.5660399856910034</v>
      </c>
      <c r="X46" s="341">
        <v>57934</v>
      </c>
      <c r="Y46" s="342">
        <f t="shared" si="14"/>
        <v>2.0935396327494527</v>
      </c>
      <c r="Z46" s="341">
        <v>75789</v>
      </c>
      <c r="AA46" s="343">
        <f t="shared" si="15"/>
        <v>2.522861317028302</v>
      </c>
      <c r="AB46" s="345">
        <v>448272</v>
      </c>
      <c r="AC46" s="342">
        <f t="shared" si="16"/>
        <v>2.963456370443529</v>
      </c>
      <c r="AD46" s="341">
        <v>179362</v>
      </c>
      <c r="AE46" s="342">
        <f t="shared" si="17"/>
        <v>-1.1360191375955675</v>
      </c>
      <c r="AF46" s="341">
        <v>202526</v>
      </c>
      <c r="AG46" s="342">
        <f t="shared" si="18"/>
        <v>3.111269505893133</v>
      </c>
      <c r="AH46" s="341">
        <v>62224</v>
      </c>
      <c r="AI46" s="342">
        <f t="shared" si="19"/>
        <v>17.82170718776035</v>
      </c>
    </row>
    <row r="47" spans="1:35" ht="15.75" customHeight="1">
      <c r="A47" s="29" t="s">
        <v>124</v>
      </c>
      <c r="B47" s="341">
        <v>192377</v>
      </c>
      <c r="C47" s="342">
        <f>(B47/B46-1)*100</f>
        <v>4.289160545360904</v>
      </c>
      <c r="D47" s="341">
        <v>46491</v>
      </c>
      <c r="E47" s="342">
        <f>(D47/D46-1)*100</f>
        <v>-6.1356753482737725</v>
      </c>
      <c r="F47" s="341">
        <v>66405</v>
      </c>
      <c r="G47" s="342">
        <f>(F47/F46-1)*100</f>
        <v>14.621811026340325</v>
      </c>
      <c r="H47" s="341">
        <v>77374</v>
      </c>
      <c r="I47" s="343">
        <f>(H47/H46-1)*100</f>
        <v>2.0913325152726703</v>
      </c>
      <c r="J47" s="345">
        <v>465629</v>
      </c>
      <c r="K47" s="342">
        <v>3.8719795124388723</v>
      </c>
      <c r="L47" s="341">
        <v>174723</v>
      </c>
      <c r="M47" s="342">
        <v>-2.5863895362451372</v>
      </c>
      <c r="N47" s="341">
        <v>216000</v>
      </c>
      <c r="O47" s="342">
        <v>6.652972951621017</v>
      </c>
      <c r="P47" s="341">
        <v>71041</v>
      </c>
      <c r="Q47" s="342">
        <v>14.169773720750833</v>
      </c>
      <c r="S47" s="29" t="s">
        <v>124</v>
      </c>
      <c r="T47" s="341">
        <v>192377</v>
      </c>
      <c r="U47" s="342">
        <f>(T47/T46-1)*100</f>
        <v>4.289160545360904</v>
      </c>
      <c r="V47" s="341">
        <v>46491</v>
      </c>
      <c r="W47" s="342">
        <f>(V47/V46-1)*100</f>
        <v>-6.1356753482737725</v>
      </c>
      <c r="X47" s="341">
        <v>66405</v>
      </c>
      <c r="Y47" s="342">
        <f>(X47/X46-1)*100</f>
        <v>14.621811026340325</v>
      </c>
      <c r="Z47" s="341">
        <v>77374</v>
      </c>
      <c r="AA47" s="343">
        <f>(Z47/Z46-1)*100</f>
        <v>2.0913325152726703</v>
      </c>
      <c r="AB47" s="345">
        <v>465629</v>
      </c>
      <c r="AC47" s="342">
        <v>3.8719795124388723</v>
      </c>
      <c r="AD47" s="341">
        <v>174723</v>
      </c>
      <c r="AE47" s="342">
        <v>-2.5863895362451372</v>
      </c>
      <c r="AF47" s="341">
        <v>216000</v>
      </c>
      <c r="AG47" s="342">
        <v>6.652972951621017</v>
      </c>
      <c r="AH47" s="341">
        <v>71041</v>
      </c>
      <c r="AI47" s="342">
        <v>14.169773720750833</v>
      </c>
    </row>
    <row r="48" spans="1:35" ht="15.75" customHeight="1">
      <c r="A48" s="29" t="s">
        <v>265</v>
      </c>
      <c r="B48" s="341">
        <v>207339</v>
      </c>
      <c r="C48" s="342">
        <f>(B48/B47-1)*100</f>
        <v>7.777437011700994</v>
      </c>
      <c r="D48" s="341">
        <v>46078</v>
      </c>
      <c r="E48" s="342">
        <f>(D48/D47-1)*100</f>
        <v>-0.8883439805553728</v>
      </c>
      <c r="F48" s="341">
        <v>78803</v>
      </c>
      <c r="G48" s="342">
        <f>(F48/F47-1)*100</f>
        <v>18.670280852345456</v>
      </c>
      <c r="H48" s="341">
        <v>81371</v>
      </c>
      <c r="I48" s="343">
        <f>(H48/H47-1)*100</f>
        <v>5.165817975030373</v>
      </c>
      <c r="J48" s="345">
        <v>484227</v>
      </c>
      <c r="K48" s="342">
        <f>(J48/J47-1)*100</f>
        <v>3.9941670299745047</v>
      </c>
      <c r="L48" s="341">
        <v>178795</v>
      </c>
      <c r="M48" s="342">
        <f>(L48/L47-1)*100</f>
        <v>2.330546064341843</v>
      </c>
      <c r="N48" s="341">
        <v>223289</v>
      </c>
      <c r="O48" s="342">
        <f>(N48/N47-1)*100</f>
        <v>3.3745370370370287</v>
      </c>
      <c r="P48" s="341">
        <v>78368</v>
      </c>
      <c r="Q48" s="342">
        <f>(P48/P47-1)*100</f>
        <v>10.31376247519038</v>
      </c>
      <c r="S48" s="29" t="s">
        <v>265</v>
      </c>
      <c r="T48" s="341">
        <v>207339</v>
      </c>
      <c r="U48" s="342">
        <f>(T48/T47-1)*100</f>
        <v>7.777437011700994</v>
      </c>
      <c r="V48" s="341">
        <v>46078</v>
      </c>
      <c r="W48" s="342">
        <f>(V48/V47-1)*100</f>
        <v>-0.8883439805553728</v>
      </c>
      <c r="X48" s="341">
        <v>78803</v>
      </c>
      <c r="Y48" s="342">
        <f>(X48/X47-1)*100</f>
        <v>18.670280852345456</v>
      </c>
      <c r="Z48" s="341">
        <v>81371</v>
      </c>
      <c r="AA48" s="343">
        <f>(Z48/Z47-1)*100</f>
        <v>5.165817975030373</v>
      </c>
      <c r="AB48" s="345">
        <v>484227</v>
      </c>
      <c r="AC48" s="342">
        <f>(AB48/AB47-1)*100</f>
        <v>3.9941670299745047</v>
      </c>
      <c r="AD48" s="341">
        <v>178795</v>
      </c>
      <c r="AE48" s="342">
        <f>(AD48/AD47-1)*100</f>
        <v>2.330546064341843</v>
      </c>
      <c r="AF48" s="341">
        <v>223289</v>
      </c>
      <c r="AG48" s="342">
        <f>(AF48/AF47-1)*100</f>
        <v>3.3745370370370287</v>
      </c>
      <c r="AH48" s="341">
        <v>78368</v>
      </c>
      <c r="AI48" s="342">
        <f>(AH48/AH47-1)*100</f>
        <v>10.31376247519038</v>
      </c>
    </row>
    <row r="49" spans="1:35" ht="15.75" customHeight="1">
      <c r="A49" s="29" t="s">
        <v>337</v>
      </c>
      <c r="B49" s="341">
        <v>168682</v>
      </c>
      <c r="C49" s="342">
        <f>(B49/B48-1)*100</f>
        <v>-18.64434573331597</v>
      </c>
      <c r="D49" s="341">
        <v>38663</v>
      </c>
      <c r="E49" s="342">
        <f>(D49/D48-1)*100</f>
        <v>-16.092278310690567</v>
      </c>
      <c r="F49" s="341">
        <v>61783</v>
      </c>
      <c r="G49" s="342">
        <f>(F49/F48-1)*100</f>
        <v>-21.59816250650356</v>
      </c>
      <c r="H49" s="341">
        <v>67248</v>
      </c>
      <c r="I49" s="343">
        <f>(H49/H48-1)*100</f>
        <v>-17.35630630077054</v>
      </c>
      <c r="J49" s="345">
        <v>405791</v>
      </c>
      <c r="K49" s="342">
        <f>(J49/J48-1)*100</f>
        <v>-16.198188039906903</v>
      </c>
      <c r="L49" s="341">
        <v>158083</v>
      </c>
      <c r="M49" s="342">
        <f>(L49/L48-1)*100</f>
        <v>-11.584216560865801</v>
      </c>
      <c r="N49" s="341">
        <v>184909</v>
      </c>
      <c r="O49" s="342">
        <f>(N49/N48-1)*100</f>
        <v>-17.18848666974191</v>
      </c>
      <c r="P49" s="341">
        <v>59286</v>
      </c>
      <c r="Q49" s="342">
        <f>(P49/P48-1)*100</f>
        <v>-24.34922417313189</v>
      </c>
      <c r="S49" s="29" t="s">
        <v>337</v>
      </c>
      <c r="T49" s="341">
        <v>168682</v>
      </c>
      <c r="U49" s="342">
        <f>(T49/T48-1)*100</f>
        <v>-18.64434573331597</v>
      </c>
      <c r="V49" s="341">
        <v>38663</v>
      </c>
      <c r="W49" s="342">
        <f>(V49/V48-1)*100</f>
        <v>-16.092278310690567</v>
      </c>
      <c r="X49" s="341">
        <v>61783</v>
      </c>
      <c r="Y49" s="342">
        <f>(X49/X48-1)*100</f>
        <v>-21.59816250650356</v>
      </c>
      <c r="Z49" s="341">
        <v>67248</v>
      </c>
      <c r="AA49" s="343">
        <f>(Z49/Z48-1)*100</f>
        <v>-17.35630630077054</v>
      </c>
      <c r="AB49" s="345">
        <v>405791</v>
      </c>
      <c r="AC49" s="342">
        <f>(AB49/AB48-1)*100</f>
        <v>-16.198188039906903</v>
      </c>
      <c r="AD49" s="341">
        <v>158083</v>
      </c>
      <c r="AE49" s="342">
        <f>(AD49/AD48-1)*100</f>
        <v>-11.584216560865801</v>
      </c>
      <c r="AF49" s="341">
        <v>184909</v>
      </c>
      <c r="AG49" s="342">
        <f>(AF49/AF48-1)*100</f>
        <v>-17.18848666974191</v>
      </c>
      <c r="AH49" s="341">
        <v>59286</v>
      </c>
      <c r="AI49" s="342">
        <f>(AH49/AH48-1)*100</f>
        <v>-24.34922417313189</v>
      </c>
    </row>
    <row r="50" spans="1:35" ht="15.75" customHeight="1" thickBot="1">
      <c r="A50" s="30" t="s">
        <v>338</v>
      </c>
      <c r="B50" s="346">
        <v>165929</v>
      </c>
      <c r="C50" s="347">
        <v>-1.632065069183426</v>
      </c>
      <c r="D50" s="346">
        <v>39748</v>
      </c>
      <c r="E50" s="347">
        <v>2.8063005974704396</v>
      </c>
      <c r="F50" s="346">
        <v>63614</v>
      </c>
      <c r="G50" s="347">
        <v>2.9635984008546075</v>
      </c>
      <c r="H50" s="346">
        <v>61125</v>
      </c>
      <c r="I50" s="348">
        <v>-9.105103497501787</v>
      </c>
      <c r="J50" s="349">
        <v>396301</v>
      </c>
      <c r="K50" s="347">
        <v>-2.338642306014677</v>
      </c>
      <c r="L50" s="346">
        <v>154729</v>
      </c>
      <c r="M50" s="347">
        <v>-2.1216702618244767</v>
      </c>
      <c r="N50" s="346">
        <v>180467</v>
      </c>
      <c r="O50" s="347">
        <v>-2.4022627346424485</v>
      </c>
      <c r="P50" s="346">
        <v>57214</v>
      </c>
      <c r="Q50" s="347">
        <v>-3.4949229160341417</v>
      </c>
      <c r="S50" s="30" t="s">
        <v>338</v>
      </c>
      <c r="T50" s="346">
        <v>165929</v>
      </c>
      <c r="U50" s="347">
        <v>-1.632065069183426</v>
      </c>
      <c r="V50" s="346">
        <v>39748</v>
      </c>
      <c r="W50" s="347">
        <v>2.8063005974704396</v>
      </c>
      <c r="X50" s="346">
        <v>63614</v>
      </c>
      <c r="Y50" s="347">
        <v>2.9635984008546075</v>
      </c>
      <c r="Z50" s="346">
        <v>61125</v>
      </c>
      <c r="AA50" s="348">
        <v>-9.105103497501787</v>
      </c>
      <c r="AB50" s="349">
        <v>396301</v>
      </c>
      <c r="AC50" s="347">
        <v>-2.338642306014677</v>
      </c>
      <c r="AD50" s="346">
        <v>154729</v>
      </c>
      <c r="AE50" s="347">
        <v>-2.1216702618244767</v>
      </c>
      <c r="AF50" s="346">
        <v>180467</v>
      </c>
      <c r="AG50" s="347">
        <v>-2.4022627346424485</v>
      </c>
      <c r="AH50" s="346">
        <v>57214</v>
      </c>
      <c r="AI50" s="347">
        <v>-3.4949229160341417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00390625" defaultRowHeight="18" customHeight="1"/>
  <cols>
    <col min="1" max="1" width="0.6171875" style="36" customWidth="1"/>
    <col min="2" max="2" width="10.25390625" style="36" bestFit="1" customWidth="1"/>
    <col min="3" max="3" width="11.00390625" style="36" bestFit="1" customWidth="1"/>
    <col min="4" max="4" width="8.875" style="152" customWidth="1"/>
    <col min="5" max="5" width="9.00390625" style="36" customWidth="1"/>
    <col min="6" max="6" width="8.875" style="152" customWidth="1"/>
    <col min="7" max="7" width="9.00390625" style="36" customWidth="1"/>
    <col min="8" max="8" width="8.875" style="152" customWidth="1"/>
    <col min="9" max="9" width="9.00390625" style="36" customWidth="1"/>
    <col min="10" max="10" width="8.875" style="36" customWidth="1"/>
    <col min="11" max="11" width="9.00390625" style="36" customWidth="1"/>
    <col min="12" max="12" width="8.875" style="36" customWidth="1"/>
    <col min="13" max="13" width="9.00390625" style="36" customWidth="1"/>
    <col min="14" max="14" width="8.875" style="152" customWidth="1"/>
    <col min="15" max="15" width="9.00390625" style="36" customWidth="1"/>
    <col min="16" max="16" width="8.875" style="152" customWidth="1"/>
    <col min="17" max="17" width="9.00390625" style="36" customWidth="1"/>
    <col min="18" max="18" width="0.6171875" style="36" customWidth="1"/>
    <col min="19" max="19" width="10.25390625" style="36" bestFit="1" customWidth="1"/>
    <col min="20" max="20" width="10.75390625" style="36" bestFit="1" customWidth="1"/>
    <col min="21" max="21" width="8.875" style="36" customWidth="1"/>
    <col min="22" max="22" width="9.00390625" style="36" customWidth="1"/>
    <col min="23" max="23" width="8.875" style="36" customWidth="1"/>
    <col min="24" max="24" width="9.00390625" style="36" customWidth="1"/>
    <col min="25" max="25" width="8.875" style="36" customWidth="1"/>
    <col min="26" max="26" width="9.00390625" style="36" customWidth="1"/>
    <col min="27" max="27" width="8.875" style="36" customWidth="1"/>
    <col min="28" max="28" width="9.00390625" style="36" customWidth="1"/>
    <col min="29" max="29" width="8.875" style="36" customWidth="1"/>
    <col min="30" max="30" width="9.00390625" style="36" customWidth="1"/>
    <col min="31" max="31" width="8.875" style="36" customWidth="1"/>
    <col min="32" max="32" width="9.00390625" style="36" customWidth="1"/>
    <col min="33" max="33" width="8.875" style="36" customWidth="1"/>
    <col min="34" max="16384" width="9.00390625" style="36" customWidth="1"/>
  </cols>
  <sheetData>
    <row r="1" spans="1:33" ht="18" customHeight="1">
      <c r="A1" s="38" t="s">
        <v>273</v>
      </c>
      <c r="B1" s="38"/>
      <c r="C1" s="38"/>
      <c r="D1" s="350"/>
      <c r="E1" s="38"/>
      <c r="F1" s="350"/>
      <c r="G1" s="38"/>
      <c r="H1" s="350"/>
      <c r="I1" s="38"/>
      <c r="J1" s="38"/>
      <c r="K1" s="38"/>
      <c r="L1" s="38"/>
      <c r="M1" s="38"/>
      <c r="N1" s="350"/>
      <c r="O1" s="38"/>
      <c r="P1" s="350"/>
      <c r="R1" s="38" t="s">
        <v>273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ht="18" customHeight="1" thickBot="1">
      <c r="A2" s="37"/>
      <c r="B2" s="351" t="s">
        <v>301</v>
      </c>
      <c r="C2" s="38"/>
      <c r="D2" s="352"/>
      <c r="E2" s="37"/>
      <c r="F2" s="353"/>
      <c r="G2" s="37"/>
      <c r="H2" s="353"/>
      <c r="I2" s="37"/>
      <c r="J2" s="37"/>
      <c r="K2" s="37"/>
      <c r="L2" s="37"/>
      <c r="M2" s="37"/>
      <c r="N2" s="353"/>
      <c r="O2" s="37" t="s">
        <v>285</v>
      </c>
      <c r="P2" s="353"/>
      <c r="R2" s="37"/>
      <c r="S2" s="336" t="s">
        <v>353</v>
      </c>
      <c r="T2" s="38"/>
      <c r="U2" s="39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 t="s">
        <v>285</v>
      </c>
      <c r="AG2" s="37"/>
    </row>
    <row r="3" spans="1:33" ht="12.75" customHeight="1">
      <c r="A3" s="35"/>
      <c r="B3" s="40"/>
      <c r="C3" s="413" t="s">
        <v>171</v>
      </c>
      <c r="D3" s="414"/>
      <c r="E3" s="417" t="s">
        <v>172</v>
      </c>
      <c r="F3" s="414"/>
      <c r="G3" s="417" t="s">
        <v>173</v>
      </c>
      <c r="H3" s="414"/>
      <c r="I3" s="417" t="s">
        <v>174</v>
      </c>
      <c r="J3" s="414"/>
      <c r="K3" s="417" t="s">
        <v>175</v>
      </c>
      <c r="L3" s="419"/>
      <c r="M3" s="419"/>
      <c r="N3" s="419"/>
      <c r="O3" s="419"/>
      <c r="P3" s="420"/>
      <c r="R3" s="35"/>
      <c r="S3" s="40"/>
      <c r="T3" s="413" t="s">
        <v>171</v>
      </c>
      <c r="U3" s="414"/>
      <c r="V3" s="417" t="s">
        <v>172</v>
      </c>
      <c r="W3" s="414"/>
      <c r="X3" s="417" t="s">
        <v>173</v>
      </c>
      <c r="Y3" s="414"/>
      <c r="Z3" s="417" t="s">
        <v>174</v>
      </c>
      <c r="AA3" s="414"/>
      <c r="AB3" s="417" t="s">
        <v>175</v>
      </c>
      <c r="AC3" s="419"/>
      <c r="AD3" s="419"/>
      <c r="AE3" s="419"/>
      <c r="AF3" s="419"/>
      <c r="AG3" s="420"/>
    </row>
    <row r="4" spans="1:33" ht="18" customHeight="1">
      <c r="A4" s="35"/>
      <c r="B4" s="183"/>
      <c r="C4" s="415"/>
      <c r="D4" s="416"/>
      <c r="E4" s="418"/>
      <c r="F4" s="416"/>
      <c r="G4" s="418"/>
      <c r="H4" s="416"/>
      <c r="I4" s="418"/>
      <c r="J4" s="416"/>
      <c r="K4" s="418"/>
      <c r="L4" s="416"/>
      <c r="M4" s="421" t="s">
        <v>176</v>
      </c>
      <c r="N4" s="422"/>
      <c r="O4" s="421" t="s">
        <v>177</v>
      </c>
      <c r="P4" s="423"/>
      <c r="R4" s="35"/>
      <c r="S4" s="183"/>
      <c r="T4" s="415"/>
      <c r="U4" s="416"/>
      <c r="V4" s="418"/>
      <c r="W4" s="416"/>
      <c r="X4" s="418"/>
      <c r="Y4" s="416"/>
      <c r="Z4" s="418"/>
      <c r="AA4" s="416"/>
      <c r="AB4" s="418"/>
      <c r="AC4" s="416"/>
      <c r="AD4" s="421" t="s">
        <v>176</v>
      </c>
      <c r="AE4" s="422"/>
      <c r="AF4" s="421" t="s">
        <v>177</v>
      </c>
      <c r="AG4" s="423"/>
    </row>
    <row r="5" spans="1:33" ht="3.75" customHeight="1">
      <c r="A5" s="37"/>
      <c r="B5" s="41"/>
      <c r="C5" s="42"/>
      <c r="D5" s="354"/>
      <c r="E5" s="44"/>
      <c r="F5" s="354"/>
      <c r="G5" s="44"/>
      <c r="H5" s="354"/>
      <c r="I5" s="44"/>
      <c r="J5" s="43"/>
      <c r="K5" s="44"/>
      <c r="L5" s="43"/>
      <c r="M5" s="44"/>
      <c r="N5" s="354"/>
      <c r="O5" s="44"/>
      <c r="P5" s="355"/>
      <c r="R5" s="37"/>
      <c r="S5" s="41"/>
      <c r="T5" s="42"/>
      <c r="U5" s="43"/>
      <c r="V5" s="44"/>
      <c r="W5" s="43"/>
      <c r="X5" s="44"/>
      <c r="Y5" s="43"/>
      <c r="Z5" s="44"/>
      <c r="AA5" s="43"/>
      <c r="AB5" s="44"/>
      <c r="AC5" s="43"/>
      <c r="AD5" s="44"/>
      <c r="AE5" s="43"/>
      <c r="AF5" s="44"/>
      <c r="AG5" s="45"/>
    </row>
    <row r="6" spans="1:33" ht="18" customHeight="1" thickBot="1">
      <c r="A6" s="37"/>
      <c r="B6" s="46"/>
      <c r="C6" s="47" t="s">
        <v>35</v>
      </c>
      <c r="D6" s="356" t="s">
        <v>354</v>
      </c>
      <c r="E6" s="48" t="s">
        <v>35</v>
      </c>
      <c r="F6" s="356" t="s">
        <v>354</v>
      </c>
      <c r="G6" s="48" t="s">
        <v>35</v>
      </c>
      <c r="H6" s="356" t="s">
        <v>354</v>
      </c>
      <c r="I6" s="48" t="s">
        <v>35</v>
      </c>
      <c r="J6" s="184" t="s">
        <v>354</v>
      </c>
      <c r="K6" s="48" t="s">
        <v>35</v>
      </c>
      <c r="L6" s="184" t="s">
        <v>354</v>
      </c>
      <c r="M6" s="48" t="s">
        <v>35</v>
      </c>
      <c r="N6" s="356" t="s">
        <v>354</v>
      </c>
      <c r="O6" s="48" t="s">
        <v>35</v>
      </c>
      <c r="P6" s="357" t="s">
        <v>354</v>
      </c>
      <c r="R6" s="37"/>
      <c r="S6" s="46"/>
      <c r="T6" s="47" t="s">
        <v>35</v>
      </c>
      <c r="U6" s="184" t="s">
        <v>354</v>
      </c>
      <c r="V6" s="48" t="s">
        <v>35</v>
      </c>
      <c r="W6" s="184" t="s">
        <v>354</v>
      </c>
      <c r="X6" s="48" t="s">
        <v>35</v>
      </c>
      <c r="Y6" s="184" t="s">
        <v>354</v>
      </c>
      <c r="Z6" s="48" t="s">
        <v>35</v>
      </c>
      <c r="AA6" s="184" t="s">
        <v>354</v>
      </c>
      <c r="AB6" s="48" t="s">
        <v>35</v>
      </c>
      <c r="AC6" s="184" t="s">
        <v>354</v>
      </c>
      <c r="AD6" s="48" t="s">
        <v>35</v>
      </c>
      <c r="AE6" s="184" t="s">
        <v>354</v>
      </c>
      <c r="AF6" s="48" t="s">
        <v>35</v>
      </c>
      <c r="AG6" s="185" t="s">
        <v>354</v>
      </c>
    </row>
    <row r="7" spans="1:33" ht="18" customHeight="1" thickTop="1">
      <c r="A7" s="37"/>
      <c r="B7" s="49" t="s">
        <v>125</v>
      </c>
      <c r="C7" s="50">
        <v>39014</v>
      </c>
      <c r="D7" s="358">
        <v>-6.978851243413359</v>
      </c>
      <c r="E7" s="52">
        <v>11641</v>
      </c>
      <c r="F7" s="358">
        <v>-2.34879624192601</v>
      </c>
      <c r="G7" s="52">
        <v>21187</v>
      </c>
      <c r="H7" s="358">
        <v>-8.625522922327164</v>
      </c>
      <c r="I7" s="52">
        <v>286</v>
      </c>
      <c r="J7" s="51">
        <v>-26.66666666666667</v>
      </c>
      <c r="K7" s="52">
        <v>5900</v>
      </c>
      <c r="L7" s="51">
        <v>-8.427751047648613</v>
      </c>
      <c r="M7" s="52">
        <v>3678</v>
      </c>
      <c r="N7" s="358">
        <v>-7.911867801702556</v>
      </c>
      <c r="O7" s="52">
        <v>2079</v>
      </c>
      <c r="P7" s="359">
        <v>-13.591022443890282</v>
      </c>
      <c r="R7" s="37"/>
      <c r="S7" s="49" t="s">
        <v>125</v>
      </c>
      <c r="T7" s="50">
        <v>39014</v>
      </c>
      <c r="U7" s="51">
        <v>-6.978851243413359</v>
      </c>
      <c r="V7" s="52">
        <v>11641</v>
      </c>
      <c r="W7" s="51">
        <v>-2.34879624192601</v>
      </c>
      <c r="X7" s="52">
        <v>21187</v>
      </c>
      <c r="Y7" s="51">
        <v>-8.625522922327164</v>
      </c>
      <c r="Z7" s="52">
        <v>286</v>
      </c>
      <c r="AA7" s="51">
        <v>-26.66666666666667</v>
      </c>
      <c r="AB7" s="52">
        <v>5900</v>
      </c>
      <c r="AC7" s="51">
        <v>-8.427751047648613</v>
      </c>
      <c r="AD7" s="52">
        <v>3678</v>
      </c>
      <c r="AE7" s="51">
        <v>-7.911867801702556</v>
      </c>
      <c r="AF7" s="52">
        <v>2079</v>
      </c>
      <c r="AG7" s="53">
        <v>-13.591022443890282</v>
      </c>
    </row>
    <row r="8" spans="1:33" ht="18" customHeight="1">
      <c r="A8" s="37"/>
      <c r="B8" s="49" t="s">
        <v>126</v>
      </c>
      <c r="C8" s="50">
        <v>6457</v>
      </c>
      <c r="D8" s="358">
        <v>5.179996742140418</v>
      </c>
      <c r="E8" s="52">
        <v>3305</v>
      </c>
      <c r="F8" s="358">
        <v>-7.215047725996627</v>
      </c>
      <c r="G8" s="52">
        <v>2630</v>
      </c>
      <c r="H8" s="358">
        <v>20.201096892138935</v>
      </c>
      <c r="I8" s="52">
        <v>74</v>
      </c>
      <c r="J8" s="51">
        <v>0</v>
      </c>
      <c r="K8" s="52">
        <v>448</v>
      </c>
      <c r="L8" s="51">
        <v>42.22222222222223</v>
      </c>
      <c r="M8" s="52">
        <v>237</v>
      </c>
      <c r="N8" s="358">
        <v>166.29213483146066</v>
      </c>
      <c r="O8" s="52">
        <v>208</v>
      </c>
      <c r="P8" s="359">
        <v>-3.7037037037037095</v>
      </c>
      <c r="R8" s="37"/>
      <c r="S8" s="49" t="s">
        <v>126</v>
      </c>
      <c r="T8" s="50">
        <v>6457</v>
      </c>
      <c r="U8" s="51">
        <v>5.179996742140418</v>
      </c>
      <c r="V8" s="52">
        <v>3305</v>
      </c>
      <c r="W8" s="51">
        <v>-7.215047725996627</v>
      </c>
      <c r="X8" s="52">
        <v>2630</v>
      </c>
      <c r="Y8" s="51">
        <v>20.201096892138935</v>
      </c>
      <c r="Z8" s="52">
        <v>74</v>
      </c>
      <c r="AA8" s="51">
        <v>0</v>
      </c>
      <c r="AB8" s="52">
        <v>448</v>
      </c>
      <c r="AC8" s="51">
        <v>42.22222222222223</v>
      </c>
      <c r="AD8" s="52">
        <v>237</v>
      </c>
      <c r="AE8" s="51">
        <v>166.29213483146066</v>
      </c>
      <c r="AF8" s="52">
        <v>208</v>
      </c>
      <c r="AG8" s="53">
        <v>-3.7037037037037095</v>
      </c>
    </row>
    <row r="9" spans="1:33" ht="18" customHeight="1">
      <c r="A9" s="37"/>
      <c r="B9" s="49" t="s">
        <v>127</v>
      </c>
      <c r="C9" s="50">
        <v>6980</v>
      </c>
      <c r="D9" s="358">
        <v>-6.5970828315268335</v>
      </c>
      <c r="E9" s="52">
        <v>3553</v>
      </c>
      <c r="F9" s="358">
        <v>-1.4970889936235068</v>
      </c>
      <c r="G9" s="52">
        <v>2780</v>
      </c>
      <c r="H9" s="358">
        <v>-12.961803381340005</v>
      </c>
      <c r="I9" s="52">
        <v>17</v>
      </c>
      <c r="J9" s="51">
        <v>-41.379310344827594</v>
      </c>
      <c r="K9" s="52">
        <v>630</v>
      </c>
      <c r="L9" s="51">
        <v>-2.0217729393468176</v>
      </c>
      <c r="M9" s="52">
        <v>383</v>
      </c>
      <c r="N9" s="358">
        <v>-5.432098765432102</v>
      </c>
      <c r="O9" s="52">
        <v>245</v>
      </c>
      <c r="P9" s="359">
        <v>4.7008547008547055</v>
      </c>
      <c r="R9" s="37"/>
      <c r="S9" s="49" t="s">
        <v>127</v>
      </c>
      <c r="T9" s="50">
        <v>6980</v>
      </c>
      <c r="U9" s="51">
        <v>-6.5970828315268335</v>
      </c>
      <c r="V9" s="52">
        <v>3553</v>
      </c>
      <c r="W9" s="51">
        <v>-1.4970889936235068</v>
      </c>
      <c r="X9" s="52">
        <v>2780</v>
      </c>
      <c r="Y9" s="51">
        <v>-12.961803381340005</v>
      </c>
      <c r="Z9" s="52">
        <v>17</v>
      </c>
      <c r="AA9" s="51">
        <v>-41.379310344827594</v>
      </c>
      <c r="AB9" s="52">
        <v>630</v>
      </c>
      <c r="AC9" s="51">
        <v>-2.0217729393468176</v>
      </c>
      <c r="AD9" s="52">
        <v>383</v>
      </c>
      <c r="AE9" s="51">
        <v>-5.432098765432102</v>
      </c>
      <c r="AF9" s="52">
        <v>245</v>
      </c>
      <c r="AG9" s="53">
        <v>4.7008547008547055</v>
      </c>
    </row>
    <row r="10" spans="1:33" ht="18" customHeight="1">
      <c r="A10" s="37"/>
      <c r="B10" s="49" t="s">
        <v>128</v>
      </c>
      <c r="C10" s="50">
        <v>15375</v>
      </c>
      <c r="D10" s="358">
        <v>-21.036413127214843</v>
      </c>
      <c r="E10" s="52">
        <v>5409</v>
      </c>
      <c r="F10" s="358">
        <v>-2.7333213450818192</v>
      </c>
      <c r="G10" s="52">
        <v>6061</v>
      </c>
      <c r="H10" s="358">
        <v>-32.80487804878048</v>
      </c>
      <c r="I10" s="52">
        <v>55</v>
      </c>
      <c r="J10" s="51">
        <v>-58.95522388059701</v>
      </c>
      <c r="K10" s="52">
        <v>3850</v>
      </c>
      <c r="L10" s="51">
        <v>-19.04962153069806</v>
      </c>
      <c r="M10" s="52">
        <v>2177</v>
      </c>
      <c r="N10" s="358">
        <v>-26.97081516269708</v>
      </c>
      <c r="O10" s="52">
        <v>1532</v>
      </c>
      <c r="P10" s="359">
        <v>-6.184935701163511</v>
      </c>
      <c r="R10" s="37"/>
      <c r="S10" s="49" t="s">
        <v>128</v>
      </c>
      <c r="T10" s="50">
        <v>15375</v>
      </c>
      <c r="U10" s="51">
        <v>-21.036413127214843</v>
      </c>
      <c r="V10" s="52">
        <v>5409</v>
      </c>
      <c r="W10" s="51">
        <v>-2.7333213450818192</v>
      </c>
      <c r="X10" s="52">
        <v>6061</v>
      </c>
      <c r="Y10" s="51">
        <v>-32.80487804878048</v>
      </c>
      <c r="Z10" s="52">
        <v>55</v>
      </c>
      <c r="AA10" s="51">
        <v>-58.95522388059701</v>
      </c>
      <c r="AB10" s="52">
        <v>3850</v>
      </c>
      <c r="AC10" s="51">
        <v>-19.04962153069806</v>
      </c>
      <c r="AD10" s="52">
        <v>2177</v>
      </c>
      <c r="AE10" s="51">
        <v>-26.97081516269708</v>
      </c>
      <c r="AF10" s="52">
        <v>1532</v>
      </c>
      <c r="AG10" s="53">
        <v>-6.184935701163511</v>
      </c>
    </row>
    <row r="11" spans="1:33" ht="18" customHeight="1">
      <c r="A11" s="37"/>
      <c r="B11" s="49" t="s">
        <v>129</v>
      </c>
      <c r="C11" s="50">
        <v>5275</v>
      </c>
      <c r="D11" s="358">
        <v>-12.925057774843182</v>
      </c>
      <c r="E11" s="52">
        <v>2807</v>
      </c>
      <c r="F11" s="358">
        <v>-12.308653545766944</v>
      </c>
      <c r="G11" s="52">
        <v>1970</v>
      </c>
      <c r="H11" s="358">
        <v>-9.174734900875976</v>
      </c>
      <c r="I11" s="52">
        <v>190</v>
      </c>
      <c r="J11" s="51">
        <v>140.50632911392404</v>
      </c>
      <c r="K11" s="52">
        <v>308</v>
      </c>
      <c r="L11" s="51">
        <v>-49.42528735632183</v>
      </c>
      <c r="M11" s="52">
        <v>0</v>
      </c>
      <c r="N11" s="360" t="s">
        <v>274</v>
      </c>
      <c r="O11" s="52">
        <v>281</v>
      </c>
      <c r="P11" s="359">
        <v>-18.075801749271136</v>
      </c>
      <c r="R11" s="37"/>
      <c r="S11" s="49" t="s">
        <v>129</v>
      </c>
      <c r="T11" s="50">
        <v>5275</v>
      </c>
      <c r="U11" s="51">
        <v>-12.925057774843182</v>
      </c>
      <c r="V11" s="52">
        <v>2807</v>
      </c>
      <c r="W11" s="51">
        <v>-12.308653545766944</v>
      </c>
      <c r="X11" s="52">
        <v>1970</v>
      </c>
      <c r="Y11" s="51">
        <v>-9.174734900875976</v>
      </c>
      <c r="Z11" s="52">
        <v>190</v>
      </c>
      <c r="AA11" s="51">
        <v>140.50632911392404</v>
      </c>
      <c r="AB11" s="52">
        <v>308</v>
      </c>
      <c r="AC11" s="51">
        <v>-49.42528735632183</v>
      </c>
      <c r="AD11" s="52">
        <v>0</v>
      </c>
      <c r="AE11" s="361" t="s">
        <v>274</v>
      </c>
      <c r="AF11" s="52">
        <v>281</v>
      </c>
      <c r="AG11" s="53">
        <v>-18.075801749271136</v>
      </c>
    </row>
    <row r="12" spans="1:33" ht="18" customHeight="1">
      <c r="A12" s="37"/>
      <c r="B12" s="49" t="s">
        <v>130</v>
      </c>
      <c r="C12" s="50">
        <v>6156</v>
      </c>
      <c r="D12" s="358">
        <v>8.975039830058407</v>
      </c>
      <c r="E12" s="52">
        <v>3329</v>
      </c>
      <c r="F12" s="358">
        <v>19.963963963963963</v>
      </c>
      <c r="G12" s="52">
        <v>2111</v>
      </c>
      <c r="H12" s="358">
        <v>-6.344276841171251</v>
      </c>
      <c r="I12" s="52">
        <v>84</v>
      </c>
      <c r="J12" s="51">
        <v>82.6086956521739</v>
      </c>
      <c r="K12" s="52">
        <v>632</v>
      </c>
      <c r="L12" s="51">
        <v>10.104529616724747</v>
      </c>
      <c r="M12" s="52">
        <v>322</v>
      </c>
      <c r="N12" s="358">
        <v>17.090909090909093</v>
      </c>
      <c r="O12" s="52">
        <v>310</v>
      </c>
      <c r="P12" s="359">
        <v>5.084745762711876</v>
      </c>
      <c r="R12" s="37"/>
      <c r="S12" s="49" t="s">
        <v>130</v>
      </c>
      <c r="T12" s="50">
        <v>6156</v>
      </c>
      <c r="U12" s="51">
        <v>8.975039830058407</v>
      </c>
      <c r="V12" s="52">
        <v>3329</v>
      </c>
      <c r="W12" s="51">
        <v>19.963963963963963</v>
      </c>
      <c r="X12" s="52">
        <v>2111</v>
      </c>
      <c r="Y12" s="51">
        <v>-6.344276841171251</v>
      </c>
      <c r="Z12" s="52">
        <v>84</v>
      </c>
      <c r="AA12" s="51">
        <v>82.6086956521739</v>
      </c>
      <c r="AB12" s="52">
        <v>632</v>
      </c>
      <c r="AC12" s="51">
        <v>10.104529616724747</v>
      </c>
      <c r="AD12" s="52">
        <v>322</v>
      </c>
      <c r="AE12" s="51">
        <v>17.090909090909093</v>
      </c>
      <c r="AF12" s="52">
        <v>310</v>
      </c>
      <c r="AG12" s="53">
        <v>5.084745762711876</v>
      </c>
    </row>
    <row r="13" spans="1:33" ht="18" customHeight="1">
      <c r="A13" s="37"/>
      <c r="B13" s="49" t="s">
        <v>131</v>
      </c>
      <c r="C13" s="50">
        <v>11853</v>
      </c>
      <c r="D13" s="358">
        <v>1.1261837727156205</v>
      </c>
      <c r="E13" s="52">
        <v>6253</v>
      </c>
      <c r="F13" s="358">
        <v>-0.2870355605166708</v>
      </c>
      <c r="G13" s="52">
        <v>4418</v>
      </c>
      <c r="H13" s="358">
        <v>0.11330160888284979</v>
      </c>
      <c r="I13" s="52">
        <v>110</v>
      </c>
      <c r="J13" s="51">
        <v>450</v>
      </c>
      <c r="K13" s="52">
        <v>1072</v>
      </c>
      <c r="L13" s="51">
        <v>5.40806293018683</v>
      </c>
      <c r="M13" s="52">
        <v>619</v>
      </c>
      <c r="N13" s="358">
        <v>18.809980806142022</v>
      </c>
      <c r="O13" s="52">
        <v>443</v>
      </c>
      <c r="P13" s="359">
        <v>-10.685483870967744</v>
      </c>
      <c r="R13" s="37"/>
      <c r="S13" s="49" t="s">
        <v>131</v>
      </c>
      <c r="T13" s="50">
        <v>11853</v>
      </c>
      <c r="U13" s="51">
        <v>1.1261837727156205</v>
      </c>
      <c r="V13" s="52">
        <v>6253</v>
      </c>
      <c r="W13" s="51">
        <v>-0.2870355605166708</v>
      </c>
      <c r="X13" s="52">
        <v>4418</v>
      </c>
      <c r="Y13" s="51">
        <v>0.11330160888284979</v>
      </c>
      <c r="Z13" s="52">
        <v>110</v>
      </c>
      <c r="AA13" s="51">
        <v>450</v>
      </c>
      <c r="AB13" s="52">
        <v>1072</v>
      </c>
      <c r="AC13" s="51">
        <v>5.40806293018683</v>
      </c>
      <c r="AD13" s="52">
        <v>619</v>
      </c>
      <c r="AE13" s="51">
        <v>18.809980806142022</v>
      </c>
      <c r="AF13" s="52">
        <v>443</v>
      </c>
      <c r="AG13" s="53">
        <v>-10.685483870967744</v>
      </c>
    </row>
    <row r="14" spans="1:33" ht="18" customHeight="1">
      <c r="A14" s="37"/>
      <c r="B14" s="49" t="s">
        <v>132</v>
      </c>
      <c r="C14" s="50">
        <v>24684</v>
      </c>
      <c r="D14" s="358">
        <v>-4.6949806949807</v>
      </c>
      <c r="E14" s="52">
        <v>11485</v>
      </c>
      <c r="F14" s="358">
        <v>1.2340237990304104</v>
      </c>
      <c r="G14" s="52">
        <v>9880</v>
      </c>
      <c r="H14" s="358">
        <v>15.312791783380007</v>
      </c>
      <c r="I14" s="52">
        <v>89</v>
      </c>
      <c r="J14" s="51">
        <v>-11</v>
      </c>
      <c r="K14" s="52">
        <v>3230</v>
      </c>
      <c r="L14" s="51">
        <v>-45.1333446577204</v>
      </c>
      <c r="M14" s="52">
        <v>1432</v>
      </c>
      <c r="N14" s="358">
        <v>-62.73744470465782</v>
      </c>
      <c r="O14" s="52">
        <v>1786</v>
      </c>
      <c r="P14" s="359">
        <v>-11.100049776007964</v>
      </c>
      <c r="R14" s="37"/>
      <c r="S14" s="49" t="s">
        <v>132</v>
      </c>
      <c r="T14" s="50">
        <v>24684</v>
      </c>
      <c r="U14" s="51">
        <v>-4.6949806949807</v>
      </c>
      <c r="V14" s="52">
        <v>11485</v>
      </c>
      <c r="W14" s="51">
        <v>1.2340237990304104</v>
      </c>
      <c r="X14" s="52">
        <v>9880</v>
      </c>
      <c r="Y14" s="51">
        <v>15.312791783380007</v>
      </c>
      <c r="Z14" s="52">
        <v>89</v>
      </c>
      <c r="AA14" s="51">
        <v>-11</v>
      </c>
      <c r="AB14" s="52">
        <v>3230</v>
      </c>
      <c r="AC14" s="51">
        <v>-45.1333446577204</v>
      </c>
      <c r="AD14" s="52">
        <v>1432</v>
      </c>
      <c r="AE14" s="51">
        <v>-62.73744470465782</v>
      </c>
      <c r="AF14" s="52">
        <v>1786</v>
      </c>
      <c r="AG14" s="53">
        <v>-11.100049776007964</v>
      </c>
    </row>
    <row r="15" spans="1:33" ht="18" customHeight="1">
      <c r="A15" s="37"/>
      <c r="B15" s="49" t="s">
        <v>133</v>
      </c>
      <c r="C15" s="50">
        <v>18551</v>
      </c>
      <c r="D15" s="358">
        <v>5.469327420546932</v>
      </c>
      <c r="E15" s="52">
        <v>8355</v>
      </c>
      <c r="F15" s="358">
        <v>2.8814185445142186</v>
      </c>
      <c r="G15" s="52">
        <v>7995</v>
      </c>
      <c r="H15" s="358">
        <v>15.651670765224935</v>
      </c>
      <c r="I15" s="52">
        <v>408</v>
      </c>
      <c r="J15" s="51">
        <v>80.53097345132741</v>
      </c>
      <c r="K15" s="52">
        <v>1793</v>
      </c>
      <c r="L15" s="51">
        <v>-23.014169171318173</v>
      </c>
      <c r="M15" s="52">
        <v>419</v>
      </c>
      <c r="N15" s="358">
        <v>-44.42970822281167</v>
      </c>
      <c r="O15" s="52">
        <v>1372</v>
      </c>
      <c r="P15" s="359">
        <v>-11.768488745980704</v>
      </c>
      <c r="R15" s="37"/>
      <c r="S15" s="49" t="s">
        <v>133</v>
      </c>
      <c r="T15" s="50">
        <v>18551</v>
      </c>
      <c r="U15" s="51">
        <v>5.469327420546932</v>
      </c>
      <c r="V15" s="52">
        <v>8355</v>
      </c>
      <c r="W15" s="51">
        <v>2.8814185445142186</v>
      </c>
      <c r="X15" s="52">
        <v>7995</v>
      </c>
      <c r="Y15" s="51">
        <v>15.651670765224935</v>
      </c>
      <c r="Z15" s="52">
        <v>408</v>
      </c>
      <c r="AA15" s="51">
        <v>80.53097345132741</v>
      </c>
      <c r="AB15" s="52">
        <v>1793</v>
      </c>
      <c r="AC15" s="51">
        <v>-23.014169171318173</v>
      </c>
      <c r="AD15" s="52">
        <v>419</v>
      </c>
      <c r="AE15" s="51">
        <v>-44.42970822281167</v>
      </c>
      <c r="AF15" s="52">
        <v>1372</v>
      </c>
      <c r="AG15" s="53">
        <v>-11.768488745980704</v>
      </c>
    </row>
    <row r="16" spans="1:33" ht="18" customHeight="1">
      <c r="A16" s="37"/>
      <c r="B16" s="49" t="s">
        <v>134</v>
      </c>
      <c r="C16" s="50">
        <v>16613</v>
      </c>
      <c r="D16" s="358">
        <v>5.252154080081084</v>
      </c>
      <c r="E16" s="52">
        <v>8024</v>
      </c>
      <c r="F16" s="358">
        <v>4.018667358050294</v>
      </c>
      <c r="G16" s="52">
        <v>6525</v>
      </c>
      <c r="H16" s="358">
        <v>27.69080234833659</v>
      </c>
      <c r="I16" s="52">
        <v>189</v>
      </c>
      <c r="J16" s="51">
        <v>35.971223021582745</v>
      </c>
      <c r="K16" s="52">
        <v>1875</v>
      </c>
      <c r="L16" s="51">
        <v>-33.53420772775611</v>
      </c>
      <c r="M16" s="52">
        <v>512</v>
      </c>
      <c r="N16" s="358">
        <v>-59.17065390749601</v>
      </c>
      <c r="O16" s="52">
        <v>1361</v>
      </c>
      <c r="P16" s="359">
        <v>-12.58831085420681</v>
      </c>
      <c r="R16" s="37"/>
      <c r="S16" s="49" t="s">
        <v>134</v>
      </c>
      <c r="T16" s="50">
        <v>16613</v>
      </c>
      <c r="U16" s="51">
        <v>5.252154080081084</v>
      </c>
      <c r="V16" s="52">
        <v>8024</v>
      </c>
      <c r="W16" s="51">
        <v>4.018667358050294</v>
      </c>
      <c r="X16" s="52">
        <v>6525</v>
      </c>
      <c r="Y16" s="51">
        <v>27.69080234833659</v>
      </c>
      <c r="Z16" s="52">
        <v>189</v>
      </c>
      <c r="AA16" s="51">
        <v>35.971223021582745</v>
      </c>
      <c r="AB16" s="52">
        <v>1875</v>
      </c>
      <c r="AC16" s="51">
        <v>-33.53420772775611</v>
      </c>
      <c r="AD16" s="52">
        <v>512</v>
      </c>
      <c r="AE16" s="51">
        <v>-59.17065390749601</v>
      </c>
      <c r="AF16" s="52">
        <v>1361</v>
      </c>
      <c r="AG16" s="53">
        <v>-12.58831085420681</v>
      </c>
    </row>
    <row r="17" spans="1:33" ht="18" customHeight="1">
      <c r="A17" s="37"/>
      <c r="B17" s="49" t="s">
        <v>45</v>
      </c>
      <c r="C17" s="50">
        <v>71325</v>
      </c>
      <c r="D17" s="358">
        <v>10.295823217406095</v>
      </c>
      <c r="E17" s="52">
        <v>20462</v>
      </c>
      <c r="F17" s="358">
        <v>7.9162491429776765</v>
      </c>
      <c r="G17" s="52">
        <v>24104</v>
      </c>
      <c r="H17" s="358">
        <v>18.8150046828018</v>
      </c>
      <c r="I17" s="52">
        <v>190</v>
      </c>
      <c r="J17" s="51">
        <v>2.7027027027026946</v>
      </c>
      <c r="K17" s="52">
        <v>26569</v>
      </c>
      <c r="L17" s="51">
        <v>5.290481096932709</v>
      </c>
      <c r="M17" s="52">
        <v>13802</v>
      </c>
      <c r="N17" s="358">
        <v>26.7634092578986</v>
      </c>
      <c r="O17" s="52">
        <v>12702</v>
      </c>
      <c r="P17" s="359">
        <v>-11.062876347850434</v>
      </c>
      <c r="R17" s="37"/>
      <c r="S17" s="49" t="s">
        <v>45</v>
      </c>
      <c r="T17" s="50">
        <v>71325</v>
      </c>
      <c r="U17" s="51">
        <v>10.295823217406095</v>
      </c>
      <c r="V17" s="52">
        <v>20462</v>
      </c>
      <c r="W17" s="51">
        <v>7.9162491429776765</v>
      </c>
      <c r="X17" s="52">
        <v>24104</v>
      </c>
      <c r="Y17" s="51">
        <v>18.8150046828018</v>
      </c>
      <c r="Z17" s="52">
        <v>190</v>
      </c>
      <c r="AA17" s="51">
        <v>2.7027027027026946</v>
      </c>
      <c r="AB17" s="52">
        <v>26569</v>
      </c>
      <c r="AC17" s="51">
        <v>5.290481096932709</v>
      </c>
      <c r="AD17" s="52">
        <v>13802</v>
      </c>
      <c r="AE17" s="51">
        <v>26.7634092578986</v>
      </c>
      <c r="AF17" s="52">
        <v>12702</v>
      </c>
      <c r="AG17" s="53">
        <v>-11.062876347850434</v>
      </c>
    </row>
    <row r="18" spans="1:33" ht="18" customHeight="1">
      <c r="A18" s="37"/>
      <c r="B18" s="49" t="s">
        <v>46</v>
      </c>
      <c r="C18" s="50">
        <v>62745</v>
      </c>
      <c r="D18" s="358">
        <v>7.907544671264205</v>
      </c>
      <c r="E18" s="52">
        <v>15271</v>
      </c>
      <c r="F18" s="358">
        <v>4.402816708826137</v>
      </c>
      <c r="G18" s="52">
        <v>24852</v>
      </c>
      <c r="H18" s="358">
        <v>24.71521051839214</v>
      </c>
      <c r="I18" s="52">
        <v>619</v>
      </c>
      <c r="J18" s="51">
        <v>8.596491228070178</v>
      </c>
      <c r="K18" s="52">
        <v>22003</v>
      </c>
      <c r="L18" s="51">
        <v>-4.430352256439221</v>
      </c>
      <c r="M18" s="52">
        <v>12626</v>
      </c>
      <c r="N18" s="358">
        <v>11.105244632171775</v>
      </c>
      <c r="O18" s="52">
        <v>9309</v>
      </c>
      <c r="P18" s="359">
        <v>-19.687688724010016</v>
      </c>
      <c r="R18" s="37"/>
      <c r="S18" s="49" t="s">
        <v>46</v>
      </c>
      <c r="T18" s="50">
        <v>62745</v>
      </c>
      <c r="U18" s="51">
        <v>7.907544671264205</v>
      </c>
      <c r="V18" s="52">
        <v>15271</v>
      </c>
      <c r="W18" s="51">
        <v>4.402816708826137</v>
      </c>
      <c r="X18" s="52">
        <v>24852</v>
      </c>
      <c r="Y18" s="51">
        <v>24.71521051839214</v>
      </c>
      <c r="Z18" s="52">
        <v>619</v>
      </c>
      <c r="AA18" s="51">
        <v>8.596491228070178</v>
      </c>
      <c r="AB18" s="52">
        <v>22003</v>
      </c>
      <c r="AC18" s="51">
        <v>-4.430352256439221</v>
      </c>
      <c r="AD18" s="52">
        <v>12626</v>
      </c>
      <c r="AE18" s="51">
        <v>11.105244632171775</v>
      </c>
      <c r="AF18" s="52">
        <v>9309</v>
      </c>
      <c r="AG18" s="53">
        <v>-19.687688724010016</v>
      </c>
    </row>
    <row r="19" spans="1:33" ht="18" customHeight="1">
      <c r="A19" s="37"/>
      <c r="B19" s="49" t="s">
        <v>47</v>
      </c>
      <c r="C19" s="362">
        <v>157203</v>
      </c>
      <c r="D19" s="363">
        <v>14.493492494701513</v>
      </c>
      <c r="E19" s="364">
        <v>17305</v>
      </c>
      <c r="F19" s="363">
        <v>7.933636873947478</v>
      </c>
      <c r="G19" s="364">
        <v>68928</v>
      </c>
      <c r="H19" s="363">
        <v>18.526670564363585</v>
      </c>
      <c r="I19" s="365">
        <v>2220</v>
      </c>
      <c r="J19" s="358">
        <v>34.05797101449275</v>
      </c>
      <c r="K19" s="366">
        <v>68750</v>
      </c>
      <c r="L19" s="363">
        <v>11.861373250894886</v>
      </c>
      <c r="M19" s="366">
        <v>50907</v>
      </c>
      <c r="N19" s="363">
        <v>17.213511086551094</v>
      </c>
      <c r="O19" s="366">
        <v>17225</v>
      </c>
      <c r="P19" s="363">
        <v>-1.8126888217522605</v>
      </c>
      <c r="R19" s="37"/>
      <c r="S19" s="49" t="s">
        <v>47</v>
      </c>
      <c r="T19" s="50">
        <v>157169</v>
      </c>
      <c r="U19" s="51">
        <v>14.468729743705524</v>
      </c>
      <c r="V19" s="52">
        <v>17302</v>
      </c>
      <c r="W19" s="51">
        <v>7.914925466225924</v>
      </c>
      <c r="X19" s="52">
        <v>68840</v>
      </c>
      <c r="Y19" s="51">
        <v>18.375348213364504</v>
      </c>
      <c r="Z19" s="52">
        <v>2220</v>
      </c>
      <c r="AA19" s="51">
        <v>34.05797101449275</v>
      </c>
      <c r="AB19" s="52">
        <v>68807</v>
      </c>
      <c r="AC19" s="51">
        <v>11.95411649853564</v>
      </c>
      <c r="AD19" s="52">
        <v>50924</v>
      </c>
      <c r="AE19" s="51">
        <v>17.252653634500703</v>
      </c>
      <c r="AF19" s="52">
        <v>17234</v>
      </c>
      <c r="AG19" s="53">
        <v>-1.7613863079290866</v>
      </c>
    </row>
    <row r="20" spans="1:33" ht="18" customHeight="1">
      <c r="A20" s="37"/>
      <c r="B20" s="49" t="s">
        <v>48</v>
      </c>
      <c r="C20" s="50">
        <v>90123</v>
      </c>
      <c r="D20" s="358">
        <v>10.84558145255518</v>
      </c>
      <c r="E20" s="52">
        <v>18093</v>
      </c>
      <c r="F20" s="358">
        <v>4.20434256752867</v>
      </c>
      <c r="G20" s="52">
        <v>32918</v>
      </c>
      <c r="H20" s="358">
        <v>12.09943810658946</v>
      </c>
      <c r="I20" s="52">
        <v>452</v>
      </c>
      <c r="J20" s="51">
        <v>-45.67307692307693</v>
      </c>
      <c r="K20" s="52">
        <v>38660</v>
      </c>
      <c r="L20" s="51">
        <v>14.565120758630897</v>
      </c>
      <c r="M20" s="52">
        <v>23374</v>
      </c>
      <c r="N20" s="358">
        <v>31.174588921937243</v>
      </c>
      <c r="O20" s="52">
        <v>15111</v>
      </c>
      <c r="P20" s="359">
        <v>-3.843461660833597</v>
      </c>
      <c r="R20" s="37"/>
      <c r="S20" s="49" t="s">
        <v>48</v>
      </c>
      <c r="T20" s="50">
        <v>90123</v>
      </c>
      <c r="U20" s="51">
        <v>10.84558145255518</v>
      </c>
      <c r="V20" s="52">
        <v>18093</v>
      </c>
      <c r="W20" s="51">
        <v>4.20434256752867</v>
      </c>
      <c r="X20" s="52">
        <v>32918</v>
      </c>
      <c r="Y20" s="51">
        <v>12.09943810658946</v>
      </c>
      <c r="Z20" s="52">
        <v>452</v>
      </c>
      <c r="AA20" s="51">
        <v>-45.67307692307693</v>
      </c>
      <c r="AB20" s="52">
        <v>38660</v>
      </c>
      <c r="AC20" s="51">
        <v>14.565120758630897</v>
      </c>
      <c r="AD20" s="52">
        <v>23374</v>
      </c>
      <c r="AE20" s="51">
        <v>31.174588921937243</v>
      </c>
      <c r="AF20" s="52">
        <v>15111</v>
      </c>
      <c r="AG20" s="53">
        <v>-3.843461660833597</v>
      </c>
    </row>
    <row r="21" spans="1:33" ht="18" customHeight="1">
      <c r="A21" s="37"/>
      <c r="B21" s="49" t="s">
        <v>135</v>
      </c>
      <c r="C21" s="50">
        <v>15714</v>
      </c>
      <c r="D21" s="358">
        <v>-1.9162349416390896</v>
      </c>
      <c r="E21" s="52">
        <v>8336</v>
      </c>
      <c r="F21" s="358">
        <v>-2.7644931762510225</v>
      </c>
      <c r="G21" s="52">
        <v>5674</v>
      </c>
      <c r="H21" s="358">
        <v>-1.5443345479784938</v>
      </c>
      <c r="I21" s="52">
        <v>106</v>
      </c>
      <c r="J21" s="51">
        <v>7.070707070707073</v>
      </c>
      <c r="K21" s="52">
        <v>1598</v>
      </c>
      <c r="L21" s="51">
        <v>0.7566204287515745</v>
      </c>
      <c r="M21" s="52">
        <v>1001</v>
      </c>
      <c r="N21" s="358">
        <v>19.88023952095807</v>
      </c>
      <c r="O21" s="52">
        <v>569</v>
      </c>
      <c r="P21" s="359">
        <v>-19.17613636363636</v>
      </c>
      <c r="R21" s="37"/>
      <c r="S21" s="49" t="s">
        <v>135</v>
      </c>
      <c r="T21" s="50">
        <v>15714</v>
      </c>
      <c r="U21" s="51">
        <v>-1.9162349416390896</v>
      </c>
      <c r="V21" s="52">
        <v>8336</v>
      </c>
      <c r="W21" s="51">
        <v>-2.7644931762510225</v>
      </c>
      <c r="X21" s="52">
        <v>5674</v>
      </c>
      <c r="Y21" s="51">
        <v>-1.5443345479784938</v>
      </c>
      <c r="Z21" s="52">
        <v>106</v>
      </c>
      <c r="AA21" s="51">
        <v>7.070707070707073</v>
      </c>
      <c r="AB21" s="52">
        <v>1598</v>
      </c>
      <c r="AC21" s="51">
        <v>0.7566204287515745</v>
      </c>
      <c r="AD21" s="52">
        <v>1001</v>
      </c>
      <c r="AE21" s="51">
        <v>19.88023952095807</v>
      </c>
      <c r="AF21" s="52">
        <v>569</v>
      </c>
      <c r="AG21" s="53">
        <v>-19.17613636363636</v>
      </c>
    </row>
    <row r="22" spans="1:33" ht="18" customHeight="1">
      <c r="A22" s="37"/>
      <c r="B22" s="49" t="s">
        <v>136</v>
      </c>
      <c r="C22" s="50">
        <v>6992</v>
      </c>
      <c r="D22" s="358">
        <v>-7.903055848261332</v>
      </c>
      <c r="E22" s="52">
        <v>3705</v>
      </c>
      <c r="F22" s="358">
        <v>-2.345809172377429</v>
      </c>
      <c r="G22" s="52">
        <v>2765</v>
      </c>
      <c r="H22" s="358">
        <v>-10.285528877352363</v>
      </c>
      <c r="I22" s="52">
        <v>30</v>
      </c>
      <c r="J22" s="51">
        <v>-84.5360824742268</v>
      </c>
      <c r="K22" s="52">
        <v>492</v>
      </c>
      <c r="L22" s="51">
        <v>-5.747126436781613</v>
      </c>
      <c r="M22" s="52">
        <v>271</v>
      </c>
      <c r="N22" s="358">
        <v>103.7593984962406</v>
      </c>
      <c r="O22" s="52">
        <v>217</v>
      </c>
      <c r="P22" s="359">
        <v>-42.44031830238727</v>
      </c>
      <c r="R22" s="37"/>
      <c r="S22" s="49" t="s">
        <v>136</v>
      </c>
      <c r="T22" s="50">
        <v>6992</v>
      </c>
      <c r="U22" s="51">
        <v>-7.903055848261332</v>
      </c>
      <c r="V22" s="52">
        <v>3705</v>
      </c>
      <c r="W22" s="51">
        <v>-2.345809172377429</v>
      </c>
      <c r="X22" s="52">
        <v>2765</v>
      </c>
      <c r="Y22" s="51">
        <v>-10.285528877352363</v>
      </c>
      <c r="Z22" s="52">
        <v>30</v>
      </c>
      <c r="AA22" s="51">
        <v>-84.5360824742268</v>
      </c>
      <c r="AB22" s="52">
        <v>492</v>
      </c>
      <c r="AC22" s="51">
        <v>-5.747126436781613</v>
      </c>
      <c r="AD22" s="52">
        <v>271</v>
      </c>
      <c r="AE22" s="51">
        <v>103.7593984962406</v>
      </c>
      <c r="AF22" s="52">
        <v>217</v>
      </c>
      <c r="AG22" s="53">
        <v>-42.44031830238727</v>
      </c>
    </row>
    <row r="23" spans="1:33" ht="18" customHeight="1">
      <c r="A23" s="37"/>
      <c r="B23" s="49" t="s">
        <v>137</v>
      </c>
      <c r="C23" s="50">
        <v>8331</v>
      </c>
      <c r="D23" s="358">
        <v>-5.86440677966101</v>
      </c>
      <c r="E23" s="52">
        <v>3972</v>
      </c>
      <c r="F23" s="358">
        <v>-0.7000000000000028</v>
      </c>
      <c r="G23" s="52">
        <v>3498</v>
      </c>
      <c r="H23" s="358">
        <v>-13.24404761904762</v>
      </c>
      <c r="I23" s="52">
        <v>141</v>
      </c>
      <c r="J23" s="51">
        <v>513.0434782608695</v>
      </c>
      <c r="K23" s="52">
        <v>720</v>
      </c>
      <c r="L23" s="51">
        <v>-9.433962264150935</v>
      </c>
      <c r="M23" s="52">
        <v>307</v>
      </c>
      <c r="N23" s="358">
        <v>-5.828220858895705</v>
      </c>
      <c r="O23" s="52">
        <v>413</v>
      </c>
      <c r="P23" s="359">
        <v>-11.940298507462686</v>
      </c>
      <c r="R23" s="37"/>
      <c r="S23" s="49" t="s">
        <v>137</v>
      </c>
      <c r="T23" s="50">
        <v>8331</v>
      </c>
      <c r="U23" s="51">
        <v>-5.86440677966101</v>
      </c>
      <c r="V23" s="52">
        <v>3972</v>
      </c>
      <c r="W23" s="51">
        <v>-0.7000000000000028</v>
      </c>
      <c r="X23" s="52">
        <v>3498</v>
      </c>
      <c r="Y23" s="51">
        <v>-13.24404761904762</v>
      </c>
      <c r="Z23" s="52">
        <v>141</v>
      </c>
      <c r="AA23" s="51">
        <v>513.0434782608695</v>
      </c>
      <c r="AB23" s="52">
        <v>720</v>
      </c>
      <c r="AC23" s="51">
        <v>-9.433962264150935</v>
      </c>
      <c r="AD23" s="52">
        <v>307</v>
      </c>
      <c r="AE23" s="51">
        <v>-5.828220858895705</v>
      </c>
      <c r="AF23" s="52">
        <v>413</v>
      </c>
      <c r="AG23" s="53">
        <v>-11.940298507462686</v>
      </c>
    </row>
    <row r="24" spans="1:33" ht="18" customHeight="1">
      <c r="A24" s="37"/>
      <c r="B24" s="49" t="s">
        <v>138</v>
      </c>
      <c r="C24" s="50">
        <v>4714</v>
      </c>
      <c r="D24" s="358">
        <v>-9.537516791402794</v>
      </c>
      <c r="E24" s="52">
        <v>2472</v>
      </c>
      <c r="F24" s="358">
        <v>-4.8498845265588955</v>
      </c>
      <c r="G24" s="52">
        <v>1737</v>
      </c>
      <c r="H24" s="358">
        <v>-22.00269420745397</v>
      </c>
      <c r="I24" s="52">
        <v>35</v>
      </c>
      <c r="J24" s="51">
        <v>483.33333333333326</v>
      </c>
      <c r="K24" s="52">
        <v>470</v>
      </c>
      <c r="L24" s="51">
        <v>23.684210526315795</v>
      </c>
      <c r="M24" s="52">
        <v>218</v>
      </c>
      <c r="N24" s="358">
        <v>66.41221374045801</v>
      </c>
      <c r="O24" s="52">
        <v>252</v>
      </c>
      <c r="P24" s="359">
        <v>1.2048192771084274</v>
      </c>
      <c r="R24" s="37"/>
      <c r="S24" s="49" t="s">
        <v>138</v>
      </c>
      <c r="T24" s="50">
        <v>4714</v>
      </c>
      <c r="U24" s="51">
        <v>-9.537516791402794</v>
      </c>
      <c r="V24" s="52">
        <v>2472</v>
      </c>
      <c r="W24" s="51">
        <v>-4.8498845265588955</v>
      </c>
      <c r="X24" s="52">
        <v>1737</v>
      </c>
      <c r="Y24" s="51">
        <v>-22.00269420745397</v>
      </c>
      <c r="Z24" s="52">
        <v>35</v>
      </c>
      <c r="AA24" s="51">
        <v>483.33333333333326</v>
      </c>
      <c r="AB24" s="52">
        <v>470</v>
      </c>
      <c r="AC24" s="51">
        <v>23.684210526315795</v>
      </c>
      <c r="AD24" s="52">
        <v>218</v>
      </c>
      <c r="AE24" s="51">
        <v>66.41221374045801</v>
      </c>
      <c r="AF24" s="52">
        <v>252</v>
      </c>
      <c r="AG24" s="53">
        <v>1.2048192771084274</v>
      </c>
    </row>
    <row r="25" spans="1:33" ht="18" customHeight="1">
      <c r="A25" s="37"/>
      <c r="B25" s="49" t="s">
        <v>139</v>
      </c>
      <c r="C25" s="50">
        <v>5764</v>
      </c>
      <c r="D25" s="358">
        <v>0.646062510913211</v>
      </c>
      <c r="E25" s="52">
        <v>3394</v>
      </c>
      <c r="F25" s="358">
        <v>0.08846947803007765</v>
      </c>
      <c r="G25" s="52">
        <v>1806</v>
      </c>
      <c r="H25" s="358">
        <v>-4.595879556259902</v>
      </c>
      <c r="I25" s="52">
        <v>41</v>
      </c>
      <c r="J25" s="51">
        <v>925</v>
      </c>
      <c r="K25" s="52">
        <v>523</v>
      </c>
      <c r="L25" s="51">
        <v>19.134396355353076</v>
      </c>
      <c r="M25" s="52">
        <v>249</v>
      </c>
      <c r="N25" s="358">
        <v>149</v>
      </c>
      <c r="O25" s="52">
        <v>272</v>
      </c>
      <c r="P25" s="359">
        <v>-19.764011799410028</v>
      </c>
      <c r="R25" s="37"/>
      <c r="S25" s="49" t="s">
        <v>139</v>
      </c>
      <c r="T25" s="50">
        <v>5764</v>
      </c>
      <c r="U25" s="51">
        <v>0.646062510913211</v>
      </c>
      <c r="V25" s="52">
        <v>3394</v>
      </c>
      <c r="W25" s="51">
        <v>0.08846947803007765</v>
      </c>
      <c r="X25" s="52">
        <v>1806</v>
      </c>
      <c r="Y25" s="51">
        <v>-4.595879556259902</v>
      </c>
      <c r="Z25" s="52">
        <v>41</v>
      </c>
      <c r="AA25" s="51">
        <v>925</v>
      </c>
      <c r="AB25" s="52">
        <v>523</v>
      </c>
      <c r="AC25" s="51">
        <v>19.134396355353076</v>
      </c>
      <c r="AD25" s="52">
        <v>249</v>
      </c>
      <c r="AE25" s="51">
        <v>149</v>
      </c>
      <c r="AF25" s="52">
        <v>272</v>
      </c>
      <c r="AG25" s="53">
        <v>-19.764011799410028</v>
      </c>
    </row>
    <row r="26" spans="1:33" ht="18" customHeight="1">
      <c r="A26" s="37"/>
      <c r="B26" s="49" t="s">
        <v>140</v>
      </c>
      <c r="C26" s="50">
        <v>15297</v>
      </c>
      <c r="D26" s="358">
        <v>-3.713728205450991</v>
      </c>
      <c r="E26" s="52">
        <v>7158</v>
      </c>
      <c r="F26" s="358">
        <v>-13.341404358353515</v>
      </c>
      <c r="G26" s="52">
        <v>5922</v>
      </c>
      <c r="H26" s="358">
        <v>9.000552181115395</v>
      </c>
      <c r="I26" s="52">
        <v>254</v>
      </c>
      <c r="J26" s="51">
        <v>82.73381294964028</v>
      </c>
      <c r="K26" s="52">
        <v>1963</v>
      </c>
      <c r="L26" s="51">
        <v>-4.476885644768856</v>
      </c>
      <c r="M26" s="52">
        <v>971</v>
      </c>
      <c r="N26" s="358">
        <v>-13.070725156669653</v>
      </c>
      <c r="O26" s="52">
        <v>950</v>
      </c>
      <c r="P26" s="359">
        <v>2.1505376344086073</v>
      </c>
      <c r="R26" s="37"/>
      <c r="S26" s="49" t="s">
        <v>140</v>
      </c>
      <c r="T26" s="50">
        <v>15297</v>
      </c>
      <c r="U26" s="51">
        <v>-3.713728205450991</v>
      </c>
      <c r="V26" s="52">
        <v>7158</v>
      </c>
      <c r="W26" s="51">
        <v>-13.341404358353515</v>
      </c>
      <c r="X26" s="52">
        <v>5922</v>
      </c>
      <c r="Y26" s="51">
        <v>9.000552181115395</v>
      </c>
      <c r="Z26" s="52">
        <v>254</v>
      </c>
      <c r="AA26" s="51">
        <v>82.73381294964028</v>
      </c>
      <c r="AB26" s="52">
        <v>1963</v>
      </c>
      <c r="AC26" s="51">
        <v>-4.476885644768856</v>
      </c>
      <c r="AD26" s="52">
        <v>971</v>
      </c>
      <c r="AE26" s="51">
        <v>-13.070725156669653</v>
      </c>
      <c r="AF26" s="52">
        <v>950</v>
      </c>
      <c r="AG26" s="53">
        <v>2.1505376344086073</v>
      </c>
    </row>
    <row r="27" spans="1:33" ht="18" customHeight="1">
      <c r="A27" s="37"/>
      <c r="B27" s="49" t="s">
        <v>50</v>
      </c>
      <c r="C27" s="50">
        <v>15637</v>
      </c>
      <c r="D27" s="358">
        <v>-5.8125527044934415</v>
      </c>
      <c r="E27" s="52">
        <v>7058</v>
      </c>
      <c r="F27" s="358">
        <v>-1.3970382788488394</v>
      </c>
      <c r="G27" s="52">
        <v>6183</v>
      </c>
      <c r="H27" s="358">
        <v>-10.856401384083043</v>
      </c>
      <c r="I27" s="52">
        <v>53</v>
      </c>
      <c r="J27" s="51">
        <v>-78.714859437751</v>
      </c>
      <c r="K27" s="52">
        <v>2343</v>
      </c>
      <c r="L27" s="51">
        <v>3.7184594953519223</v>
      </c>
      <c r="M27" s="52">
        <v>713</v>
      </c>
      <c r="N27" s="358">
        <v>50.10526315789474</v>
      </c>
      <c r="O27" s="52">
        <v>1582</v>
      </c>
      <c r="P27" s="359">
        <v>-11.32286995515696</v>
      </c>
      <c r="R27" s="37"/>
      <c r="S27" s="49" t="s">
        <v>50</v>
      </c>
      <c r="T27" s="50">
        <v>15637</v>
      </c>
      <c r="U27" s="51">
        <v>-5.8125527044934415</v>
      </c>
      <c r="V27" s="52">
        <v>7058</v>
      </c>
      <c r="W27" s="51">
        <v>-1.3970382788488394</v>
      </c>
      <c r="X27" s="52">
        <v>6183</v>
      </c>
      <c r="Y27" s="51">
        <v>-10.856401384083043</v>
      </c>
      <c r="Z27" s="52">
        <v>53</v>
      </c>
      <c r="AA27" s="51">
        <v>-78.714859437751</v>
      </c>
      <c r="AB27" s="52">
        <v>2343</v>
      </c>
      <c r="AC27" s="51">
        <v>3.7184594953519223</v>
      </c>
      <c r="AD27" s="52">
        <v>713</v>
      </c>
      <c r="AE27" s="51">
        <v>50.10526315789474</v>
      </c>
      <c r="AF27" s="52">
        <v>1582</v>
      </c>
      <c r="AG27" s="53">
        <v>-11.32286995515696</v>
      </c>
    </row>
    <row r="28" spans="1:33" ht="18" customHeight="1">
      <c r="A28" s="37"/>
      <c r="B28" s="49" t="s">
        <v>51</v>
      </c>
      <c r="C28" s="50">
        <v>36210</v>
      </c>
      <c r="D28" s="358">
        <v>-2.747562646039796</v>
      </c>
      <c r="E28" s="52">
        <v>15732</v>
      </c>
      <c r="F28" s="358">
        <v>1.7659615757811054</v>
      </c>
      <c r="G28" s="52">
        <v>15685</v>
      </c>
      <c r="H28" s="358">
        <v>-0.5453046731342397</v>
      </c>
      <c r="I28" s="52">
        <v>374</v>
      </c>
      <c r="J28" s="51">
        <v>56.485355648535574</v>
      </c>
      <c r="K28" s="52">
        <v>4419</v>
      </c>
      <c r="L28" s="51">
        <v>-23.334489937543367</v>
      </c>
      <c r="M28" s="52">
        <v>2694</v>
      </c>
      <c r="N28" s="358">
        <v>-32.20936084549572</v>
      </c>
      <c r="O28" s="52">
        <v>1717</v>
      </c>
      <c r="P28" s="359">
        <v>-4.07821229050279</v>
      </c>
      <c r="R28" s="37"/>
      <c r="S28" s="49" t="s">
        <v>51</v>
      </c>
      <c r="T28" s="50">
        <v>36210</v>
      </c>
      <c r="U28" s="51">
        <v>-2.747562646039796</v>
      </c>
      <c r="V28" s="52">
        <v>15732</v>
      </c>
      <c r="W28" s="51">
        <v>1.7659615757811054</v>
      </c>
      <c r="X28" s="52">
        <v>15685</v>
      </c>
      <c r="Y28" s="51">
        <v>-0.5453046731342397</v>
      </c>
      <c r="Z28" s="52">
        <v>374</v>
      </c>
      <c r="AA28" s="51">
        <v>56.485355648535574</v>
      </c>
      <c r="AB28" s="52">
        <v>4419</v>
      </c>
      <c r="AC28" s="51">
        <v>-23.334489937543367</v>
      </c>
      <c r="AD28" s="52">
        <v>2694</v>
      </c>
      <c r="AE28" s="51">
        <v>-32.20936084549572</v>
      </c>
      <c r="AF28" s="52">
        <v>1717</v>
      </c>
      <c r="AG28" s="53">
        <v>-4.07821229050279</v>
      </c>
    </row>
    <row r="29" spans="1:33" ht="18" customHeight="1">
      <c r="A29" s="37"/>
      <c r="B29" s="49" t="s">
        <v>52</v>
      </c>
      <c r="C29" s="50">
        <v>80030</v>
      </c>
      <c r="D29" s="358">
        <v>8.319911210968684</v>
      </c>
      <c r="E29" s="52">
        <v>23089</v>
      </c>
      <c r="F29" s="358">
        <v>5.429223744292244</v>
      </c>
      <c r="G29" s="52">
        <v>38864</v>
      </c>
      <c r="H29" s="358">
        <v>7.2494963711124</v>
      </c>
      <c r="I29" s="52">
        <v>623</v>
      </c>
      <c r="J29" s="51">
        <v>-42.58064516129032</v>
      </c>
      <c r="K29" s="52">
        <v>17454</v>
      </c>
      <c r="L29" s="51">
        <v>19.05054225496214</v>
      </c>
      <c r="M29" s="52">
        <v>9010</v>
      </c>
      <c r="N29" s="358">
        <v>37.117638106833056</v>
      </c>
      <c r="O29" s="52">
        <v>8358</v>
      </c>
      <c r="P29" s="359">
        <v>5.211480362537756</v>
      </c>
      <c r="R29" s="37"/>
      <c r="S29" s="49" t="s">
        <v>52</v>
      </c>
      <c r="T29" s="50">
        <v>80030</v>
      </c>
      <c r="U29" s="51">
        <v>8.319911210968684</v>
      </c>
      <c r="V29" s="52">
        <v>23089</v>
      </c>
      <c r="W29" s="51">
        <v>5.429223744292244</v>
      </c>
      <c r="X29" s="52">
        <v>38864</v>
      </c>
      <c r="Y29" s="51">
        <v>7.2494963711124</v>
      </c>
      <c r="Z29" s="52">
        <v>623</v>
      </c>
      <c r="AA29" s="51">
        <v>-42.58064516129032</v>
      </c>
      <c r="AB29" s="52">
        <v>17454</v>
      </c>
      <c r="AC29" s="51">
        <v>19.05054225496214</v>
      </c>
      <c r="AD29" s="52">
        <v>9010</v>
      </c>
      <c r="AE29" s="51">
        <v>37.117638106833056</v>
      </c>
      <c r="AF29" s="52">
        <v>8358</v>
      </c>
      <c r="AG29" s="53">
        <v>5.211480362537756</v>
      </c>
    </row>
    <row r="30" spans="1:33" ht="18" customHeight="1">
      <c r="A30" s="37"/>
      <c r="B30" s="49" t="s">
        <v>53</v>
      </c>
      <c r="C30" s="50">
        <v>18016</v>
      </c>
      <c r="D30" s="358">
        <v>5.18449322746379</v>
      </c>
      <c r="E30" s="52">
        <v>7024</v>
      </c>
      <c r="F30" s="358">
        <v>6.1347839226352505</v>
      </c>
      <c r="G30" s="52">
        <v>9236</v>
      </c>
      <c r="H30" s="358">
        <v>10.425633668101383</v>
      </c>
      <c r="I30" s="52">
        <v>272</v>
      </c>
      <c r="J30" s="51">
        <v>455.1020408163265</v>
      </c>
      <c r="K30" s="52">
        <v>1484</v>
      </c>
      <c r="L30" s="51">
        <v>-29.23223652837386</v>
      </c>
      <c r="M30" s="52">
        <v>515</v>
      </c>
      <c r="N30" s="358">
        <v>-49.75609756097561</v>
      </c>
      <c r="O30" s="52">
        <v>960</v>
      </c>
      <c r="P30" s="359">
        <v>-9.774436090225564</v>
      </c>
      <c r="R30" s="37"/>
      <c r="S30" s="49" t="s">
        <v>53</v>
      </c>
      <c r="T30" s="50">
        <v>18016</v>
      </c>
      <c r="U30" s="51">
        <v>5.18449322746379</v>
      </c>
      <c r="V30" s="52">
        <v>7024</v>
      </c>
      <c r="W30" s="51">
        <v>6.1347839226352505</v>
      </c>
      <c r="X30" s="52">
        <v>9236</v>
      </c>
      <c r="Y30" s="51">
        <v>10.425633668101383</v>
      </c>
      <c r="Z30" s="52">
        <v>272</v>
      </c>
      <c r="AA30" s="51">
        <v>455.1020408163265</v>
      </c>
      <c r="AB30" s="52">
        <v>1484</v>
      </c>
      <c r="AC30" s="51">
        <v>-29.23223652837386</v>
      </c>
      <c r="AD30" s="52">
        <v>515</v>
      </c>
      <c r="AE30" s="51">
        <v>-49.75609756097561</v>
      </c>
      <c r="AF30" s="52">
        <v>960</v>
      </c>
      <c r="AG30" s="53">
        <v>-9.774436090225564</v>
      </c>
    </row>
    <row r="31" spans="1:33" ht="18" customHeight="1">
      <c r="A31" s="37"/>
      <c r="B31" s="49" t="s">
        <v>55</v>
      </c>
      <c r="C31" s="50">
        <v>14669</v>
      </c>
      <c r="D31" s="358">
        <v>4.035460992907787</v>
      </c>
      <c r="E31" s="52">
        <v>5746</v>
      </c>
      <c r="F31" s="358">
        <v>6.743451606910654</v>
      </c>
      <c r="G31" s="52">
        <v>6232</v>
      </c>
      <c r="H31" s="358">
        <v>6.822077476859789</v>
      </c>
      <c r="I31" s="52">
        <v>127</v>
      </c>
      <c r="J31" s="51">
        <v>225.64102564102564</v>
      </c>
      <c r="K31" s="52">
        <v>2564</v>
      </c>
      <c r="L31" s="51">
        <v>-9.845288326300988</v>
      </c>
      <c r="M31" s="52">
        <v>1529</v>
      </c>
      <c r="N31" s="358">
        <v>-20.57142857142857</v>
      </c>
      <c r="O31" s="52">
        <v>1027</v>
      </c>
      <c r="P31" s="359">
        <v>13.858093126385825</v>
      </c>
      <c r="R31" s="37"/>
      <c r="S31" s="49" t="s">
        <v>55</v>
      </c>
      <c r="T31" s="50">
        <v>14669</v>
      </c>
      <c r="U31" s="51">
        <v>4.035460992907787</v>
      </c>
      <c r="V31" s="52">
        <v>5746</v>
      </c>
      <c r="W31" s="51">
        <v>6.743451606910654</v>
      </c>
      <c r="X31" s="52">
        <v>6232</v>
      </c>
      <c r="Y31" s="51">
        <v>6.822077476859789</v>
      </c>
      <c r="Z31" s="52">
        <v>127</v>
      </c>
      <c r="AA31" s="51">
        <v>225.64102564102564</v>
      </c>
      <c r="AB31" s="52">
        <v>2564</v>
      </c>
      <c r="AC31" s="51">
        <v>-9.845288326300988</v>
      </c>
      <c r="AD31" s="52">
        <v>1529</v>
      </c>
      <c r="AE31" s="51">
        <v>-20.57142857142857</v>
      </c>
      <c r="AF31" s="52">
        <v>1027</v>
      </c>
      <c r="AG31" s="53">
        <v>13.858093126385825</v>
      </c>
    </row>
    <row r="32" spans="1:33" ht="18" customHeight="1">
      <c r="A32" s="37"/>
      <c r="B32" s="49" t="s">
        <v>56</v>
      </c>
      <c r="C32" s="50">
        <v>18652</v>
      </c>
      <c r="D32" s="358">
        <v>-9.081160126736535</v>
      </c>
      <c r="E32" s="52">
        <v>5206</v>
      </c>
      <c r="F32" s="358">
        <v>5.1292407108239075</v>
      </c>
      <c r="G32" s="52">
        <v>7749</v>
      </c>
      <c r="H32" s="358">
        <v>0.99048612016162</v>
      </c>
      <c r="I32" s="52">
        <v>115</v>
      </c>
      <c r="J32" s="51">
        <v>-51.271186440677965</v>
      </c>
      <c r="K32" s="52">
        <v>5582</v>
      </c>
      <c r="L32" s="51">
        <v>-27.070812646981963</v>
      </c>
      <c r="M32" s="52">
        <v>1927</v>
      </c>
      <c r="N32" s="358">
        <v>-54.47673045121663</v>
      </c>
      <c r="O32" s="52">
        <v>3636</v>
      </c>
      <c r="P32" s="359">
        <v>6.784140969163005</v>
      </c>
      <c r="R32" s="37"/>
      <c r="S32" s="49" t="s">
        <v>56</v>
      </c>
      <c r="T32" s="50">
        <v>18652</v>
      </c>
      <c r="U32" s="51">
        <v>-9.081160126736535</v>
      </c>
      <c r="V32" s="52">
        <v>5206</v>
      </c>
      <c r="W32" s="51">
        <v>5.1292407108239075</v>
      </c>
      <c r="X32" s="52">
        <v>7749</v>
      </c>
      <c r="Y32" s="51">
        <v>0.99048612016162</v>
      </c>
      <c r="Z32" s="52">
        <v>115</v>
      </c>
      <c r="AA32" s="51">
        <v>-51.271186440677965</v>
      </c>
      <c r="AB32" s="52">
        <v>5582</v>
      </c>
      <c r="AC32" s="51">
        <v>-27.070812646981963</v>
      </c>
      <c r="AD32" s="52">
        <v>1927</v>
      </c>
      <c r="AE32" s="51">
        <v>-54.47673045121663</v>
      </c>
      <c r="AF32" s="52">
        <v>3636</v>
      </c>
      <c r="AG32" s="53">
        <v>6.784140969163005</v>
      </c>
    </row>
    <row r="33" spans="1:33" ht="18" customHeight="1">
      <c r="A33" s="37"/>
      <c r="B33" s="49" t="s">
        <v>57</v>
      </c>
      <c r="C33" s="50">
        <v>76328</v>
      </c>
      <c r="D33" s="358">
        <v>-2.49984032701029</v>
      </c>
      <c r="E33" s="52">
        <v>11294</v>
      </c>
      <c r="F33" s="358">
        <v>-1.267593321094509</v>
      </c>
      <c r="G33" s="52">
        <v>30106</v>
      </c>
      <c r="H33" s="358">
        <v>-2.6829583656581235</v>
      </c>
      <c r="I33" s="52">
        <v>421</v>
      </c>
      <c r="J33" s="51">
        <v>3.694581280788171</v>
      </c>
      <c r="K33" s="52">
        <v>34507</v>
      </c>
      <c r="L33" s="51">
        <v>-2.808134294727367</v>
      </c>
      <c r="M33" s="52">
        <v>20797</v>
      </c>
      <c r="N33" s="358">
        <v>1.7864134690681368</v>
      </c>
      <c r="O33" s="52">
        <v>13675</v>
      </c>
      <c r="P33" s="359">
        <v>-8.978966986155484</v>
      </c>
      <c r="R33" s="37"/>
      <c r="S33" s="49" t="s">
        <v>57</v>
      </c>
      <c r="T33" s="50">
        <v>76328</v>
      </c>
      <c r="U33" s="51">
        <v>-2.49984032701029</v>
      </c>
      <c r="V33" s="52">
        <v>11294</v>
      </c>
      <c r="W33" s="51">
        <v>-1.267593321094509</v>
      </c>
      <c r="X33" s="52">
        <v>30106</v>
      </c>
      <c r="Y33" s="51">
        <v>-2.6829583656581235</v>
      </c>
      <c r="Z33" s="52">
        <v>421</v>
      </c>
      <c r="AA33" s="51">
        <v>3.694581280788171</v>
      </c>
      <c r="AB33" s="52">
        <v>34507</v>
      </c>
      <c r="AC33" s="51">
        <v>-2.808134294727367</v>
      </c>
      <c r="AD33" s="52">
        <v>20797</v>
      </c>
      <c r="AE33" s="51">
        <v>1.7864134690681368</v>
      </c>
      <c r="AF33" s="52">
        <v>13675</v>
      </c>
      <c r="AG33" s="53">
        <v>-8.978966986155484</v>
      </c>
    </row>
    <row r="34" spans="1:33" ht="18" customHeight="1">
      <c r="A34" s="37"/>
      <c r="B34" s="49" t="s">
        <v>58</v>
      </c>
      <c r="C34" s="50">
        <v>41450</v>
      </c>
      <c r="D34" s="358">
        <v>2.3810699995059963</v>
      </c>
      <c r="E34" s="52">
        <v>11373</v>
      </c>
      <c r="F34" s="358">
        <v>7.373489425981887</v>
      </c>
      <c r="G34" s="52">
        <v>14759</v>
      </c>
      <c r="H34" s="358">
        <v>12.014268366727393</v>
      </c>
      <c r="I34" s="52">
        <v>715</v>
      </c>
      <c r="J34" s="51">
        <v>178.21011673151747</v>
      </c>
      <c r="K34" s="52">
        <v>14603</v>
      </c>
      <c r="L34" s="51">
        <v>-11.287285098110686</v>
      </c>
      <c r="M34" s="52">
        <v>7423</v>
      </c>
      <c r="N34" s="358">
        <v>-14.883614264419222</v>
      </c>
      <c r="O34" s="52">
        <v>7155</v>
      </c>
      <c r="P34" s="359">
        <v>-6.604881869207674</v>
      </c>
      <c r="R34" s="37"/>
      <c r="S34" s="49" t="s">
        <v>58</v>
      </c>
      <c r="T34" s="50">
        <v>41450</v>
      </c>
      <c r="U34" s="51">
        <v>2.3810699995059963</v>
      </c>
      <c r="V34" s="52">
        <v>11373</v>
      </c>
      <c r="W34" s="51">
        <v>7.373489425981887</v>
      </c>
      <c r="X34" s="52">
        <v>14759</v>
      </c>
      <c r="Y34" s="51">
        <v>12.014268366727393</v>
      </c>
      <c r="Z34" s="52">
        <v>715</v>
      </c>
      <c r="AA34" s="51">
        <v>178.21011673151747</v>
      </c>
      <c r="AB34" s="52">
        <v>14603</v>
      </c>
      <c r="AC34" s="51">
        <v>-11.287285098110686</v>
      </c>
      <c r="AD34" s="52">
        <v>7423</v>
      </c>
      <c r="AE34" s="51">
        <v>-14.883614264419222</v>
      </c>
      <c r="AF34" s="52">
        <v>7155</v>
      </c>
      <c r="AG34" s="53">
        <v>-6.604881869207674</v>
      </c>
    </row>
    <row r="35" spans="1:33" ht="18" customHeight="1">
      <c r="A35" s="37"/>
      <c r="B35" s="49" t="s">
        <v>59</v>
      </c>
      <c r="C35" s="50">
        <v>8654</v>
      </c>
      <c r="D35" s="358">
        <v>-5.5137023692542755</v>
      </c>
      <c r="E35" s="52">
        <v>2999</v>
      </c>
      <c r="F35" s="358">
        <v>0.16700066800268587</v>
      </c>
      <c r="G35" s="52">
        <v>2793</v>
      </c>
      <c r="H35" s="358">
        <v>25.022381378692927</v>
      </c>
      <c r="I35" s="52">
        <v>27</v>
      </c>
      <c r="J35" s="51">
        <v>125</v>
      </c>
      <c r="K35" s="52">
        <v>2835</v>
      </c>
      <c r="L35" s="51">
        <v>-27.660117376881857</v>
      </c>
      <c r="M35" s="52">
        <v>1156</v>
      </c>
      <c r="N35" s="358">
        <v>-40.56555269922879</v>
      </c>
      <c r="O35" s="52">
        <v>1673</v>
      </c>
      <c r="P35" s="359">
        <v>-15.162271805273832</v>
      </c>
      <c r="R35" s="37"/>
      <c r="S35" s="49" t="s">
        <v>59</v>
      </c>
      <c r="T35" s="50">
        <v>8654</v>
      </c>
      <c r="U35" s="51">
        <v>-5.5137023692542755</v>
      </c>
      <c r="V35" s="52">
        <v>2999</v>
      </c>
      <c r="W35" s="51">
        <v>0.16700066800268587</v>
      </c>
      <c r="X35" s="52">
        <v>2793</v>
      </c>
      <c r="Y35" s="51">
        <v>25.022381378692927</v>
      </c>
      <c r="Z35" s="52">
        <v>27</v>
      </c>
      <c r="AA35" s="51">
        <v>125</v>
      </c>
      <c r="AB35" s="52">
        <v>2835</v>
      </c>
      <c r="AC35" s="51">
        <v>-27.660117376881857</v>
      </c>
      <c r="AD35" s="52">
        <v>1156</v>
      </c>
      <c r="AE35" s="51">
        <v>-40.56555269922879</v>
      </c>
      <c r="AF35" s="52">
        <v>1673</v>
      </c>
      <c r="AG35" s="53">
        <v>-15.162271805273832</v>
      </c>
    </row>
    <row r="36" spans="1:33" ht="18" customHeight="1">
      <c r="A36" s="37"/>
      <c r="B36" s="49" t="s">
        <v>60</v>
      </c>
      <c r="C36" s="50">
        <v>6176</v>
      </c>
      <c r="D36" s="358">
        <v>0.6354896529248748</v>
      </c>
      <c r="E36" s="52">
        <v>3130</v>
      </c>
      <c r="F36" s="358">
        <v>-5.237662730850744</v>
      </c>
      <c r="G36" s="52">
        <v>1975</v>
      </c>
      <c r="H36" s="358">
        <v>2.3316062176165815</v>
      </c>
      <c r="I36" s="52">
        <v>37</v>
      </c>
      <c r="J36" s="51">
        <v>-2.631578947368425</v>
      </c>
      <c r="K36" s="52">
        <v>1034</v>
      </c>
      <c r="L36" s="51">
        <v>19.399538106235553</v>
      </c>
      <c r="M36" s="52">
        <v>426</v>
      </c>
      <c r="N36" s="358">
        <v>227.69230769230768</v>
      </c>
      <c r="O36" s="52">
        <v>608</v>
      </c>
      <c r="P36" s="359">
        <v>-17.391304347826093</v>
      </c>
      <c r="R36" s="37"/>
      <c r="S36" s="49" t="s">
        <v>60</v>
      </c>
      <c r="T36" s="50">
        <v>6176</v>
      </c>
      <c r="U36" s="51">
        <v>0.6354896529248748</v>
      </c>
      <c r="V36" s="52">
        <v>3130</v>
      </c>
      <c r="W36" s="51">
        <v>-5.237662730850744</v>
      </c>
      <c r="X36" s="52">
        <v>1975</v>
      </c>
      <c r="Y36" s="51">
        <v>2.3316062176165815</v>
      </c>
      <c r="Z36" s="52">
        <v>37</v>
      </c>
      <c r="AA36" s="51">
        <v>-2.631578947368425</v>
      </c>
      <c r="AB36" s="52">
        <v>1034</v>
      </c>
      <c r="AC36" s="51">
        <v>19.399538106235553</v>
      </c>
      <c r="AD36" s="52">
        <v>426</v>
      </c>
      <c r="AE36" s="51">
        <v>227.69230769230768</v>
      </c>
      <c r="AF36" s="52">
        <v>608</v>
      </c>
      <c r="AG36" s="53">
        <v>-17.391304347826093</v>
      </c>
    </row>
    <row r="37" spans="1:33" ht="18" customHeight="1">
      <c r="A37" s="37"/>
      <c r="B37" s="49" t="s">
        <v>141</v>
      </c>
      <c r="C37" s="50">
        <v>2954</v>
      </c>
      <c r="D37" s="358">
        <v>-7.831513260530414</v>
      </c>
      <c r="E37" s="52">
        <v>1346</v>
      </c>
      <c r="F37" s="358">
        <v>-5.808257522743176</v>
      </c>
      <c r="G37" s="52">
        <v>1258</v>
      </c>
      <c r="H37" s="358">
        <v>-7.7035950110051346</v>
      </c>
      <c r="I37" s="52">
        <v>2</v>
      </c>
      <c r="J37" s="51">
        <v>-60</v>
      </c>
      <c r="K37" s="52">
        <v>348</v>
      </c>
      <c r="L37" s="51">
        <v>-14.705882352941174</v>
      </c>
      <c r="M37" s="52">
        <v>292</v>
      </c>
      <c r="N37" s="358">
        <v>-12.312312312312315</v>
      </c>
      <c r="O37" s="52">
        <v>56</v>
      </c>
      <c r="P37" s="359">
        <v>-25.33333333333333</v>
      </c>
      <c r="R37" s="37"/>
      <c r="S37" s="49" t="s">
        <v>141</v>
      </c>
      <c r="T37" s="50">
        <v>2954</v>
      </c>
      <c r="U37" s="51">
        <v>-7.831513260530414</v>
      </c>
      <c r="V37" s="52">
        <v>1346</v>
      </c>
      <c r="W37" s="51">
        <v>-5.808257522743176</v>
      </c>
      <c r="X37" s="52">
        <v>1258</v>
      </c>
      <c r="Y37" s="51">
        <v>-7.7035950110051346</v>
      </c>
      <c r="Z37" s="52">
        <v>2</v>
      </c>
      <c r="AA37" s="51">
        <v>-60</v>
      </c>
      <c r="AB37" s="52">
        <v>348</v>
      </c>
      <c r="AC37" s="51">
        <v>-14.705882352941174</v>
      </c>
      <c r="AD37" s="52">
        <v>292</v>
      </c>
      <c r="AE37" s="51">
        <v>-12.312312312312315</v>
      </c>
      <c r="AF37" s="52">
        <v>56</v>
      </c>
      <c r="AG37" s="53">
        <v>-25.33333333333333</v>
      </c>
    </row>
    <row r="38" spans="1:33" ht="18" customHeight="1">
      <c r="A38" s="37"/>
      <c r="B38" s="49" t="s">
        <v>142</v>
      </c>
      <c r="C38" s="50">
        <v>3345</v>
      </c>
      <c r="D38" s="358">
        <v>-10.345751809166444</v>
      </c>
      <c r="E38" s="52">
        <v>1417</v>
      </c>
      <c r="F38" s="358">
        <v>-12.368583797155225</v>
      </c>
      <c r="G38" s="52">
        <v>1485</v>
      </c>
      <c r="H38" s="358">
        <v>-2.173913043478265</v>
      </c>
      <c r="I38" s="52">
        <v>70</v>
      </c>
      <c r="J38" s="51">
        <v>-67.44186046511628</v>
      </c>
      <c r="K38" s="52">
        <v>373</v>
      </c>
      <c r="L38" s="51">
        <v>-2.0997375328084047</v>
      </c>
      <c r="M38" s="52">
        <v>284</v>
      </c>
      <c r="N38" s="358">
        <v>5.185185185185176</v>
      </c>
      <c r="O38" s="52">
        <v>89</v>
      </c>
      <c r="P38" s="359">
        <v>-19.819819819819813</v>
      </c>
      <c r="R38" s="37"/>
      <c r="S38" s="49" t="s">
        <v>142</v>
      </c>
      <c r="T38" s="50">
        <v>3345</v>
      </c>
      <c r="U38" s="51">
        <v>-10.345751809166444</v>
      </c>
      <c r="V38" s="52">
        <v>1417</v>
      </c>
      <c r="W38" s="51">
        <v>-12.368583797155225</v>
      </c>
      <c r="X38" s="52">
        <v>1485</v>
      </c>
      <c r="Y38" s="51">
        <v>-2.173913043478265</v>
      </c>
      <c r="Z38" s="52">
        <v>70</v>
      </c>
      <c r="AA38" s="51">
        <v>-67.44186046511628</v>
      </c>
      <c r="AB38" s="52">
        <v>373</v>
      </c>
      <c r="AC38" s="51">
        <v>-2.0997375328084047</v>
      </c>
      <c r="AD38" s="52">
        <v>284</v>
      </c>
      <c r="AE38" s="51">
        <v>5.185185185185176</v>
      </c>
      <c r="AF38" s="52">
        <v>89</v>
      </c>
      <c r="AG38" s="53">
        <v>-19.819819819819813</v>
      </c>
    </row>
    <row r="39" spans="1:33" ht="18" customHeight="1">
      <c r="A39" s="37"/>
      <c r="B39" s="49" t="s">
        <v>143</v>
      </c>
      <c r="C39" s="50">
        <v>12612</v>
      </c>
      <c r="D39" s="358">
        <v>-11.575404893781112</v>
      </c>
      <c r="E39" s="52">
        <v>5709</v>
      </c>
      <c r="F39" s="358">
        <v>-11.966075558982268</v>
      </c>
      <c r="G39" s="52">
        <v>5844</v>
      </c>
      <c r="H39" s="358">
        <v>-5.037374065648365</v>
      </c>
      <c r="I39" s="52">
        <v>42</v>
      </c>
      <c r="J39" s="51">
        <v>-80.64516129032258</v>
      </c>
      <c r="K39" s="52">
        <v>1017</v>
      </c>
      <c r="L39" s="51">
        <v>-27.71855010660981</v>
      </c>
      <c r="M39" s="52">
        <v>646</v>
      </c>
      <c r="N39" s="358">
        <v>-30.086580086580085</v>
      </c>
      <c r="O39" s="52">
        <v>371</v>
      </c>
      <c r="P39" s="359">
        <v>-18.461538461538467</v>
      </c>
      <c r="R39" s="37"/>
      <c r="S39" s="49" t="s">
        <v>143</v>
      </c>
      <c r="T39" s="50">
        <v>12612</v>
      </c>
      <c r="U39" s="51">
        <v>-11.575404893781112</v>
      </c>
      <c r="V39" s="52">
        <v>5709</v>
      </c>
      <c r="W39" s="51">
        <v>-11.966075558982268</v>
      </c>
      <c r="X39" s="52">
        <v>5844</v>
      </c>
      <c r="Y39" s="51">
        <v>-5.037374065648365</v>
      </c>
      <c r="Z39" s="52">
        <v>42</v>
      </c>
      <c r="AA39" s="51">
        <v>-80.64516129032258</v>
      </c>
      <c r="AB39" s="52">
        <v>1017</v>
      </c>
      <c r="AC39" s="51">
        <v>-27.71855010660981</v>
      </c>
      <c r="AD39" s="52">
        <v>646</v>
      </c>
      <c r="AE39" s="51">
        <v>-30.086580086580085</v>
      </c>
      <c r="AF39" s="52">
        <v>371</v>
      </c>
      <c r="AG39" s="53">
        <v>-18.461538461538467</v>
      </c>
    </row>
    <row r="40" spans="1:33" ht="18" customHeight="1">
      <c r="A40" s="37"/>
      <c r="B40" s="49" t="s">
        <v>144</v>
      </c>
      <c r="C40" s="50">
        <v>18955</v>
      </c>
      <c r="D40" s="358">
        <v>-16.383607569808987</v>
      </c>
      <c r="E40" s="52">
        <v>5936</v>
      </c>
      <c r="F40" s="358">
        <v>-1.0006671114076084</v>
      </c>
      <c r="G40" s="52">
        <v>8488</v>
      </c>
      <c r="H40" s="358">
        <v>-19.399867059158666</v>
      </c>
      <c r="I40" s="52">
        <v>38</v>
      </c>
      <c r="J40" s="51">
        <v>-71.21212121212122</v>
      </c>
      <c r="K40" s="52">
        <v>4493</v>
      </c>
      <c r="L40" s="51">
        <v>-25.241264559068227</v>
      </c>
      <c r="M40" s="52">
        <v>2624</v>
      </c>
      <c r="N40" s="358">
        <v>-33.62003541613964</v>
      </c>
      <c r="O40" s="52">
        <v>1865</v>
      </c>
      <c r="P40" s="359">
        <v>-8.891060087933568</v>
      </c>
      <c r="R40" s="37"/>
      <c r="S40" s="49" t="s">
        <v>144</v>
      </c>
      <c r="T40" s="50">
        <v>18955</v>
      </c>
      <c r="U40" s="51">
        <v>-16.383607569808987</v>
      </c>
      <c r="V40" s="52">
        <v>5936</v>
      </c>
      <c r="W40" s="51">
        <v>-1.0006671114076084</v>
      </c>
      <c r="X40" s="52">
        <v>8488</v>
      </c>
      <c r="Y40" s="51">
        <v>-19.399867059158666</v>
      </c>
      <c r="Z40" s="52">
        <v>38</v>
      </c>
      <c r="AA40" s="51">
        <v>-71.21212121212122</v>
      </c>
      <c r="AB40" s="52">
        <v>4493</v>
      </c>
      <c r="AC40" s="51">
        <v>-25.241264559068227</v>
      </c>
      <c r="AD40" s="52">
        <v>2624</v>
      </c>
      <c r="AE40" s="51">
        <v>-33.62003541613964</v>
      </c>
      <c r="AF40" s="52">
        <v>1865</v>
      </c>
      <c r="AG40" s="53">
        <v>-8.891060087933568</v>
      </c>
    </row>
    <row r="41" spans="1:33" ht="18" customHeight="1">
      <c r="A41" s="37"/>
      <c r="B41" s="49" t="s">
        <v>145</v>
      </c>
      <c r="C41" s="50">
        <v>9416</v>
      </c>
      <c r="D41" s="358">
        <v>-2.6770025839793306</v>
      </c>
      <c r="E41" s="52">
        <v>3780</v>
      </c>
      <c r="F41" s="358">
        <v>-1.8946275629379699</v>
      </c>
      <c r="G41" s="52">
        <v>4719</v>
      </c>
      <c r="H41" s="358">
        <v>-0.12698412698412653</v>
      </c>
      <c r="I41" s="52">
        <v>57</v>
      </c>
      <c r="J41" s="51">
        <v>-38.70967741935484</v>
      </c>
      <c r="K41" s="52">
        <v>860</v>
      </c>
      <c r="L41" s="51">
        <v>-14.342629482071715</v>
      </c>
      <c r="M41" s="52">
        <v>554</v>
      </c>
      <c r="N41" s="358">
        <v>-18.409425625920477</v>
      </c>
      <c r="O41" s="52">
        <v>306</v>
      </c>
      <c r="P41" s="359">
        <v>-5.84615384615384</v>
      </c>
      <c r="R41" s="37"/>
      <c r="S41" s="49" t="s">
        <v>145</v>
      </c>
      <c r="T41" s="50">
        <v>9416</v>
      </c>
      <c r="U41" s="51">
        <v>-2.6770025839793306</v>
      </c>
      <c r="V41" s="52">
        <v>3780</v>
      </c>
      <c r="W41" s="51">
        <v>-1.8946275629379699</v>
      </c>
      <c r="X41" s="52">
        <v>4719</v>
      </c>
      <c r="Y41" s="51">
        <v>-0.12698412698412653</v>
      </c>
      <c r="Z41" s="52">
        <v>57</v>
      </c>
      <c r="AA41" s="51">
        <v>-38.70967741935484</v>
      </c>
      <c r="AB41" s="52">
        <v>860</v>
      </c>
      <c r="AC41" s="51">
        <v>-14.342629482071715</v>
      </c>
      <c r="AD41" s="52">
        <v>554</v>
      </c>
      <c r="AE41" s="51">
        <v>-18.409425625920477</v>
      </c>
      <c r="AF41" s="52">
        <v>306</v>
      </c>
      <c r="AG41" s="53">
        <v>-5.84615384615384</v>
      </c>
    </row>
    <row r="42" spans="1:33" ht="18" customHeight="1">
      <c r="A42" s="37"/>
      <c r="B42" s="49" t="s">
        <v>146</v>
      </c>
      <c r="C42" s="50">
        <v>4068</v>
      </c>
      <c r="D42" s="358">
        <v>-8.481439820022501</v>
      </c>
      <c r="E42" s="52">
        <v>2125</v>
      </c>
      <c r="F42" s="358">
        <v>-1.9381633594831555</v>
      </c>
      <c r="G42" s="52">
        <v>1483</v>
      </c>
      <c r="H42" s="358">
        <v>-24.25944841675178</v>
      </c>
      <c r="I42" s="52">
        <v>1</v>
      </c>
      <c r="J42" s="51">
        <v>-94.11764705882354</v>
      </c>
      <c r="K42" s="52">
        <v>459</v>
      </c>
      <c r="L42" s="51">
        <v>51.48514851485149</v>
      </c>
      <c r="M42" s="52">
        <v>283</v>
      </c>
      <c r="N42" s="358">
        <v>83.76623376623377</v>
      </c>
      <c r="O42" s="52">
        <v>176</v>
      </c>
      <c r="P42" s="359">
        <v>18.120805369127524</v>
      </c>
      <c r="R42" s="37"/>
      <c r="S42" s="49" t="s">
        <v>146</v>
      </c>
      <c r="T42" s="50">
        <v>4068</v>
      </c>
      <c r="U42" s="51">
        <v>-8.481439820022501</v>
      </c>
      <c r="V42" s="52">
        <v>2125</v>
      </c>
      <c r="W42" s="51">
        <v>-1.9381633594831555</v>
      </c>
      <c r="X42" s="52">
        <v>1483</v>
      </c>
      <c r="Y42" s="51">
        <v>-24.25944841675178</v>
      </c>
      <c r="Z42" s="52">
        <v>1</v>
      </c>
      <c r="AA42" s="51">
        <v>-94.11764705882354</v>
      </c>
      <c r="AB42" s="52">
        <v>459</v>
      </c>
      <c r="AC42" s="51">
        <v>51.48514851485149</v>
      </c>
      <c r="AD42" s="52">
        <v>283</v>
      </c>
      <c r="AE42" s="51">
        <v>83.76623376623377</v>
      </c>
      <c r="AF42" s="52">
        <v>176</v>
      </c>
      <c r="AG42" s="53">
        <v>18.120805369127524</v>
      </c>
    </row>
    <row r="43" spans="1:33" ht="18" customHeight="1">
      <c r="A43" s="37"/>
      <c r="B43" s="49" t="s">
        <v>147</v>
      </c>
      <c r="C43" s="50">
        <v>7647</v>
      </c>
      <c r="D43" s="358">
        <v>13.054405677114133</v>
      </c>
      <c r="E43" s="52">
        <v>3208</v>
      </c>
      <c r="F43" s="358">
        <v>1.7443704408499912</v>
      </c>
      <c r="G43" s="52">
        <v>3068</v>
      </c>
      <c r="H43" s="358">
        <v>11.604219716260474</v>
      </c>
      <c r="I43" s="52">
        <v>132</v>
      </c>
      <c r="J43" s="51">
        <v>45.05494505494505</v>
      </c>
      <c r="K43" s="52">
        <v>1239</v>
      </c>
      <c r="L43" s="51">
        <v>60.70038910505838</v>
      </c>
      <c r="M43" s="52">
        <v>945</v>
      </c>
      <c r="N43" s="358">
        <v>103.66379310344826</v>
      </c>
      <c r="O43" s="52">
        <v>292</v>
      </c>
      <c r="P43" s="359">
        <v>-4.885993485342027</v>
      </c>
      <c r="R43" s="37"/>
      <c r="S43" s="49" t="s">
        <v>147</v>
      </c>
      <c r="T43" s="50">
        <v>7647</v>
      </c>
      <c r="U43" s="51">
        <v>13.054405677114133</v>
      </c>
      <c r="V43" s="52">
        <v>3208</v>
      </c>
      <c r="W43" s="51">
        <v>1.7443704408499912</v>
      </c>
      <c r="X43" s="52">
        <v>3068</v>
      </c>
      <c r="Y43" s="51">
        <v>11.604219716260474</v>
      </c>
      <c r="Z43" s="52">
        <v>132</v>
      </c>
      <c r="AA43" s="51">
        <v>45.05494505494505</v>
      </c>
      <c r="AB43" s="52">
        <v>1239</v>
      </c>
      <c r="AC43" s="51">
        <v>60.70038910505838</v>
      </c>
      <c r="AD43" s="52">
        <v>945</v>
      </c>
      <c r="AE43" s="51">
        <v>103.66379310344826</v>
      </c>
      <c r="AF43" s="52">
        <v>292</v>
      </c>
      <c r="AG43" s="53">
        <v>-4.885993485342027</v>
      </c>
    </row>
    <row r="44" spans="1:33" ht="18" customHeight="1">
      <c r="A44" s="37"/>
      <c r="B44" s="49" t="s">
        <v>148</v>
      </c>
      <c r="C44" s="50">
        <v>10441</v>
      </c>
      <c r="D44" s="358">
        <v>1.7740520518568985</v>
      </c>
      <c r="E44" s="52">
        <v>4241</v>
      </c>
      <c r="F44" s="358">
        <v>-7.280279842588541</v>
      </c>
      <c r="G44" s="52">
        <v>4599</v>
      </c>
      <c r="H44" s="358">
        <v>5.651274982770488</v>
      </c>
      <c r="I44" s="52">
        <v>113</v>
      </c>
      <c r="J44" s="51">
        <v>16.494845360824755</v>
      </c>
      <c r="K44" s="52">
        <v>1488</v>
      </c>
      <c r="L44" s="51">
        <v>20.485829959514177</v>
      </c>
      <c r="M44" s="52">
        <v>903</v>
      </c>
      <c r="N44" s="358">
        <v>44.01913875598086</v>
      </c>
      <c r="O44" s="52">
        <v>585</v>
      </c>
      <c r="P44" s="359">
        <v>-3.7828947368420955</v>
      </c>
      <c r="R44" s="37"/>
      <c r="S44" s="49" t="s">
        <v>148</v>
      </c>
      <c r="T44" s="50">
        <v>10441</v>
      </c>
      <c r="U44" s="51">
        <v>1.7740520518568985</v>
      </c>
      <c r="V44" s="52">
        <v>4241</v>
      </c>
      <c r="W44" s="51">
        <v>-7.280279842588541</v>
      </c>
      <c r="X44" s="52">
        <v>4599</v>
      </c>
      <c r="Y44" s="51">
        <v>5.651274982770488</v>
      </c>
      <c r="Z44" s="52">
        <v>113</v>
      </c>
      <c r="AA44" s="51">
        <v>16.494845360824755</v>
      </c>
      <c r="AB44" s="52">
        <v>1488</v>
      </c>
      <c r="AC44" s="51">
        <v>20.485829959514177</v>
      </c>
      <c r="AD44" s="52">
        <v>903</v>
      </c>
      <c r="AE44" s="51">
        <v>44.01913875598086</v>
      </c>
      <c r="AF44" s="52">
        <v>585</v>
      </c>
      <c r="AG44" s="53">
        <v>-3.7828947368420955</v>
      </c>
    </row>
    <row r="45" spans="1:33" ht="18" customHeight="1">
      <c r="A45" s="37"/>
      <c r="B45" s="49" t="s">
        <v>149</v>
      </c>
      <c r="C45" s="50">
        <v>4284</v>
      </c>
      <c r="D45" s="358">
        <v>12.647909545095985</v>
      </c>
      <c r="E45" s="52">
        <v>1517</v>
      </c>
      <c r="F45" s="358">
        <v>-6.646153846153851</v>
      </c>
      <c r="G45" s="52">
        <v>1811</v>
      </c>
      <c r="H45" s="358">
        <v>32.09336250911744</v>
      </c>
      <c r="I45" s="52">
        <v>132</v>
      </c>
      <c r="J45" s="51">
        <v>23.364485981308405</v>
      </c>
      <c r="K45" s="52">
        <v>824</v>
      </c>
      <c r="L45" s="51">
        <v>17.714285714285708</v>
      </c>
      <c r="M45" s="52">
        <v>483</v>
      </c>
      <c r="N45" s="358">
        <v>37.606837606837615</v>
      </c>
      <c r="O45" s="52">
        <v>341</v>
      </c>
      <c r="P45" s="359">
        <v>-2.2922636103151888</v>
      </c>
      <c r="R45" s="37"/>
      <c r="S45" s="49" t="s">
        <v>149</v>
      </c>
      <c r="T45" s="50">
        <v>4284</v>
      </c>
      <c r="U45" s="51">
        <v>12.647909545095985</v>
      </c>
      <c r="V45" s="52">
        <v>1517</v>
      </c>
      <c r="W45" s="51">
        <v>-6.646153846153851</v>
      </c>
      <c r="X45" s="52">
        <v>1811</v>
      </c>
      <c r="Y45" s="51">
        <v>32.09336250911744</v>
      </c>
      <c r="Z45" s="52">
        <v>132</v>
      </c>
      <c r="AA45" s="51">
        <v>23.364485981308405</v>
      </c>
      <c r="AB45" s="52">
        <v>824</v>
      </c>
      <c r="AC45" s="51">
        <v>17.714285714285708</v>
      </c>
      <c r="AD45" s="52">
        <v>483</v>
      </c>
      <c r="AE45" s="51">
        <v>37.606837606837615</v>
      </c>
      <c r="AF45" s="52">
        <v>341</v>
      </c>
      <c r="AG45" s="53">
        <v>-2.2922636103151888</v>
      </c>
    </row>
    <row r="46" spans="1:33" ht="18" customHeight="1">
      <c r="A46" s="37"/>
      <c r="B46" s="49" t="s">
        <v>150</v>
      </c>
      <c r="C46" s="50">
        <v>47139</v>
      </c>
      <c r="D46" s="358">
        <v>4.599920117161503</v>
      </c>
      <c r="E46" s="52">
        <v>10048</v>
      </c>
      <c r="F46" s="358">
        <v>0.29946097025354845</v>
      </c>
      <c r="G46" s="52">
        <v>25781</v>
      </c>
      <c r="H46" s="358">
        <v>-2.958557609063874</v>
      </c>
      <c r="I46" s="52">
        <v>405</v>
      </c>
      <c r="J46" s="51">
        <v>255.26315789473688</v>
      </c>
      <c r="K46" s="52">
        <v>10905</v>
      </c>
      <c r="L46" s="51">
        <v>30.333452850484065</v>
      </c>
      <c r="M46" s="52">
        <v>8762</v>
      </c>
      <c r="N46" s="358">
        <v>39.61121733588274</v>
      </c>
      <c r="O46" s="52">
        <v>2090</v>
      </c>
      <c r="P46" s="359">
        <v>2.5515210991167834</v>
      </c>
      <c r="R46" s="37"/>
      <c r="S46" s="49" t="s">
        <v>150</v>
      </c>
      <c r="T46" s="50">
        <v>47139</v>
      </c>
      <c r="U46" s="51">
        <v>4.599920117161503</v>
      </c>
      <c r="V46" s="52">
        <v>10048</v>
      </c>
      <c r="W46" s="51">
        <v>0.29946097025354845</v>
      </c>
      <c r="X46" s="52">
        <v>25781</v>
      </c>
      <c r="Y46" s="51">
        <v>-2.958557609063874</v>
      </c>
      <c r="Z46" s="52">
        <v>405</v>
      </c>
      <c r="AA46" s="51">
        <v>255.26315789473688</v>
      </c>
      <c r="AB46" s="52">
        <v>10905</v>
      </c>
      <c r="AC46" s="51">
        <v>30.333452850484065</v>
      </c>
      <c r="AD46" s="52">
        <v>8762</v>
      </c>
      <c r="AE46" s="51">
        <v>39.61121733588274</v>
      </c>
      <c r="AF46" s="52">
        <v>2090</v>
      </c>
      <c r="AG46" s="53">
        <v>2.5515210991167834</v>
      </c>
    </row>
    <row r="47" spans="1:33" ht="18" customHeight="1">
      <c r="A47" s="37"/>
      <c r="B47" s="49" t="s">
        <v>151</v>
      </c>
      <c r="C47" s="50">
        <v>6223</v>
      </c>
      <c r="D47" s="358">
        <v>8.13205907906169</v>
      </c>
      <c r="E47" s="52">
        <v>2198</v>
      </c>
      <c r="F47" s="358">
        <v>5.9277108433734895</v>
      </c>
      <c r="G47" s="52">
        <v>3412</v>
      </c>
      <c r="H47" s="358">
        <v>21.944245889921362</v>
      </c>
      <c r="I47" s="52">
        <v>56</v>
      </c>
      <c r="J47" s="51">
        <v>40</v>
      </c>
      <c r="K47" s="52">
        <v>557</v>
      </c>
      <c r="L47" s="51">
        <v>-33.8479809976247</v>
      </c>
      <c r="M47" s="52">
        <v>306</v>
      </c>
      <c r="N47" s="358">
        <v>-52.631578947368425</v>
      </c>
      <c r="O47" s="52">
        <v>251</v>
      </c>
      <c r="P47" s="359">
        <v>29.38144329896909</v>
      </c>
      <c r="R47" s="37"/>
      <c r="S47" s="49" t="s">
        <v>151</v>
      </c>
      <c r="T47" s="50">
        <v>6223</v>
      </c>
      <c r="U47" s="51">
        <v>8.13205907906169</v>
      </c>
      <c r="V47" s="52">
        <v>2198</v>
      </c>
      <c r="W47" s="51">
        <v>5.9277108433734895</v>
      </c>
      <c r="X47" s="52">
        <v>3412</v>
      </c>
      <c r="Y47" s="51">
        <v>21.944245889921362</v>
      </c>
      <c r="Z47" s="52">
        <v>56</v>
      </c>
      <c r="AA47" s="51">
        <v>40</v>
      </c>
      <c r="AB47" s="52">
        <v>557</v>
      </c>
      <c r="AC47" s="51">
        <v>-33.8479809976247</v>
      </c>
      <c r="AD47" s="52">
        <v>306</v>
      </c>
      <c r="AE47" s="51">
        <v>-52.631578947368425</v>
      </c>
      <c r="AF47" s="52">
        <v>251</v>
      </c>
      <c r="AG47" s="53">
        <v>29.38144329896909</v>
      </c>
    </row>
    <row r="48" spans="1:33" ht="18" customHeight="1">
      <c r="A48" s="37"/>
      <c r="B48" s="49" t="s">
        <v>152</v>
      </c>
      <c r="C48" s="50">
        <v>6942</v>
      </c>
      <c r="D48" s="358">
        <v>0.5941167946674284</v>
      </c>
      <c r="E48" s="52">
        <v>2807</v>
      </c>
      <c r="F48" s="358">
        <v>1.51898734177216</v>
      </c>
      <c r="G48" s="52">
        <v>3014</v>
      </c>
      <c r="H48" s="358">
        <v>-8.915080084617713</v>
      </c>
      <c r="I48" s="52">
        <v>50</v>
      </c>
      <c r="J48" s="51">
        <v>-57.983193277310924</v>
      </c>
      <c r="K48" s="52">
        <v>1071</v>
      </c>
      <c r="L48" s="51">
        <v>51.27118644067795</v>
      </c>
      <c r="M48" s="52">
        <v>809</v>
      </c>
      <c r="N48" s="358">
        <v>78.58719646799116</v>
      </c>
      <c r="O48" s="52">
        <v>262</v>
      </c>
      <c r="P48" s="359">
        <v>4.382470119521912</v>
      </c>
      <c r="R48" s="37"/>
      <c r="S48" s="49" t="s">
        <v>152</v>
      </c>
      <c r="T48" s="50">
        <v>6942</v>
      </c>
      <c r="U48" s="51">
        <v>0.5941167946674284</v>
      </c>
      <c r="V48" s="52">
        <v>2807</v>
      </c>
      <c r="W48" s="51">
        <v>1.51898734177216</v>
      </c>
      <c r="X48" s="52">
        <v>3014</v>
      </c>
      <c r="Y48" s="51">
        <v>-8.915080084617713</v>
      </c>
      <c r="Z48" s="52">
        <v>50</v>
      </c>
      <c r="AA48" s="51">
        <v>-57.983193277310924</v>
      </c>
      <c r="AB48" s="52">
        <v>1071</v>
      </c>
      <c r="AC48" s="51">
        <v>51.27118644067795</v>
      </c>
      <c r="AD48" s="52">
        <v>809</v>
      </c>
      <c r="AE48" s="51">
        <v>78.58719646799116</v>
      </c>
      <c r="AF48" s="52">
        <v>262</v>
      </c>
      <c r="AG48" s="53">
        <v>4.382470119521912</v>
      </c>
    </row>
    <row r="49" spans="1:33" ht="18" customHeight="1">
      <c r="A49" s="37"/>
      <c r="B49" s="49" t="s">
        <v>153</v>
      </c>
      <c r="C49" s="50">
        <v>12542</v>
      </c>
      <c r="D49" s="358">
        <v>-5.599879572482308</v>
      </c>
      <c r="E49" s="52">
        <v>4329</v>
      </c>
      <c r="F49" s="358">
        <v>0.3244495944380077</v>
      </c>
      <c r="G49" s="52">
        <v>6623</v>
      </c>
      <c r="H49" s="358">
        <v>-8.711233631977947</v>
      </c>
      <c r="I49" s="52">
        <v>147</v>
      </c>
      <c r="J49" s="51">
        <v>41.34615384615387</v>
      </c>
      <c r="K49" s="52">
        <v>1443</v>
      </c>
      <c r="L49" s="51">
        <v>-10.483870967741936</v>
      </c>
      <c r="M49" s="52">
        <v>658</v>
      </c>
      <c r="N49" s="358">
        <v>-31.386861313868607</v>
      </c>
      <c r="O49" s="52">
        <v>757</v>
      </c>
      <c r="P49" s="359">
        <v>17.36434108527132</v>
      </c>
      <c r="R49" s="37"/>
      <c r="S49" s="49" t="s">
        <v>153</v>
      </c>
      <c r="T49" s="50">
        <v>12542</v>
      </c>
      <c r="U49" s="51">
        <v>-5.599879572482308</v>
      </c>
      <c r="V49" s="52">
        <v>4329</v>
      </c>
      <c r="W49" s="51">
        <v>0.3244495944380077</v>
      </c>
      <c r="X49" s="52">
        <v>6623</v>
      </c>
      <c r="Y49" s="51">
        <v>-8.711233631977947</v>
      </c>
      <c r="Z49" s="52">
        <v>147</v>
      </c>
      <c r="AA49" s="51">
        <v>41.34615384615387</v>
      </c>
      <c r="AB49" s="52">
        <v>1443</v>
      </c>
      <c r="AC49" s="51">
        <v>-10.483870967741936</v>
      </c>
      <c r="AD49" s="52">
        <v>658</v>
      </c>
      <c r="AE49" s="51">
        <v>-31.386861313868607</v>
      </c>
      <c r="AF49" s="52">
        <v>757</v>
      </c>
      <c r="AG49" s="53">
        <v>17.36434108527132</v>
      </c>
    </row>
    <row r="50" spans="1:33" ht="18" customHeight="1">
      <c r="A50" s="37"/>
      <c r="B50" s="49" t="s">
        <v>154</v>
      </c>
      <c r="C50" s="50">
        <v>9550</v>
      </c>
      <c r="D50" s="358">
        <v>-0.13594060441283773</v>
      </c>
      <c r="E50" s="52">
        <v>2920</v>
      </c>
      <c r="F50" s="358">
        <v>-3.4072113794244103</v>
      </c>
      <c r="G50" s="52">
        <v>5347</v>
      </c>
      <c r="H50" s="358">
        <v>1.0966156173189745</v>
      </c>
      <c r="I50" s="52">
        <v>47</v>
      </c>
      <c r="J50" s="51">
        <v>-71.34146341463415</v>
      </c>
      <c r="K50" s="52">
        <v>1236</v>
      </c>
      <c r="L50" s="51">
        <v>13.70745170193193</v>
      </c>
      <c r="M50" s="52">
        <v>992</v>
      </c>
      <c r="N50" s="358">
        <v>16.431924882629104</v>
      </c>
      <c r="O50" s="52">
        <v>239</v>
      </c>
      <c r="P50" s="359">
        <v>1.7021276595744723</v>
      </c>
      <c r="R50" s="37"/>
      <c r="S50" s="49" t="s">
        <v>154</v>
      </c>
      <c r="T50" s="50">
        <v>9550</v>
      </c>
      <c r="U50" s="51">
        <v>-0.13594060441283773</v>
      </c>
      <c r="V50" s="52">
        <v>2920</v>
      </c>
      <c r="W50" s="51">
        <v>-3.4072113794244103</v>
      </c>
      <c r="X50" s="52">
        <v>5347</v>
      </c>
      <c r="Y50" s="51">
        <v>1.0966156173189745</v>
      </c>
      <c r="Z50" s="52">
        <v>47</v>
      </c>
      <c r="AA50" s="51">
        <v>-71.34146341463415</v>
      </c>
      <c r="AB50" s="52">
        <v>1236</v>
      </c>
      <c r="AC50" s="51">
        <v>13.70745170193193</v>
      </c>
      <c r="AD50" s="52">
        <v>992</v>
      </c>
      <c r="AE50" s="51">
        <v>16.431924882629104</v>
      </c>
      <c r="AF50" s="52">
        <v>239</v>
      </c>
      <c r="AG50" s="53">
        <v>1.7021276595744723</v>
      </c>
    </row>
    <row r="51" spans="1:33" ht="18" customHeight="1">
      <c r="A51" s="37"/>
      <c r="B51" s="49" t="s">
        <v>155</v>
      </c>
      <c r="C51" s="50">
        <v>7811</v>
      </c>
      <c r="D51" s="358">
        <v>7.20559978040076</v>
      </c>
      <c r="E51" s="52">
        <v>3165</v>
      </c>
      <c r="F51" s="358">
        <v>0.25340513145391697</v>
      </c>
      <c r="G51" s="52">
        <v>3323</v>
      </c>
      <c r="H51" s="358">
        <v>6.9176319176319225</v>
      </c>
      <c r="I51" s="52">
        <v>89</v>
      </c>
      <c r="J51" s="51">
        <v>30.882352941176464</v>
      </c>
      <c r="K51" s="52">
        <v>1234</v>
      </c>
      <c r="L51" s="51">
        <v>29.485834207764952</v>
      </c>
      <c r="M51" s="52">
        <v>674</v>
      </c>
      <c r="N51" s="358">
        <v>87.74373259052925</v>
      </c>
      <c r="O51" s="52">
        <v>560</v>
      </c>
      <c r="P51" s="359">
        <v>-4.436860068259392</v>
      </c>
      <c r="R51" s="37"/>
      <c r="S51" s="49" t="s">
        <v>155</v>
      </c>
      <c r="T51" s="50">
        <v>7811</v>
      </c>
      <c r="U51" s="51">
        <v>7.20559978040076</v>
      </c>
      <c r="V51" s="52">
        <v>3165</v>
      </c>
      <c r="W51" s="51">
        <v>0.25340513145391697</v>
      </c>
      <c r="X51" s="52">
        <v>3323</v>
      </c>
      <c r="Y51" s="51">
        <v>6.9176319176319225</v>
      </c>
      <c r="Z51" s="52">
        <v>89</v>
      </c>
      <c r="AA51" s="51">
        <v>30.882352941176464</v>
      </c>
      <c r="AB51" s="52">
        <v>1234</v>
      </c>
      <c r="AC51" s="51">
        <v>29.485834207764952</v>
      </c>
      <c r="AD51" s="52">
        <v>674</v>
      </c>
      <c r="AE51" s="51">
        <v>87.74373259052925</v>
      </c>
      <c r="AF51" s="52">
        <v>560</v>
      </c>
      <c r="AG51" s="53">
        <v>-4.436860068259392</v>
      </c>
    </row>
    <row r="52" spans="1:33" ht="18" customHeight="1">
      <c r="A52" s="37"/>
      <c r="B52" s="49" t="s">
        <v>156</v>
      </c>
      <c r="C52" s="50">
        <v>12302</v>
      </c>
      <c r="D52" s="358">
        <v>9.536105422491332</v>
      </c>
      <c r="E52" s="52">
        <v>4453</v>
      </c>
      <c r="F52" s="358">
        <v>-7.267805081216167</v>
      </c>
      <c r="G52" s="52">
        <v>5683</v>
      </c>
      <c r="H52" s="358">
        <v>11.256851996867653</v>
      </c>
      <c r="I52" s="52">
        <v>262</v>
      </c>
      <c r="J52" s="51">
        <v>79.45205479452056</v>
      </c>
      <c r="K52" s="52">
        <v>1904</v>
      </c>
      <c r="L52" s="51">
        <v>62.04255319148936</v>
      </c>
      <c r="M52" s="52">
        <v>1486</v>
      </c>
      <c r="N52" s="358">
        <v>127.56508422664626</v>
      </c>
      <c r="O52" s="52">
        <v>417</v>
      </c>
      <c r="P52" s="359">
        <v>-20.11494252873564</v>
      </c>
      <c r="R52" s="37"/>
      <c r="S52" s="49" t="s">
        <v>156</v>
      </c>
      <c r="T52" s="50">
        <v>12302</v>
      </c>
      <c r="U52" s="51">
        <v>9.536105422491332</v>
      </c>
      <c r="V52" s="52">
        <v>4453</v>
      </c>
      <c r="W52" s="51">
        <v>-7.267805081216167</v>
      </c>
      <c r="X52" s="52">
        <v>5683</v>
      </c>
      <c r="Y52" s="51">
        <v>11.256851996867653</v>
      </c>
      <c r="Z52" s="52">
        <v>262</v>
      </c>
      <c r="AA52" s="51">
        <v>79.45205479452056</v>
      </c>
      <c r="AB52" s="52">
        <v>1904</v>
      </c>
      <c r="AC52" s="51">
        <v>62.04255319148936</v>
      </c>
      <c r="AD52" s="52">
        <v>1486</v>
      </c>
      <c r="AE52" s="51">
        <v>127.56508422664626</v>
      </c>
      <c r="AF52" s="52">
        <v>417</v>
      </c>
      <c r="AG52" s="53">
        <v>-20.11494252873564</v>
      </c>
    </row>
    <row r="53" spans="1:33" ht="18" customHeight="1" thickBot="1">
      <c r="A53" s="37"/>
      <c r="B53" s="49" t="s">
        <v>157</v>
      </c>
      <c r="C53" s="54">
        <v>12300</v>
      </c>
      <c r="D53" s="367">
        <v>13.093048915042303</v>
      </c>
      <c r="E53" s="56">
        <v>2332</v>
      </c>
      <c r="F53" s="367">
        <v>-0.1284796573875866</v>
      </c>
      <c r="G53" s="56">
        <v>7570</v>
      </c>
      <c r="H53" s="367">
        <v>3.599288353633497</v>
      </c>
      <c r="I53" s="56">
        <v>139</v>
      </c>
      <c r="J53" s="55">
        <v>69.51219512195121</v>
      </c>
      <c r="K53" s="56">
        <v>2259</v>
      </c>
      <c r="L53" s="55">
        <v>96.09375</v>
      </c>
      <c r="M53" s="56">
        <v>2159</v>
      </c>
      <c r="N53" s="367">
        <v>108.39768339768341</v>
      </c>
      <c r="O53" s="56">
        <v>100</v>
      </c>
      <c r="P53" s="368">
        <v>-13.793103448275872</v>
      </c>
      <c r="R53" s="37"/>
      <c r="S53" s="49" t="s">
        <v>157</v>
      </c>
      <c r="T53" s="54">
        <v>12300</v>
      </c>
      <c r="U53" s="55">
        <v>13.093048915042303</v>
      </c>
      <c r="V53" s="56">
        <v>2332</v>
      </c>
      <c r="W53" s="55">
        <v>-0.1284796573875866</v>
      </c>
      <c r="X53" s="56">
        <v>7570</v>
      </c>
      <c r="Y53" s="55">
        <v>3.599288353633497</v>
      </c>
      <c r="Z53" s="56">
        <v>139</v>
      </c>
      <c r="AA53" s="55">
        <v>69.51219512195121</v>
      </c>
      <c r="AB53" s="56">
        <v>2259</v>
      </c>
      <c r="AC53" s="55">
        <v>96.09375</v>
      </c>
      <c r="AD53" s="56">
        <v>2159</v>
      </c>
      <c r="AE53" s="55">
        <v>108.39768339768341</v>
      </c>
      <c r="AF53" s="56">
        <v>100</v>
      </c>
      <c r="AG53" s="57">
        <v>-13.793103448275872</v>
      </c>
    </row>
    <row r="54" spans="1:33" ht="18" customHeight="1" thickBot="1" thickTop="1">
      <c r="A54" s="37"/>
      <c r="B54" s="58" t="s">
        <v>158</v>
      </c>
      <c r="C54" s="369">
        <v>1093519</v>
      </c>
      <c r="D54" s="370">
        <v>3.090103993340506</v>
      </c>
      <c r="E54" s="371">
        <v>318511</v>
      </c>
      <c r="F54" s="370">
        <v>1.1579565845679838</v>
      </c>
      <c r="G54" s="371">
        <v>464851</v>
      </c>
      <c r="H54" s="370">
        <v>5.233478141773418</v>
      </c>
      <c r="I54" s="372">
        <v>10136</v>
      </c>
      <c r="J54" s="373">
        <v>8.221225710014963</v>
      </c>
      <c r="K54" s="371">
        <v>300021</v>
      </c>
      <c r="L54" s="370">
        <v>1.778971900792797</v>
      </c>
      <c r="M54" s="371">
        <v>182555</v>
      </c>
      <c r="N54" s="370">
        <v>8.073147917924686</v>
      </c>
      <c r="O54" s="371">
        <v>115785</v>
      </c>
      <c r="P54" s="370">
        <v>-6.803876430721672</v>
      </c>
      <c r="R54" s="37"/>
      <c r="S54" s="58" t="s">
        <v>158</v>
      </c>
      <c r="T54" s="59">
        <v>1093485</v>
      </c>
      <c r="U54" s="60">
        <v>3.0868986868613604</v>
      </c>
      <c r="V54" s="61">
        <v>318508</v>
      </c>
      <c r="W54" s="60">
        <v>1.1570037952773475</v>
      </c>
      <c r="X54" s="61">
        <v>464763</v>
      </c>
      <c r="Y54" s="60">
        <v>5.2135566054607665</v>
      </c>
      <c r="Z54" s="61">
        <v>10136</v>
      </c>
      <c r="AA54" s="60">
        <v>8.221225710014963</v>
      </c>
      <c r="AB54" s="61">
        <v>300078</v>
      </c>
      <c r="AC54" s="60">
        <v>1.7983085518883826</v>
      </c>
      <c r="AD54" s="61">
        <v>182572</v>
      </c>
      <c r="AE54" s="60">
        <v>8.083211972673126</v>
      </c>
      <c r="AF54" s="61">
        <v>115794</v>
      </c>
      <c r="AG54" s="62">
        <v>-6.796632270319876</v>
      </c>
    </row>
    <row r="55" spans="1:33" ht="18" customHeight="1">
      <c r="A55" s="37"/>
      <c r="B55" s="63" t="s">
        <v>125</v>
      </c>
      <c r="C55" s="365">
        <v>39014</v>
      </c>
      <c r="D55" s="358">
        <v>-6.978851243413359</v>
      </c>
      <c r="E55" s="374">
        <v>11641</v>
      </c>
      <c r="F55" s="358">
        <v>-2.34879624192601</v>
      </c>
      <c r="G55" s="374">
        <v>21187</v>
      </c>
      <c r="H55" s="358">
        <v>-8.625522922327164</v>
      </c>
      <c r="I55" s="365">
        <v>286</v>
      </c>
      <c r="J55" s="358">
        <v>-26.66666666666667</v>
      </c>
      <c r="K55" s="365">
        <v>5900</v>
      </c>
      <c r="L55" s="358">
        <v>-8.427751047648613</v>
      </c>
      <c r="M55" s="365">
        <v>3678</v>
      </c>
      <c r="N55" s="358">
        <v>-7.911867801702556</v>
      </c>
      <c r="O55" s="365">
        <v>2079</v>
      </c>
      <c r="P55" s="358">
        <v>-13.591022443890282</v>
      </c>
      <c r="R55" s="37"/>
      <c r="S55" s="63" t="s">
        <v>125</v>
      </c>
      <c r="T55" s="52">
        <v>39014</v>
      </c>
      <c r="U55" s="51">
        <v>-6.978851243413359</v>
      </c>
      <c r="V55" s="52">
        <v>11641</v>
      </c>
      <c r="W55" s="51">
        <v>-2.34879624192601</v>
      </c>
      <c r="X55" s="52">
        <v>21187</v>
      </c>
      <c r="Y55" s="51">
        <v>-8.625522922327164</v>
      </c>
      <c r="Z55" s="52">
        <v>286</v>
      </c>
      <c r="AA55" s="51">
        <v>-26.66666666666667</v>
      </c>
      <c r="AB55" s="52">
        <v>5900</v>
      </c>
      <c r="AC55" s="51">
        <v>-8.427751047648613</v>
      </c>
      <c r="AD55" s="52">
        <v>3678</v>
      </c>
      <c r="AE55" s="51">
        <v>-7.911867801702556</v>
      </c>
      <c r="AF55" s="52">
        <v>2079</v>
      </c>
      <c r="AG55" s="53">
        <v>-13.591022443890282</v>
      </c>
    </row>
    <row r="56" spans="1:33" ht="18" customHeight="1">
      <c r="A56" s="37"/>
      <c r="B56" s="63" t="s">
        <v>159</v>
      </c>
      <c r="C56" s="365">
        <v>52096</v>
      </c>
      <c r="D56" s="358">
        <v>-7.81263824742085</v>
      </c>
      <c r="E56" s="374">
        <v>24656</v>
      </c>
      <c r="F56" s="358">
        <v>-1.2851823677783614</v>
      </c>
      <c r="G56" s="374">
        <v>19970</v>
      </c>
      <c r="H56" s="358">
        <v>-14.06317239005078</v>
      </c>
      <c r="I56" s="365">
        <v>530</v>
      </c>
      <c r="J56" s="358">
        <v>38.7434554973822</v>
      </c>
      <c r="K56" s="365">
        <v>6940</v>
      </c>
      <c r="L56" s="358">
        <v>-12.30730351276219</v>
      </c>
      <c r="M56" s="365">
        <v>3738</v>
      </c>
      <c r="N56" s="358">
        <v>-17.099135063206916</v>
      </c>
      <c r="O56" s="365">
        <v>3019</v>
      </c>
      <c r="P56" s="358">
        <v>-6.154802611128389</v>
      </c>
      <c r="R56" s="37"/>
      <c r="S56" s="63" t="s">
        <v>159</v>
      </c>
      <c r="T56" s="52">
        <v>52096</v>
      </c>
      <c r="U56" s="51">
        <v>-7.81263824742085</v>
      </c>
      <c r="V56" s="52">
        <v>24656</v>
      </c>
      <c r="W56" s="51">
        <v>-1.2851823677783614</v>
      </c>
      <c r="X56" s="52">
        <v>19970</v>
      </c>
      <c r="Y56" s="51">
        <v>-14.06317239005078</v>
      </c>
      <c r="Z56" s="52">
        <v>530</v>
      </c>
      <c r="AA56" s="51">
        <v>38.7434554973822</v>
      </c>
      <c r="AB56" s="52">
        <v>6940</v>
      </c>
      <c r="AC56" s="51">
        <v>-12.30730351276219</v>
      </c>
      <c r="AD56" s="52">
        <v>3738</v>
      </c>
      <c r="AE56" s="51">
        <v>-17.099135063206916</v>
      </c>
      <c r="AF56" s="52">
        <v>3019</v>
      </c>
      <c r="AG56" s="53">
        <v>-6.154802611128389</v>
      </c>
    </row>
    <row r="57" spans="1:33" ht="18" customHeight="1">
      <c r="A57" s="37"/>
      <c r="B57" s="63" t="s">
        <v>160</v>
      </c>
      <c r="C57" s="366">
        <v>462305</v>
      </c>
      <c r="D57" s="363">
        <v>9.470790345457942</v>
      </c>
      <c r="E57" s="364">
        <v>109547</v>
      </c>
      <c r="F57" s="363">
        <v>3.526910173415871</v>
      </c>
      <c r="G57" s="364">
        <v>182930</v>
      </c>
      <c r="H57" s="363">
        <v>17.52650176678445</v>
      </c>
      <c r="I57" s="365">
        <v>4462</v>
      </c>
      <c r="J57" s="358">
        <v>15.866008828875607</v>
      </c>
      <c r="K57" s="366">
        <v>165366</v>
      </c>
      <c r="L57" s="363">
        <v>5.333358812176343</v>
      </c>
      <c r="M57" s="366">
        <v>104292</v>
      </c>
      <c r="N57" s="363">
        <v>15.150712156343161</v>
      </c>
      <c r="O57" s="366">
        <v>60088</v>
      </c>
      <c r="P57" s="363">
        <v>-8.291997985378728</v>
      </c>
      <c r="R57" s="37"/>
      <c r="S57" s="63" t="s">
        <v>160</v>
      </c>
      <c r="T57" s="52">
        <v>462271</v>
      </c>
      <c r="U57" s="51">
        <v>9.462739368566602</v>
      </c>
      <c r="V57" s="52">
        <v>109544</v>
      </c>
      <c r="W57" s="51">
        <v>3.5240750366205162</v>
      </c>
      <c r="X57" s="52">
        <v>182842</v>
      </c>
      <c r="Y57" s="51">
        <v>17.46996466431095</v>
      </c>
      <c r="Z57" s="52">
        <v>4462</v>
      </c>
      <c r="AA57" s="51">
        <v>15.866008828875607</v>
      </c>
      <c r="AB57" s="52">
        <v>165423</v>
      </c>
      <c r="AC57" s="51">
        <v>5.369666163459513</v>
      </c>
      <c r="AD57" s="52">
        <v>104309</v>
      </c>
      <c r="AE57" s="51">
        <v>15.169482168488457</v>
      </c>
      <c r="AF57" s="52">
        <v>60097</v>
      </c>
      <c r="AG57" s="53">
        <v>-8.278261931289208</v>
      </c>
    </row>
    <row r="58" spans="1:33" ht="18" customHeight="1">
      <c r="A58" s="37"/>
      <c r="B58" s="63" t="s">
        <v>161</v>
      </c>
      <c r="C58" s="365">
        <v>35751</v>
      </c>
      <c r="D58" s="358">
        <v>-5.104315973881185</v>
      </c>
      <c r="E58" s="374">
        <v>18485</v>
      </c>
      <c r="F58" s="358">
        <v>-2.530978117585022</v>
      </c>
      <c r="G58" s="374">
        <v>13674</v>
      </c>
      <c r="H58" s="358">
        <v>-9.467690677966104</v>
      </c>
      <c r="I58" s="365">
        <v>312</v>
      </c>
      <c r="J58" s="358">
        <v>-3.1055900621118013</v>
      </c>
      <c r="K58" s="365">
        <v>3280</v>
      </c>
      <c r="L58" s="358">
        <v>-0.09137983551629247</v>
      </c>
      <c r="M58" s="365">
        <v>1797</v>
      </c>
      <c r="N58" s="358">
        <v>26.10526315789474</v>
      </c>
      <c r="O58" s="365">
        <v>1451</v>
      </c>
      <c r="P58" s="358">
        <v>-19.344080044469152</v>
      </c>
      <c r="R58" s="37"/>
      <c r="S58" s="63" t="s">
        <v>161</v>
      </c>
      <c r="T58" s="52">
        <v>35751</v>
      </c>
      <c r="U58" s="51">
        <v>-5.104315973881185</v>
      </c>
      <c r="V58" s="52">
        <v>18485</v>
      </c>
      <c r="W58" s="51">
        <v>-2.530978117585022</v>
      </c>
      <c r="X58" s="52">
        <v>13674</v>
      </c>
      <c r="Y58" s="51">
        <v>-9.467690677966104</v>
      </c>
      <c r="Z58" s="52">
        <v>312</v>
      </c>
      <c r="AA58" s="51">
        <v>-3.1055900621118013</v>
      </c>
      <c r="AB58" s="52">
        <v>3280</v>
      </c>
      <c r="AC58" s="51">
        <v>-0.09137983551629247</v>
      </c>
      <c r="AD58" s="52">
        <v>1797</v>
      </c>
      <c r="AE58" s="51">
        <v>26.10526315789474</v>
      </c>
      <c r="AF58" s="52">
        <v>1451</v>
      </c>
      <c r="AG58" s="53">
        <v>-19.344080044469152</v>
      </c>
    </row>
    <row r="59" spans="1:33" ht="18" customHeight="1">
      <c r="A59" s="37"/>
      <c r="B59" s="63" t="s">
        <v>162</v>
      </c>
      <c r="C59" s="365">
        <v>149893</v>
      </c>
      <c r="D59" s="358">
        <v>3.4843903179929043</v>
      </c>
      <c r="E59" s="374">
        <v>52903</v>
      </c>
      <c r="F59" s="358">
        <v>3.4575144226068204</v>
      </c>
      <c r="G59" s="374">
        <v>69968</v>
      </c>
      <c r="H59" s="358">
        <v>3.9519819337968727</v>
      </c>
      <c r="I59" s="365">
        <v>1322</v>
      </c>
      <c r="J59" s="358">
        <v>-18.495684340320594</v>
      </c>
      <c r="K59" s="365">
        <v>25700</v>
      </c>
      <c r="L59" s="358">
        <v>3.708486340341395</v>
      </c>
      <c r="M59" s="365">
        <v>12932</v>
      </c>
      <c r="N59" s="358">
        <v>7.364051473640515</v>
      </c>
      <c r="O59" s="365">
        <v>12617</v>
      </c>
      <c r="P59" s="358">
        <v>0.2781751708790239</v>
      </c>
      <c r="R59" s="37"/>
      <c r="S59" s="63" t="s">
        <v>162</v>
      </c>
      <c r="T59" s="52">
        <v>149893</v>
      </c>
      <c r="U59" s="51">
        <v>3.4843903179929043</v>
      </c>
      <c r="V59" s="52">
        <v>52903</v>
      </c>
      <c r="W59" s="51">
        <v>3.4575144226068204</v>
      </c>
      <c r="X59" s="52">
        <v>69968</v>
      </c>
      <c r="Y59" s="51">
        <v>3.9519819337968727</v>
      </c>
      <c r="Z59" s="52">
        <v>1322</v>
      </c>
      <c r="AA59" s="51">
        <v>-18.495684340320594</v>
      </c>
      <c r="AB59" s="52">
        <v>25700</v>
      </c>
      <c r="AC59" s="51">
        <v>3.708486340341395</v>
      </c>
      <c r="AD59" s="52">
        <v>12932</v>
      </c>
      <c r="AE59" s="51">
        <v>7.364051473640515</v>
      </c>
      <c r="AF59" s="52">
        <v>12617</v>
      </c>
      <c r="AG59" s="53">
        <v>0.2781751708790239</v>
      </c>
    </row>
    <row r="60" spans="1:33" ht="18" customHeight="1">
      <c r="A60" s="37"/>
      <c r="B60" s="63" t="s">
        <v>163</v>
      </c>
      <c r="C60" s="365">
        <v>165929</v>
      </c>
      <c r="D60" s="358">
        <v>-1.632065069183426</v>
      </c>
      <c r="E60" s="374">
        <v>39748</v>
      </c>
      <c r="F60" s="358">
        <v>2.8063005974704396</v>
      </c>
      <c r="G60" s="374">
        <v>63614</v>
      </c>
      <c r="H60" s="358">
        <v>2.9635984008546075</v>
      </c>
      <c r="I60" s="365">
        <v>1442</v>
      </c>
      <c r="J60" s="358">
        <v>45.95141700404858</v>
      </c>
      <c r="K60" s="365">
        <v>61125</v>
      </c>
      <c r="L60" s="358">
        <v>-9.105103497501787</v>
      </c>
      <c r="M60" s="365">
        <v>33258</v>
      </c>
      <c r="N60" s="358">
        <v>-11.041566361739683</v>
      </c>
      <c r="O60" s="365">
        <v>27774</v>
      </c>
      <c r="P60" s="358">
        <v>-6.484848484848484</v>
      </c>
      <c r="R60" s="37"/>
      <c r="S60" s="63" t="s">
        <v>163</v>
      </c>
      <c r="T60" s="52">
        <v>165929</v>
      </c>
      <c r="U60" s="51">
        <v>-1.632065069183426</v>
      </c>
      <c r="V60" s="52">
        <v>39748</v>
      </c>
      <c r="W60" s="51">
        <v>2.8063005974704396</v>
      </c>
      <c r="X60" s="52">
        <v>63614</v>
      </c>
      <c r="Y60" s="51">
        <v>2.9635984008546075</v>
      </c>
      <c r="Z60" s="52">
        <v>1442</v>
      </c>
      <c r="AA60" s="51">
        <v>45.95141700404858</v>
      </c>
      <c r="AB60" s="52">
        <v>61125</v>
      </c>
      <c r="AC60" s="51">
        <v>-9.105103497501787</v>
      </c>
      <c r="AD60" s="52">
        <v>33258</v>
      </c>
      <c r="AE60" s="51">
        <v>-11.041566361739683</v>
      </c>
      <c r="AF60" s="52">
        <v>27774</v>
      </c>
      <c r="AG60" s="53">
        <v>-6.484848484848484</v>
      </c>
    </row>
    <row r="61" spans="1:33" ht="18" customHeight="1">
      <c r="A61" s="37"/>
      <c r="B61" s="63" t="s">
        <v>164</v>
      </c>
      <c r="C61" s="365">
        <v>47282</v>
      </c>
      <c r="D61" s="358">
        <v>-11.69340530041275</v>
      </c>
      <c r="E61" s="374">
        <v>18188</v>
      </c>
      <c r="F61" s="358">
        <v>-6.1506707946336405</v>
      </c>
      <c r="G61" s="374">
        <v>21794</v>
      </c>
      <c r="H61" s="358">
        <v>-10.27952739697831</v>
      </c>
      <c r="I61" s="365">
        <v>209</v>
      </c>
      <c r="J61" s="358">
        <v>-68.42900302114803</v>
      </c>
      <c r="K61" s="365">
        <v>7091</v>
      </c>
      <c r="L61" s="358">
        <v>-23.007600434310532</v>
      </c>
      <c r="M61" s="365">
        <v>4400</v>
      </c>
      <c r="N61" s="358">
        <v>-28.559831141419053</v>
      </c>
      <c r="O61" s="365">
        <v>2687</v>
      </c>
      <c r="P61" s="358">
        <v>-10.819780949220046</v>
      </c>
      <c r="R61" s="37"/>
      <c r="S61" s="63" t="s">
        <v>164</v>
      </c>
      <c r="T61" s="52">
        <v>47282</v>
      </c>
      <c r="U61" s="51">
        <v>-11.69340530041275</v>
      </c>
      <c r="V61" s="52">
        <v>18188</v>
      </c>
      <c r="W61" s="51">
        <v>-6.1506707946336405</v>
      </c>
      <c r="X61" s="52">
        <v>21794</v>
      </c>
      <c r="Y61" s="51">
        <v>-10.27952739697831</v>
      </c>
      <c r="Z61" s="52">
        <v>209</v>
      </c>
      <c r="AA61" s="51">
        <v>-68.42900302114803</v>
      </c>
      <c r="AB61" s="52">
        <v>7091</v>
      </c>
      <c r="AC61" s="51">
        <v>-23.007600434310532</v>
      </c>
      <c r="AD61" s="52">
        <v>4400</v>
      </c>
      <c r="AE61" s="51">
        <v>-28.559831141419053</v>
      </c>
      <c r="AF61" s="52">
        <v>2687</v>
      </c>
      <c r="AG61" s="53">
        <v>-10.819780949220046</v>
      </c>
    </row>
    <row r="62" spans="1:33" ht="18" customHeight="1">
      <c r="A62" s="37"/>
      <c r="B62" s="63" t="s">
        <v>165</v>
      </c>
      <c r="C62" s="365">
        <v>26440</v>
      </c>
      <c r="D62" s="358">
        <v>4.6258557239523554</v>
      </c>
      <c r="E62" s="374">
        <v>11091</v>
      </c>
      <c r="F62" s="358">
        <v>-3.7156003125271297</v>
      </c>
      <c r="G62" s="374">
        <v>10961</v>
      </c>
      <c r="H62" s="358">
        <v>5.081008532259617</v>
      </c>
      <c r="I62" s="365">
        <v>378</v>
      </c>
      <c r="J62" s="358">
        <v>21.153846153846146</v>
      </c>
      <c r="K62" s="365">
        <v>4010</v>
      </c>
      <c r="L62" s="358">
        <v>33.26686606846127</v>
      </c>
      <c r="M62" s="365">
        <v>2614</v>
      </c>
      <c r="N62" s="358">
        <v>63.784461152882216</v>
      </c>
      <c r="O62" s="365">
        <v>1394</v>
      </c>
      <c r="P62" s="358">
        <v>-1.3446567586694869</v>
      </c>
      <c r="R62" s="37"/>
      <c r="S62" s="63" t="s">
        <v>165</v>
      </c>
      <c r="T62" s="52">
        <v>26440</v>
      </c>
      <c r="U62" s="51">
        <v>4.6258557239523554</v>
      </c>
      <c r="V62" s="52">
        <v>11091</v>
      </c>
      <c r="W62" s="51">
        <v>-3.7156003125271297</v>
      </c>
      <c r="X62" s="52">
        <v>10961</v>
      </c>
      <c r="Y62" s="51">
        <v>5.081008532259617</v>
      </c>
      <c r="Z62" s="52">
        <v>378</v>
      </c>
      <c r="AA62" s="51">
        <v>21.153846153846146</v>
      </c>
      <c r="AB62" s="52">
        <v>4010</v>
      </c>
      <c r="AC62" s="51">
        <v>33.26686606846127</v>
      </c>
      <c r="AD62" s="52">
        <v>2614</v>
      </c>
      <c r="AE62" s="51">
        <v>63.784461152882216</v>
      </c>
      <c r="AF62" s="52">
        <v>1394</v>
      </c>
      <c r="AG62" s="53">
        <v>-1.3446567586694869</v>
      </c>
    </row>
    <row r="63" spans="1:33" ht="18" customHeight="1">
      <c r="A63" s="37"/>
      <c r="B63" s="63" t="s">
        <v>166</v>
      </c>
      <c r="C63" s="365">
        <v>102509</v>
      </c>
      <c r="D63" s="358">
        <v>3.452486678507995</v>
      </c>
      <c r="E63" s="374">
        <v>29920</v>
      </c>
      <c r="F63" s="358">
        <v>-0.7793069142762334</v>
      </c>
      <c r="G63" s="374">
        <v>53183</v>
      </c>
      <c r="H63" s="358">
        <v>-0.46973836882882836</v>
      </c>
      <c r="I63" s="365">
        <v>1056</v>
      </c>
      <c r="J63" s="358">
        <v>39.867549668874176</v>
      </c>
      <c r="K63" s="365">
        <v>18350</v>
      </c>
      <c r="L63" s="358">
        <v>24.457406402604448</v>
      </c>
      <c r="M63" s="365">
        <v>13687</v>
      </c>
      <c r="N63" s="358">
        <v>34.21259070405961</v>
      </c>
      <c r="O63" s="365">
        <v>4576</v>
      </c>
      <c r="P63" s="358">
        <v>2.3484679042719705</v>
      </c>
      <c r="R63" s="37"/>
      <c r="S63" s="63" t="s">
        <v>166</v>
      </c>
      <c r="T63" s="52">
        <v>102509</v>
      </c>
      <c r="U63" s="51">
        <v>3.452486678507995</v>
      </c>
      <c r="V63" s="52">
        <v>29920</v>
      </c>
      <c r="W63" s="51">
        <v>-0.7793069142762334</v>
      </c>
      <c r="X63" s="52">
        <v>53183</v>
      </c>
      <c r="Y63" s="51">
        <v>-0.46973836882882836</v>
      </c>
      <c r="Z63" s="52">
        <v>1056</v>
      </c>
      <c r="AA63" s="51">
        <v>39.867549668874176</v>
      </c>
      <c r="AB63" s="52">
        <v>18350</v>
      </c>
      <c r="AC63" s="51">
        <v>24.457406402604448</v>
      </c>
      <c r="AD63" s="52">
        <v>13687</v>
      </c>
      <c r="AE63" s="51">
        <v>34.21259070405961</v>
      </c>
      <c r="AF63" s="52">
        <v>4576</v>
      </c>
      <c r="AG63" s="53">
        <v>2.3484679042719705</v>
      </c>
    </row>
    <row r="64" spans="1:33" ht="18" customHeight="1" thickBot="1">
      <c r="A64" s="37"/>
      <c r="B64" s="64" t="s">
        <v>157</v>
      </c>
      <c r="C64" s="375">
        <v>12300</v>
      </c>
      <c r="D64" s="376">
        <v>13.093048915042303</v>
      </c>
      <c r="E64" s="377">
        <v>2332</v>
      </c>
      <c r="F64" s="376">
        <v>-0.1284796573875866</v>
      </c>
      <c r="G64" s="377">
        <v>7570</v>
      </c>
      <c r="H64" s="376">
        <v>3.599288353633497</v>
      </c>
      <c r="I64" s="378">
        <v>139</v>
      </c>
      <c r="J64" s="379">
        <v>69.51219512195121</v>
      </c>
      <c r="K64" s="378">
        <v>2259</v>
      </c>
      <c r="L64" s="376">
        <v>96.09375</v>
      </c>
      <c r="M64" s="378">
        <v>2159</v>
      </c>
      <c r="N64" s="376">
        <v>108.39768339768341</v>
      </c>
      <c r="O64" s="378">
        <v>100</v>
      </c>
      <c r="P64" s="376">
        <v>-13.793103448275872</v>
      </c>
      <c r="R64" s="37"/>
      <c r="S64" s="64" t="s">
        <v>157</v>
      </c>
      <c r="T64" s="61">
        <v>12300</v>
      </c>
      <c r="U64" s="60">
        <v>13.093048915042303</v>
      </c>
      <c r="V64" s="61">
        <v>2332</v>
      </c>
      <c r="W64" s="60">
        <v>-0.1284796573875866</v>
      </c>
      <c r="X64" s="61">
        <v>7570</v>
      </c>
      <c r="Y64" s="60">
        <v>3.599288353633497</v>
      </c>
      <c r="Z64" s="61">
        <v>139</v>
      </c>
      <c r="AA64" s="60">
        <v>69.51219512195121</v>
      </c>
      <c r="AB64" s="61">
        <v>2259</v>
      </c>
      <c r="AC64" s="60">
        <v>96.09375</v>
      </c>
      <c r="AD64" s="61">
        <v>2159</v>
      </c>
      <c r="AE64" s="60">
        <v>108.39768339768341</v>
      </c>
      <c r="AF64" s="61">
        <v>100</v>
      </c>
      <c r="AG64" s="62">
        <v>-13.793103448275872</v>
      </c>
    </row>
    <row r="65" spans="1:33" ht="18" customHeight="1">
      <c r="A65" s="37"/>
      <c r="B65" s="63" t="s">
        <v>167</v>
      </c>
      <c r="C65" s="366">
        <v>381396</v>
      </c>
      <c r="D65" s="363">
        <v>11.708091452806201</v>
      </c>
      <c r="E65" s="364">
        <v>71131</v>
      </c>
      <c r="F65" s="363">
        <v>6.191030693897062</v>
      </c>
      <c r="G65" s="364">
        <v>150802</v>
      </c>
      <c r="H65" s="363">
        <v>18.060328967455547</v>
      </c>
      <c r="I65" s="365">
        <v>3481</v>
      </c>
      <c r="J65" s="358">
        <v>7.338883749614553</v>
      </c>
      <c r="K65" s="366">
        <v>155982</v>
      </c>
      <c r="L65" s="363">
        <v>8.727049671690068</v>
      </c>
      <c r="M65" s="366">
        <v>100709</v>
      </c>
      <c r="N65" s="363">
        <v>20.60669205528012</v>
      </c>
      <c r="O65" s="366">
        <v>54347</v>
      </c>
      <c r="P65" s="363">
        <v>-8.09051089952817</v>
      </c>
      <c r="R65" s="37"/>
      <c r="S65" s="63" t="s">
        <v>167</v>
      </c>
      <c r="T65" s="52">
        <v>381362</v>
      </c>
      <c r="U65" s="51">
        <v>11.698133102143387</v>
      </c>
      <c r="V65" s="52">
        <v>71128</v>
      </c>
      <c r="W65" s="51">
        <v>6.18655201242089</v>
      </c>
      <c r="X65" s="52">
        <v>150714</v>
      </c>
      <c r="Y65" s="51">
        <v>17.991435259486593</v>
      </c>
      <c r="Z65" s="52">
        <v>3481</v>
      </c>
      <c r="AA65" s="51">
        <v>7.338883749614553</v>
      </c>
      <c r="AB65" s="52">
        <v>156039</v>
      </c>
      <c r="AC65" s="51">
        <v>8.766781447351903</v>
      </c>
      <c r="AD65" s="52">
        <v>100726</v>
      </c>
      <c r="AE65" s="51">
        <v>20.627050849081456</v>
      </c>
      <c r="AF65" s="52">
        <v>54356</v>
      </c>
      <c r="AG65" s="53">
        <v>-8.075290456782398</v>
      </c>
    </row>
    <row r="66" spans="1:33" ht="18" customHeight="1">
      <c r="A66" s="37"/>
      <c r="B66" s="63" t="s">
        <v>168</v>
      </c>
      <c r="C66" s="365">
        <v>149893</v>
      </c>
      <c r="D66" s="358">
        <v>3.4843903179929043</v>
      </c>
      <c r="E66" s="374">
        <v>52903</v>
      </c>
      <c r="F66" s="358">
        <v>3.4575144226068204</v>
      </c>
      <c r="G66" s="374">
        <v>69968</v>
      </c>
      <c r="H66" s="358">
        <v>3.9519819337968727</v>
      </c>
      <c r="I66" s="365">
        <v>1322</v>
      </c>
      <c r="J66" s="358">
        <v>-18.495684340320594</v>
      </c>
      <c r="K66" s="365">
        <v>25700</v>
      </c>
      <c r="L66" s="358">
        <v>3.708486340341395</v>
      </c>
      <c r="M66" s="365">
        <v>12932</v>
      </c>
      <c r="N66" s="358">
        <v>7.364051473640515</v>
      </c>
      <c r="O66" s="365">
        <v>12617</v>
      </c>
      <c r="P66" s="358">
        <v>0.2781751708790239</v>
      </c>
      <c r="R66" s="37"/>
      <c r="S66" s="63" t="s">
        <v>168</v>
      </c>
      <c r="T66" s="52">
        <v>149893</v>
      </c>
      <c r="U66" s="51">
        <v>3.4843903179929043</v>
      </c>
      <c r="V66" s="52">
        <v>52903</v>
      </c>
      <c r="W66" s="51">
        <v>3.4575144226068204</v>
      </c>
      <c r="X66" s="52">
        <v>69968</v>
      </c>
      <c r="Y66" s="51">
        <v>3.9519819337968727</v>
      </c>
      <c r="Z66" s="52">
        <v>1322</v>
      </c>
      <c r="AA66" s="51">
        <v>-18.495684340320594</v>
      </c>
      <c r="AB66" s="52">
        <v>25700</v>
      </c>
      <c r="AC66" s="51">
        <v>3.708486340341395</v>
      </c>
      <c r="AD66" s="52">
        <v>12932</v>
      </c>
      <c r="AE66" s="51">
        <v>7.364051473640515</v>
      </c>
      <c r="AF66" s="52">
        <v>12617</v>
      </c>
      <c r="AG66" s="53">
        <v>0.2781751708790239</v>
      </c>
    </row>
    <row r="67" spans="1:33" ht="18" customHeight="1">
      <c r="A67" s="37"/>
      <c r="B67" s="63" t="s">
        <v>169</v>
      </c>
      <c r="C67" s="365">
        <v>165929</v>
      </c>
      <c r="D67" s="358">
        <v>-1.632065069183426</v>
      </c>
      <c r="E67" s="374">
        <v>39748</v>
      </c>
      <c r="F67" s="358">
        <v>2.8063005974704396</v>
      </c>
      <c r="G67" s="374">
        <v>63614</v>
      </c>
      <c r="H67" s="358">
        <v>2.9635984008546075</v>
      </c>
      <c r="I67" s="365">
        <v>1442</v>
      </c>
      <c r="J67" s="358">
        <v>45.95141700404858</v>
      </c>
      <c r="K67" s="365">
        <v>61125</v>
      </c>
      <c r="L67" s="358">
        <v>-9.105103497501787</v>
      </c>
      <c r="M67" s="365">
        <v>33258</v>
      </c>
      <c r="N67" s="358">
        <v>-11.041566361739683</v>
      </c>
      <c r="O67" s="365">
        <v>27774</v>
      </c>
      <c r="P67" s="358">
        <v>-6.484848484848484</v>
      </c>
      <c r="R67" s="37"/>
      <c r="S67" s="63" t="s">
        <v>169</v>
      </c>
      <c r="T67" s="52">
        <v>165929</v>
      </c>
      <c r="U67" s="51">
        <v>-1.632065069183426</v>
      </c>
      <c r="V67" s="52">
        <v>39748</v>
      </c>
      <c r="W67" s="51">
        <v>2.8063005974704396</v>
      </c>
      <c r="X67" s="52">
        <v>63614</v>
      </c>
      <c r="Y67" s="51">
        <v>2.9635984008546075</v>
      </c>
      <c r="Z67" s="52">
        <v>1442</v>
      </c>
      <c r="AA67" s="51">
        <v>45.95141700404858</v>
      </c>
      <c r="AB67" s="52">
        <v>61125</v>
      </c>
      <c r="AC67" s="51">
        <v>-9.105103497501787</v>
      </c>
      <c r="AD67" s="52">
        <v>33258</v>
      </c>
      <c r="AE67" s="51">
        <v>-11.041566361739683</v>
      </c>
      <c r="AF67" s="52">
        <v>27774</v>
      </c>
      <c r="AG67" s="53">
        <v>-6.484848484848484</v>
      </c>
    </row>
    <row r="68" spans="1:33" ht="18" customHeight="1" thickBot="1">
      <c r="A68" s="37"/>
      <c r="B68" s="65" t="s">
        <v>170</v>
      </c>
      <c r="C68" s="380">
        <v>396301</v>
      </c>
      <c r="D68" s="381">
        <v>-2.338642306014677</v>
      </c>
      <c r="E68" s="382">
        <v>154729</v>
      </c>
      <c r="F68" s="381">
        <v>-2.1216702618244767</v>
      </c>
      <c r="G68" s="382">
        <v>180467</v>
      </c>
      <c r="H68" s="381">
        <v>-2.4022627346424485</v>
      </c>
      <c r="I68" s="380">
        <v>3891</v>
      </c>
      <c r="J68" s="381">
        <v>10.760034158838593</v>
      </c>
      <c r="K68" s="380">
        <v>57214</v>
      </c>
      <c r="L68" s="381">
        <v>-3.4949229160341417</v>
      </c>
      <c r="M68" s="380">
        <v>35656</v>
      </c>
      <c r="N68" s="381">
        <v>-0.9142698346533251</v>
      </c>
      <c r="O68" s="380">
        <v>21047</v>
      </c>
      <c r="P68" s="381">
        <v>-7.789704271631976</v>
      </c>
      <c r="R68" s="37"/>
      <c r="S68" s="65" t="s">
        <v>170</v>
      </c>
      <c r="T68" s="61">
        <v>396301</v>
      </c>
      <c r="U68" s="60">
        <v>-2.338642306014677</v>
      </c>
      <c r="V68" s="61">
        <v>154729</v>
      </c>
      <c r="W68" s="60">
        <v>-2.1216702618244767</v>
      </c>
      <c r="X68" s="61">
        <v>180467</v>
      </c>
      <c r="Y68" s="60">
        <v>-2.4022627346424485</v>
      </c>
      <c r="Z68" s="61">
        <v>3891</v>
      </c>
      <c r="AA68" s="60">
        <v>10.760034158838593</v>
      </c>
      <c r="AB68" s="61">
        <v>57214</v>
      </c>
      <c r="AC68" s="60">
        <v>-3.4949229160341417</v>
      </c>
      <c r="AD68" s="61">
        <v>35656</v>
      </c>
      <c r="AE68" s="60">
        <v>-0.9142698346533251</v>
      </c>
      <c r="AF68" s="61">
        <v>21047</v>
      </c>
      <c r="AG68" s="62">
        <v>-7.789704271631976</v>
      </c>
    </row>
  </sheetData>
  <sheetProtection/>
  <mergeCells count="16">
    <mergeCell ref="T3:U4"/>
    <mergeCell ref="V3:W4"/>
    <mergeCell ref="X3:Y4"/>
    <mergeCell ref="Z3:AA4"/>
    <mergeCell ref="AB3:AC4"/>
    <mergeCell ref="AD3:AG3"/>
    <mergeCell ref="AD4:AE4"/>
    <mergeCell ref="AF4:AG4"/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9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R38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12.625" style="66" customWidth="1"/>
    <col min="2" max="3" width="8.625" style="66" customWidth="1"/>
    <col min="4" max="4" width="7.625" style="66" customWidth="1"/>
    <col min="5" max="6" width="8.625" style="66" customWidth="1"/>
    <col min="7" max="7" width="7.625" style="66" customWidth="1"/>
    <col min="8" max="9" width="8.625" style="66" customWidth="1"/>
    <col min="10" max="10" width="7.625" style="66" customWidth="1"/>
    <col min="11" max="12" width="8.625" style="66" customWidth="1"/>
    <col min="13" max="13" width="7.625" style="66" customWidth="1"/>
    <col min="14" max="15" width="8.625" style="66" customWidth="1"/>
    <col min="16" max="16" width="7.625" style="66" customWidth="1"/>
    <col min="17" max="18" width="8.625" style="67" customWidth="1"/>
    <col min="19" max="19" width="7.625" style="67" customWidth="1"/>
    <col min="20" max="21" width="8.625" style="67" customWidth="1"/>
    <col min="22" max="22" width="7.625" style="67" customWidth="1"/>
    <col min="23" max="24" width="8.625" style="67" customWidth="1"/>
    <col min="25" max="25" width="7.625" style="67" customWidth="1"/>
    <col min="26" max="27" width="8.625" style="67" customWidth="1"/>
    <col min="28" max="28" width="7.625" style="67" customWidth="1"/>
    <col min="29" max="30" width="8.625" style="67" customWidth="1"/>
    <col min="31" max="31" width="7.625" style="67" customWidth="1"/>
    <col min="32" max="33" width="8.625" style="67" customWidth="1"/>
    <col min="34" max="34" width="7.625" style="67" customWidth="1"/>
    <col min="35" max="36" width="8.625" style="67" customWidth="1"/>
    <col min="37" max="37" width="7.625" style="67" customWidth="1"/>
    <col min="38" max="39" width="8.625" style="67" customWidth="1"/>
    <col min="40" max="40" width="7.625" style="67" customWidth="1"/>
    <col min="41" max="42" width="8.625" style="67" customWidth="1"/>
    <col min="43" max="43" width="7.625" style="67" customWidth="1"/>
    <col min="44" max="16384" width="9.00390625" style="66" customWidth="1"/>
  </cols>
  <sheetData>
    <row r="1" ht="21.75" customHeight="1"/>
    <row r="2" spans="1:44" ht="21.75" customHeight="1">
      <c r="A2" s="68"/>
      <c r="C2" s="69"/>
      <c r="D2" s="69"/>
      <c r="E2" s="69"/>
      <c r="F2" s="69"/>
      <c r="G2" s="70" t="s">
        <v>275</v>
      </c>
      <c r="H2" s="69"/>
      <c r="I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AE2" s="70" t="s">
        <v>275</v>
      </c>
      <c r="AR2" s="67"/>
    </row>
    <row r="3" spans="1:43" ht="21.75" customHeight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  <c r="R3" s="72"/>
      <c r="S3" s="72"/>
      <c r="T3" s="72"/>
      <c r="U3" s="72"/>
      <c r="V3" s="72"/>
      <c r="W3" s="427" t="s">
        <v>281</v>
      </c>
      <c r="X3" s="428"/>
      <c r="Y3" s="428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427" t="s">
        <v>281</v>
      </c>
      <c r="AP3" s="428"/>
      <c r="AQ3" s="428"/>
    </row>
    <row r="4" spans="1:43" ht="21.75" customHeight="1" thickBot="1">
      <c r="A4" s="73"/>
      <c r="B4" s="74" t="s">
        <v>95</v>
      </c>
      <c r="C4" s="75"/>
      <c r="D4" s="76"/>
      <c r="E4" s="77" t="s">
        <v>96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79"/>
      <c r="R4" s="79" t="s">
        <v>97</v>
      </c>
      <c r="S4" s="79"/>
      <c r="T4" s="79"/>
      <c r="U4" s="79"/>
      <c r="V4" s="79"/>
      <c r="W4" s="79"/>
      <c r="X4" s="79"/>
      <c r="Y4" s="80"/>
      <c r="Z4" s="81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80"/>
    </row>
    <row r="5" spans="1:43" ht="21.75" customHeight="1" thickBot="1">
      <c r="A5" s="82"/>
      <c r="B5" s="83"/>
      <c r="C5" s="84"/>
      <c r="D5" s="85"/>
      <c r="E5" s="84" t="s">
        <v>89</v>
      </c>
      <c r="F5" s="84"/>
      <c r="G5" s="85"/>
      <c r="H5" s="84" t="s">
        <v>90</v>
      </c>
      <c r="I5" s="84"/>
      <c r="J5" s="85"/>
      <c r="K5" s="84" t="s">
        <v>91</v>
      </c>
      <c r="L5" s="84"/>
      <c r="M5" s="85"/>
      <c r="N5" s="84" t="s">
        <v>92</v>
      </c>
      <c r="O5" s="84"/>
      <c r="P5" s="85"/>
      <c r="Q5" s="424" t="s">
        <v>276</v>
      </c>
      <c r="R5" s="425"/>
      <c r="S5" s="426"/>
      <c r="T5" s="424" t="s">
        <v>108</v>
      </c>
      <c r="U5" s="425"/>
      <c r="V5" s="426"/>
      <c r="W5" s="424" t="s">
        <v>109</v>
      </c>
      <c r="X5" s="425"/>
      <c r="Y5" s="426"/>
      <c r="Z5" s="424" t="s">
        <v>277</v>
      </c>
      <c r="AA5" s="425"/>
      <c r="AB5" s="426"/>
      <c r="AC5" s="424" t="s">
        <v>278</v>
      </c>
      <c r="AD5" s="425"/>
      <c r="AE5" s="426"/>
      <c r="AF5" s="424" t="s">
        <v>107</v>
      </c>
      <c r="AG5" s="425"/>
      <c r="AH5" s="426"/>
      <c r="AI5" s="424" t="s">
        <v>279</v>
      </c>
      <c r="AJ5" s="425"/>
      <c r="AK5" s="426"/>
      <c r="AL5" s="424" t="s">
        <v>280</v>
      </c>
      <c r="AM5" s="425"/>
      <c r="AN5" s="426"/>
      <c r="AO5" s="424" t="s">
        <v>110</v>
      </c>
      <c r="AP5" s="425"/>
      <c r="AQ5" s="426"/>
    </row>
    <row r="6" spans="1:43" s="92" customFormat="1" ht="21.75" customHeight="1" thickBot="1">
      <c r="A6" s="86"/>
      <c r="B6" s="86" t="s">
        <v>93</v>
      </c>
      <c r="C6" s="87" t="s">
        <v>94</v>
      </c>
      <c r="D6" s="88" t="s">
        <v>10</v>
      </c>
      <c r="E6" s="89" t="s">
        <v>93</v>
      </c>
      <c r="F6" s="90" t="s">
        <v>94</v>
      </c>
      <c r="G6" s="88" t="s">
        <v>10</v>
      </c>
      <c r="H6" s="89" t="s">
        <v>93</v>
      </c>
      <c r="I6" s="90" t="s">
        <v>94</v>
      </c>
      <c r="J6" s="88" t="s">
        <v>10</v>
      </c>
      <c r="K6" s="89" t="s">
        <v>93</v>
      </c>
      <c r="L6" s="90" t="s">
        <v>94</v>
      </c>
      <c r="M6" s="88" t="s">
        <v>10</v>
      </c>
      <c r="N6" s="89" t="s">
        <v>93</v>
      </c>
      <c r="O6" s="90" t="s">
        <v>94</v>
      </c>
      <c r="P6" s="88" t="s">
        <v>10</v>
      </c>
      <c r="Q6" s="89" t="s">
        <v>93</v>
      </c>
      <c r="R6" s="90" t="s">
        <v>94</v>
      </c>
      <c r="S6" s="88" t="s">
        <v>10</v>
      </c>
      <c r="T6" s="89" t="s">
        <v>93</v>
      </c>
      <c r="U6" s="90" t="s">
        <v>94</v>
      </c>
      <c r="V6" s="88" t="s">
        <v>10</v>
      </c>
      <c r="W6" s="89" t="s">
        <v>93</v>
      </c>
      <c r="X6" s="90" t="s">
        <v>94</v>
      </c>
      <c r="Y6" s="88" t="s">
        <v>10</v>
      </c>
      <c r="Z6" s="91" t="s">
        <v>93</v>
      </c>
      <c r="AA6" s="90" t="s">
        <v>94</v>
      </c>
      <c r="AB6" s="88" t="s">
        <v>10</v>
      </c>
      <c r="AC6" s="89" t="s">
        <v>93</v>
      </c>
      <c r="AD6" s="90" t="s">
        <v>94</v>
      </c>
      <c r="AE6" s="88" t="s">
        <v>10</v>
      </c>
      <c r="AF6" s="89" t="s">
        <v>93</v>
      </c>
      <c r="AG6" s="90" t="s">
        <v>94</v>
      </c>
      <c r="AH6" s="88" t="s">
        <v>10</v>
      </c>
      <c r="AI6" s="89" t="s">
        <v>93</v>
      </c>
      <c r="AJ6" s="90" t="s">
        <v>94</v>
      </c>
      <c r="AK6" s="88" t="s">
        <v>10</v>
      </c>
      <c r="AL6" s="89" t="s">
        <v>93</v>
      </c>
      <c r="AM6" s="90" t="s">
        <v>94</v>
      </c>
      <c r="AN6" s="88" t="s">
        <v>10</v>
      </c>
      <c r="AO6" s="86" t="s">
        <v>93</v>
      </c>
      <c r="AP6" s="87" t="s">
        <v>94</v>
      </c>
      <c r="AQ6" s="88" t="s">
        <v>10</v>
      </c>
    </row>
    <row r="7" spans="1:43" ht="22.5" customHeight="1" hidden="1" thickBot="1">
      <c r="A7" s="93" t="s">
        <v>178</v>
      </c>
      <c r="B7" s="94">
        <v>208333</v>
      </c>
      <c r="C7" s="95">
        <v>66094.017</v>
      </c>
      <c r="D7" s="96">
        <v>-6.4063382210734545</v>
      </c>
      <c r="E7" s="94">
        <v>28268</v>
      </c>
      <c r="F7" s="95">
        <v>9292.899</v>
      </c>
      <c r="G7" s="96">
        <v>-2.265224962277628</v>
      </c>
      <c r="H7" s="94">
        <v>21818</v>
      </c>
      <c r="I7" s="95">
        <v>7377.755</v>
      </c>
      <c r="J7" s="96">
        <v>-19.105612566172937</v>
      </c>
      <c r="K7" s="94">
        <v>40211</v>
      </c>
      <c r="L7" s="95">
        <v>17143.753</v>
      </c>
      <c r="M7" s="96">
        <v>8.141096896045923</v>
      </c>
      <c r="N7" s="94">
        <v>65344</v>
      </c>
      <c r="O7" s="95">
        <v>12892.1</v>
      </c>
      <c r="P7" s="96">
        <v>-8.740590273628868</v>
      </c>
      <c r="Q7" s="94" t="s">
        <v>36</v>
      </c>
      <c r="R7" s="95" t="s">
        <v>36</v>
      </c>
      <c r="S7" s="96" t="s">
        <v>179</v>
      </c>
      <c r="T7" s="94" t="s">
        <v>36</v>
      </c>
      <c r="U7" s="95" t="s">
        <v>36</v>
      </c>
      <c r="V7" s="96" t="s">
        <v>179</v>
      </c>
      <c r="W7" s="94" t="s">
        <v>36</v>
      </c>
      <c r="X7" s="95" t="s">
        <v>36</v>
      </c>
      <c r="Y7" s="96" t="s">
        <v>179</v>
      </c>
      <c r="Z7" s="97" t="s">
        <v>36</v>
      </c>
      <c r="AA7" s="98" t="s">
        <v>36</v>
      </c>
      <c r="AB7" s="99" t="s">
        <v>179</v>
      </c>
      <c r="AC7" s="97" t="s">
        <v>36</v>
      </c>
      <c r="AD7" s="98" t="s">
        <v>36</v>
      </c>
      <c r="AE7" s="99" t="s">
        <v>179</v>
      </c>
      <c r="AF7" s="97" t="s">
        <v>36</v>
      </c>
      <c r="AG7" s="98" t="s">
        <v>36</v>
      </c>
      <c r="AH7" s="99" t="s">
        <v>179</v>
      </c>
      <c r="AI7" s="97" t="s">
        <v>36</v>
      </c>
      <c r="AJ7" s="98" t="s">
        <v>36</v>
      </c>
      <c r="AK7" s="99" t="s">
        <v>179</v>
      </c>
      <c r="AL7" s="97" t="s">
        <v>36</v>
      </c>
      <c r="AM7" s="98" t="s">
        <v>36</v>
      </c>
      <c r="AN7" s="99" t="s">
        <v>179</v>
      </c>
      <c r="AO7" s="97" t="s">
        <v>36</v>
      </c>
      <c r="AP7" s="98" t="s">
        <v>36</v>
      </c>
      <c r="AQ7" s="99" t="s">
        <v>179</v>
      </c>
    </row>
    <row r="8" spans="1:43" ht="22.5" customHeight="1" hidden="1" thickBot="1">
      <c r="A8" s="93" t="s">
        <v>181</v>
      </c>
      <c r="B8" s="94">
        <v>191646</v>
      </c>
      <c r="C8" s="95">
        <v>61473.716</v>
      </c>
      <c r="D8" s="96">
        <v>-6.990498096068221</v>
      </c>
      <c r="E8" s="94">
        <v>27604</v>
      </c>
      <c r="F8" s="95">
        <v>9136.267</v>
      </c>
      <c r="G8" s="96">
        <v>-1.685502016109286</v>
      </c>
      <c r="H8" s="94">
        <v>19500</v>
      </c>
      <c r="I8" s="95">
        <v>6483.887</v>
      </c>
      <c r="J8" s="96">
        <v>-12.11571812834663</v>
      </c>
      <c r="K8" s="94">
        <v>36774</v>
      </c>
      <c r="L8" s="95">
        <v>16344.038</v>
      </c>
      <c r="M8" s="96">
        <v>-4.664760394063072</v>
      </c>
      <c r="N8" s="94">
        <v>58789</v>
      </c>
      <c r="O8" s="95">
        <v>11272.633</v>
      </c>
      <c r="P8" s="96">
        <v>-12.561700576321932</v>
      </c>
      <c r="Q8" s="94" t="s">
        <v>36</v>
      </c>
      <c r="R8" s="95" t="s">
        <v>36</v>
      </c>
      <c r="S8" s="96" t="s">
        <v>179</v>
      </c>
      <c r="T8" s="94" t="s">
        <v>36</v>
      </c>
      <c r="U8" s="95" t="s">
        <v>36</v>
      </c>
      <c r="V8" s="96" t="s">
        <v>179</v>
      </c>
      <c r="W8" s="94" t="s">
        <v>36</v>
      </c>
      <c r="X8" s="95" t="s">
        <v>36</v>
      </c>
      <c r="Y8" s="96" t="s">
        <v>179</v>
      </c>
      <c r="Z8" s="94" t="s">
        <v>36</v>
      </c>
      <c r="AA8" s="95" t="s">
        <v>36</v>
      </c>
      <c r="AB8" s="96" t="s">
        <v>179</v>
      </c>
      <c r="AC8" s="94" t="s">
        <v>36</v>
      </c>
      <c r="AD8" s="95" t="s">
        <v>36</v>
      </c>
      <c r="AE8" s="96" t="s">
        <v>179</v>
      </c>
      <c r="AF8" s="94" t="s">
        <v>36</v>
      </c>
      <c r="AG8" s="95" t="s">
        <v>36</v>
      </c>
      <c r="AH8" s="96" t="s">
        <v>179</v>
      </c>
      <c r="AI8" s="94" t="s">
        <v>36</v>
      </c>
      <c r="AJ8" s="95" t="s">
        <v>36</v>
      </c>
      <c r="AK8" s="96" t="s">
        <v>179</v>
      </c>
      <c r="AL8" s="94" t="s">
        <v>36</v>
      </c>
      <c r="AM8" s="95" t="s">
        <v>36</v>
      </c>
      <c r="AN8" s="96" t="s">
        <v>179</v>
      </c>
      <c r="AO8" s="94" t="s">
        <v>36</v>
      </c>
      <c r="AP8" s="95" t="s">
        <v>36</v>
      </c>
      <c r="AQ8" s="96" t="s">
        <v>179</v>
      </c>
    </row>
    <row r="9" spans="1:43" ht="22.5" customHeight="1" hidden="1" thickBot="1">
      <c r="A9" s="93" t="s">
        <v>267</v>
      </c>
      <c r="B9" s="94">
        <v>179473</v>
      </c>
      <c r="C9" s="95">
        <v>57384.008</v>
      </c>
      <c r="D9" s="96">
        <v>-6.652774984352661</v>
      </c>
      <c r="E9" s="94">
        <v>26463</v>
      </c>
      <c r="F9" s="95">
        <v>8913.672</v>
      </c>
      <c r="G9" s="96">
        <v>-2.436388954044355</v>
      </c>
      <c r="H9" s="94">
        <v>19998</v>
      </c>
      <c r="I9" s="95">
        <v>5882.371</v>
      </c>
      <c r="J9" s="96">
        <v>-9.277089498937896</v>
      </c>
      <c r="K9" s="94">
        <v>31948</v>
      </c>
      <c r="L9" s="95">
        <v>14463.811</v>
      </c>
      <c r="M9" s="96">
        <v>-11.50405426125417</v>
      </c>
      <c r="N9" s="94">
        <v>53471</v>
      </c>
      <c r="O9" s="95">
        <v>10264.75</v>
      </c>
      <c r="P9" s="96">
        <v>-8.940972353131693</v>
      </c>
      <c r="Q9" s="94" t="s">
        <v>36</v>
      </c>
      <c r="R9" s="95" t="s">
        <v>36</v>
      </c>
      <c r="S9" s="96" t="s">
        <v>179</v>
      </c>
      <c r="T9" s="94" t="s">
        <v>36</v>
      </c>
      <c r="U9" s="95" t="s">
        <v>36</v>
      </c>
      <c r="V9" s="96" t="s">
        <v>179</v>
      </c>
      <c r="W9" s="94" t="s">
        <v>36</v>
      </c>
      <c r="X9" s="95" t="s">
        <v>36</v>
      </c>
      <c r="Y9" s="96" t="s">
        <v>179</v>
      </c>
      <c r="Z9" s="94" t="s">
        <v>36</v>
      </c>
      <c r="AA9" s="95" t="s">
        <v>36</v>
      </c>
      <c r="AB9" s="96" t="s">
        <v>179</v>
      </c>
      <c r="AC9" s="94" t="s">
        <v>36</v>
      </c>
      <c r="AD9" s="95" t="s">
        <v>36</v>
      </c>
      <c r="AE9" s="96" t="s">
        <v>179</v>
      </c>
      <c r="AF9" s="94" t="s">
        <v>36</v>
      </c>
      <c r="AG9" s="95" t="s">
        <v>36</v>
      </c>
      <c r="AH9" s="96" t="s">
        <v>179</v>
      </c>
      <c r="AI9" s="94" t="s">
        <v>36</v>
      </c>
      <c r="AJ9" s="95" t="s">
        <v>36</v>
      </c>
      <c r="AK9" s="96" t="s">
        <v>179</v>
      </c>
      <c r="AL9" s="94" t="s">
        <v>36</v>
      </c>
      <c r="AM9" s="95" t="s">
        <v>36</v>
      </c>
      <c r="AN9" s="96" t="s">
        <v>179</v>
      </c>
      <c r="AO9" s="94" t="s">
        <v>36</v>
      </c>
      <c r="AP9" s="95" t="s">
        <v>36</v>
      </c>
      <c r="AQ9" s="96" t="s">
        <v>179</v>
      </c>
    </row>
    <row r="10" spans="1:43" ht="22.5" customHeight="1">
      <c r="A10" s="93" t="s">
        <v>270</v>
      </c>
      <c r="B10" s="94">
        <v>178544</v>
      </c>
      <c r="C10" s="95">
        <v>61176.468</v>
      </c>
      <c r="D10" s="96">
        <v>6.608914455748716</v>
      </c>
      <c r="E10" s="94">
        <v>27349</v>
      </c>
      <c r="F10" s="95">
        <v>9878.537</v>
      </c>
      <c r="G10" s="96">
        <v>10.824551318468977</v>
      </c>
      <c r="H10" s="94">
        <v>21169</v>
      </c>
      <c r="I10" s="95">
        <v>6327.822</v>
      </c>
      <c r="J10" s="96">
        <v>7.5726437519836765</v>
      </c>
      <c r="K10" s="94">
        <v>31609</v>
      </c>
      <c r="L10" s="95">
        <v>14003.413</v>
      </c>
      <c r="M10" s="96">
        <v>-3.1831029871726035</v>
      </c>
      <c r="N10" s="94">
        <v>50431</v>
      </c>
      <c r="O10" s="95">
        <v>10540.363</v>
      </c>
      <c r="P10" s="96">
        <v>2.685043474025184</v>
      </c>
      <c r="Q10" s="94" t="s">
        <v>36</v>
      </c>
      <c r="R10" s="95" t="s">
        <v>36</v>
      </c>
      <c r="S10" s="96" t="s">
        <v>179</v>
      </c>
      <c r="T10" s="94" t="s">
        <v>36</v>
      </c>
      <c r="U10" s="95" t="s">
        <v>36</v>
      </c>
      <c r="V10" s="96" t="s">
        <v>179</v>
      </c>
      <c r="W10" s="94" t="s">
        <v>36</v>
      </c>
      <c r="X10" s="95" t="s">
        <v>36</v>
      </c>
      <c r="Y10" s="96" t="s">
        <v>179</v>
      </c>
      <c r="Z10" s="94" t="s">
        <v>36</v>
      </c>
      <c r="AA10" s="95" t="s">
        <v>36</v>
      </c>
      <c r="AB10" s="96" t="s">
        <v>179</v>
      </c>
      <c r="AC10" s="94" t="s">
        <v>36</v>
      </c>
      <c r="AD10" s="95" t="s">
        <v>36</v>
      </c>
      <c r="AE10" s="96" t="s">
        <v>179</v>
      </c>
      <c r="AF10" s="94" t="s">
        <v>36</v>
      </c>
      <c r="AG10" s="95" t="s">
        <v>36</v>
      </c>
      <c r="AH10" s="96" t="s">
        <v>179</v>
      </c>
      <c r="AI10" s="94" t="s">
        <v>36</v>
      </c>
      <c r="AJ10" s="95" t="s">
        <v>36</v>
      </c>
      <c r="AK10" s="96" t="s">
        <v>179</v>
      </c>
      <c r="AL10" s="94" t="s">
        <v>36</v>
      </c>
      <c r="AM10" s="95" t="s">
        <v>36</v>
      </c>
      <c r="AN10" s="96" t="s">
        <v>179</v>
      </c>
      <c r="AO10" s="94" t="s">
        <v>36</v>
      </c>
      <c r="AP10" s="95" t="s">
        <v>36</v>
      </c>
      <c r="AQ10" s="96" t="s">
        <v>179</v>
      </c>
    </row>
    <row r="11" spans="1:43" ht="22.5" customHeight="1">
      <c r="A11" s="100">
        <v>59</v>
      </c>
      <c r="B11" s="94">
        <v>184984</v>
      </c>
      <c r="C11" s="95">
        <v>68955.755</v>
      </c>
      <c r="D11" s="96">
        <v>12.716142749529125</v>
      </c>
      <c r="E11" s="94">
        <v>29312</v>
      </c>
      <c r="F11" s="95">
        <v>11445.794</v>
      </c>
      <c r="G11" s="96">
        <v>15.865274382228867</v>
      </c>
      <c r="H11" s="94">
        <v>21209</v>
      </c>
      <c r="I11" s="95">
        <v>6518.132</v>
      </c>
      <c r="J11" s="96">
        <v>3.0075119053601718</v>
      </c>
      <c r="K11" s="94">
        <v>34786</v>
      </c>
      <c r="L11" s="95">
        <v>19458.185</v>
      </c>
      <c r="M11" s="96">
        <v>38.95316091869889</v>
      </c>
      <c r="N11" s="94">
        <v>49504</v>
      </c>
      <c r="O11" s="95">
        <v>10505.793</v>
      </c>
      <c r="P11" s="96">
        <v>-0.3279773191872004</v>
      </c>
      <c r="Q11" s="94" t="s">
        <v>36</v>
      </c>
      <c r="R11" s="95" t="s">
        <v>36</v>
      </c>
      <c r="S11" s="96" t="s">
        <v>179</v>
      </c>
      <c r="T11" s="94" t="s">
        <v>36</v>
      </c>
      <c r="U11" s="95" t="s">
        <v>36</v>
      </c>
      <c r="V11" s="96" t="s">
        <v>179</v>
      </c>
      <c r="W11" s="94" t="s">
        <v>36</v>
      </c>
      <c r="X11" s="95" t="s">
        <v>36</v>
      </c>
      <c r="Y11" s="96" t="s">
        <v>179</v>
      </c>
      <c r="Z11" s="94" t="s">
        <v>36</v>
      </c>
      <c r="AA11" s="95" t="s">
        <v>36</v>
      </c>
      <c r="AB11" s="96" t="s">
        <v>179</v>
      </c>
      <c r="AC11" s="94" t="s">
        <v>36</v>
      </c>
      <c r="AD11" s="95" t="s">
        <v>36</v>
      </c>
      <c r="AE11" s="96" t="s">
        <v>179</v>
      </c>
      <c r="AF11" s="94" t="s">
        <v>36</v>
      </c>
      <c r="AG11" s="95" t="s">
        <v>36</v>
      </c>
      <c r="AH11" s="96" t="s">
        <v>179</v>
      </c>
      <c r="AI11" s="94" t="s">
        <v>36</v>
      </c>
      <c r="AJ11" s="95" t="s">
        <v>36</v>
      </c>
      <c r="AK11" s="96" t="s">
        <v>179</v>
      </c>
      <c r="AL11" s="94" t="s">
        <v>36</v>
      </c>
      <c r="AM11" s="95" t="s">
        <v>36</v>
      </c>
      <c r="AN11" s="96" t="s">
        <v>179</v>
      </c>
      <c r="AO11" s="94" t="s">
        <v>36</v>
      </c>
      <c r="AP11" s="95" t="s">
        <v>36</v>
      </c>
      <c r="AQ11" s="96" t="s">
        <v>179</v>
      </c>
    </row>
    <row r="12" spans="1:43" ht="22.5" customHeight="1">
      <c r="A12" s="100">
        <v>60</v>
      </c>
      <c r="B12" s="94">
        <v>183343</v>
      </c>
      <c r="C12" s="95">
        <v>70608.582</v>
      </c>
      <c r="D12" s="96">
        <v>2.396938442628893</v>
      </c>
      <c r="E12" s="94">
        <v>30115</v>
      </c>
      <c r="F12" s="95">
        <v>12725.409</v>
      </c>
      <c r="G12" s="96">
        <v>11.179783595616</v>
      </c>
      <c r="H12" s="94">
        <v>20598</v>
      </c>
      <c r="I12" s="95">
        <v>6342.24</v>
      </c>
      <c r="J12" s="96">
        <v>-2.698503190791468</v>
      </c>
      <c r="K12" s="94">
        <v>34352</v>
      </c>
      <c r="L12" s="95">
        <v>18682.264</v>
      </c>
      <c r="M12" s="96">
        <v>-3.9876329678230626</v>
      </c>
      <c r="N12" s="94">
        <v>49066</v>
      </c>
      <c r="O12" s="95">
        <v>11314.414</v>
      </c>
      <c r="P12" s="96">
        <v>7.696905888018168</v>
      </c>
      <c r="Q12" s="94" t="s">
        <v>36</v>
      </c>
      <c r="R12" s="95" t="s">
        <v>36</v>
      </c>
      <c r="S12" s="96" t="s">
        <v>179</v>
      </c>
      <c r="T12" s="94" t="s">
        <v>36</v>
      </c>
      <c r="U12" s="95" t="s">
        <v>36</v>
      </c>
      <c r="V12" s="96" t="s">
        <v>179</v>
      </c>
      <c r="W12" s="94" t="s">
        <v>36</v>
      </c>
      <c r="X12" s="95" t="s">
        <v>36</v>
      </c>
      <c r="Y12" s="96" t="s">
        <v>179</v>
      </c>
      <c r="Z12" s="94" t="s">
        <v>36</v>
      </c>
      <c r="AA12" s="95" t="s">
        <v>36</v>
      </c>
      <c r="AB12" s="96" t="s">
        <v>179</v>
      </c>
      <c r="AC12" s="94" t="s">
        <v>36</v>
      </c>
      <c r="AD12" s="95" t="s">
        <v>36</v>
      </c>
      <c r="AE12" s="96" t="s">
        <v>179</v>
      </c>
      <c r="AF12" s="94" t="s">
        <v>36</v>
      </c>
      <c r="AG12" s="95" t="s">
        <v>36</v>
      </c>
      <c r="AH12" s="96" t="s">
        <v>179</v>
      </c>
      <c r="AI12" s="94" t="s">
        <v>36</v>
      </c>
      <c r="AJ12" s="95" t="s">
        <v>36</v>
      </c>
      <c r="AK12" s="96" t="s">
        <v>179</v>
      </c>
      <c r="AL12" s="94" t="s">
        <v>36</v>
      </c>
      <c r="AM12" s="95" t="s">
        <v>36</v>
      </c>
      <c r="AN12" s="96" t="s">
        <v>179</v>
      </c>
      <c r="AO12" s="94" t="s">
        <v>36</v>
      </c>
      <c r="AP12" s="95" t="s">
        <v>36</v>
      </c>
      <c r="AQ12" s="96" t="s">
        <v>179</v>
      </c>
    </row>
    <row r="13" spans="1:43" ht="22.5" customHeight="1">
      <c r="A13" s="100">
        <v>61</v>
      </c>
      <c r="B13" s="94">
        <v>175818</v>
      </c>
      <c r="C13" s="95">
        <v>70782.679</v>
      </c>
      <c r="D13" s="96">
        <v>0.2465663451505229</v>
      </c>
      <c r="E13" s="94">
        <v>29492</v>
      </c>
      <c r="F13" s="95">
        <v>13609.945</v>
      </c>
      <c r="G13" s="96">
        <v>6.950943580673918</v>
      </c>
      <c r="H13" s="94">
        <v>21754</v>
      </c>
      <c r="I13" s="95">
        <v>7621.999</v>
      </c>
      <c r="J13" s="96">
        <v>20.178343928958853</v>
      </c>
      <c r="K13" s="94">
        <v>30716</v>
      </c>
      <c r="L13" s="95">
        <v>16130.478</v>
      </c>
      <c r="M13" s="96">
        <v>-13.658869182022048</v>
      </c>
      <c r="N13" s="94">
        <v>48298</v>
      </c>
      <c r="O13" s="95">
        <v>11567.833</v>
      </c>
      <c r="P13" s="96">
        <v>2.2397889983520214</v>
      </c>
      <c r="Q13" s="94" t="s">
        <v>36</v>
      </c>
      <c r="R13" s="95" t="s">
        <v>36</v>
      </c>
      <c r="S13" s="96" t="s">
        <v>179</v>
      </c>
      <c r="T13" s="94" t="s">
        <v>36</v>
      </c>
      <c r="U13" s="95" t="s">
        <v>36</v>
      </c>
      <c r="V13" s="96" t="s">
        <v>179</v>
      </c>
      <c r="W13" s="94" t="s">
        <v>36</v>
      </c>
      <c r="X13" s="95" t="s">
        <v>36</v>
      </c>
      <c r="Y13" s="96" t="s">
        <v>179</v>
      </c>
      <c r="Z13" s="94" t="s">
        <v>36</v>
      </c>
      <c r="AA13" s="95" t="s">
        <v>36</v>
      </c>
      <c r="AB13" s="96" t="s">
        <v>179</v>
      </c>
      <c r="AC13" s="94" t="s">
        <v>36</v>
      </c>
      <c r="AD13" s="95" t="s">
        <v>36</v>
      </c>
      <c r="AE13" s="96" t="s">
        <v>179</v>
      </c>
      <c r="AF13" s="94" t="s">
        <v>36</v>
      </c>
      <c r="AG13" s="95" t="s">
        <v>36</v>
      </c>
      <c r="AH13" s="96" t="s">
        <v>179</v>
      </c>
      <c r="AI13" s="94" t="s">
        <v>36</v>
      </c>
      <c r="AJ13" s="95" t="s">
        <v>36</v>
      </c>
      <c r="AK13" s="96" t="s">
        <v>179</v>
      </c>
      <c r="AL13" s="94" t="s">
        <v>36</v>
      </c>
      <c r="AM13" s="95" t="s">
        <v>36</v>
      </c>
      <c r="AN13" s="96" t="s">
        <v>179</v>
      </c>
      <c r="AO13" s="94" t="s">
        <v>36</v>
      </c>
      <c r="AP13" s="95" t="s">
        <v>36</v>
      </c>
      <c r="AQ13" s="96" t="s">
        <v>179</v>
      </c>
    </row>
    <row r="14" spans="1:43" ht="22.5" customHeight="1">
      <c r="A14" s="100">
        <v>62</v>
      </c>
      <c r="B14" s="94">
        <v>177417</v>
      </c>
      <c r="C14" s="95">
        <v>75863.781</v>
      </c>
      <c r="D14" s="96">
        <v>7.178453926560202</v>
      </c>
      <c r="E14" s="94">
        <v>30970</v>
      </c>
      <c r="F14" s="95">
        <v>15167.98</v>
      </c>
      <c r="G14" s="96">
        <v>11.447768525148327</v>
      </c>
      <c r="H14" s="94">
        <v>22577</v>
      </c>
      <c r="I14" s="95">
        <v>8419.969</v>
      </c>
      <c r="J14" s="96">
        <v>10.46930077004733</v>
      </c>
      <c r="K14" s="94">
        <v>29389</v>
      </c>
      <c r="L14" s="95">
        <v>15789.765</v>
      </c>
      <c r="M14" s="96">
        <v>-2.112231268038056</v>
      </c>
      <c r="N14" s="94">
        <v>46735</v>
      </c>
      <c r="O14" s="95">
        <v>12110.986</v>
      </c>
      <c r="P14" s="96">
        <v>4.695373800780156</v>
      </c>
      <c r="Q14" s="94" t="s">
        <v>36</v>
      </c>
      <c r="R14" s="95" t="s">
        <v>36</v>
      </c>
      <c r="S14" s="96" t="s">
        <v>179</v>
      </c>
      <c r="T14" s="94" t="s">
        <v>36</v>
      </c>
      <c r="U14" s="95" t="s">
        <v>36</v>
      </c>
      <c r="V14" s="96" t="s">
        <v>179</v>
      </c>
      <c r="W14" s="94" t="s">
        <v>36</v>
      </c>
      <c r="X14" s="95" t="s">
        <v>36</v>
      </c>
      <c r="Y14" s="96" t="s">
        <v>179</v>
      </c>
      <c r="Z14" s="94" t="s">
        <v>36</v>
      </c>
      <c r="AA14" s="95" t="s">
        <v>36</v>
      </c>
      <c r="AB14" s="96" t="s">
        <v>179</v>
      </c>
      <c r="AC14" s="94" t="s">
        <v>36</v>
      </c>
      <c r="AD14" s="95" t="s">
        <v>36</v>
      </c>
      <c r="AE14" s="96" t="s">
        <v>179</v>
      </c>
      <c r="AF14" s="94" t="s">
        <v>36</v>
      </c>
      <c r="AG14" s="95" t="s">
        <v>36</v>
      </c>
      <c r="AH14" s="96" t="s">
        <v>179</v>
      </c>
      <c r="AI14" s="94" t="s">
        <v>36</v>
      </c>
      <c r="AJ14" s="95" t="s">
        <v>36</v>
      </c>
      <c r="AK14" s="96" t="s">
        <v>179</v>
      </c>
      <c r="AL14" s="94" t="s">
        <v>36</v>
      </c>
      <c r="AM14" s="95" t="s">
        <v>36</v>
      </c>
      <c r="AN14" s="96" t="s">
        <v>179</v>
      </c>
      <c r="AO14" s="94" t="s">
        <v>36</v>
      </c>
      <c r="AP14" s="95" t="s">
        <v>36</v>
      </c>
      <c r="AQ14" s="96" t="s">
        <v>179</v>
      </c>
    </row>
    <row r="15" spans="1:43" ht="22.5" customHeight="1">
      <c r="A15" s="100">
        <v>63</v>
      </c>
      <c r="B15" s="94">
        <v>189653</v>
      </c>
      <c r="C15" s="95">
        <v>89991.303</v>
      </c>
      <c r="D15" s="96">
        <v>18.62222237512785</v>
      </c>
      <c r="E15" s="94">
        <v>34781</v>
      </c>
      <c r="F15" s="95">
        <v>17264.618</v>
      </c>
      <c r="G15" s="96">
        <v>13.822789850725004</v>
      </c>
      <c r="H15" s="94">
        <v>22991</v>
      </c>
      <c r="I15" s="95">
        <v>9916.202</v>
      </c>
      <c r="J15" s="96">
        <v>17.770053547703093</v>
      </c>
      <c r="K15" s="94">
        <v>34778</v>
      </c>
      <c r="L15" s="95">
        <v>22333.593</v>
      </c>
      <c r="M15" s="96">
        <v>41.44347936780568</v>
      </c>
      <c r="N15" s="94">
        <v>48405</v>
      </c>
      <c r="O15" s="95">
        <v>14710.406</v>
      </c>
      <c r="P15" s="96">
        <v>21.463322639461403</v>
      </c>
      <c r="Q15" s="94" t="s">
        <v>36</v>
      </c>
      <c r="R15" s="95" t="s">
        <v>36</v>
      </c>
      <c r="S15" s="96" t="s">
        <v>179</v>
      </c>
      <c r="T15" s="94" t="s">
        <v>36</v>
      </c>
      <c r="U15" s="95" t="s">
        <v>36</v>
      </c>
      <c r="V15" s="96" t="s">
        <v>179</v>
      </c>
      <c r="W15" s="94" t="s">
        <v>36</v>
      </c>
      <c r="X15" s="95" t="s">
        <v>36</v>
      </c>
      <c r="Y15" s="96" t="s">
        <v>179</v>
      </c>
      <c r="Z15" s="94" t="s">
        <v>36</v>
      </c>
      <c r="AA15" s="95" t="s">
        <v>36</v>
      </c>
      <c r="AB15" s="96" t="s">
        <v>179</v>
      </c>
      <c r="AC15" s="94" t="s">
        <v>36</v>
      </c>
      <c r="AD15" s="95" t="s">
        <v>36</v>
      </c>
      <c r="AE15" s="96" t="s">
        <v>179</v>
      </c>
      <c r="AF15" s="94" t="s">
        <v>36</v>
      </c>
      <c r="AG15" s="95" t="s">
        <v>36</v>
      </c>
      <c r="AH15" s="96" t="s">
        <v>179</v>
      </c>
      <c r="AI15" s="94" t="s">
        <v>36</v>
      </c>
      <c r="AJ15" s="95" t="s">
        <v>36</v>
      </c>
      <c r="AK15" s="96" t="s">
        <v>179</v>
      </c>
      <c r="AL15" s="94" t="s">
        <v>36</v>
      </c>
      <c r="AM15" s="95" t="s">
        <v>36</v>
      </c>
      <c r="AN15" s="96" t="s">
        <v>179</v>
      </c>
      <c r="AO15" s="94" t="s">
        <v>36</v>
      </c>
      <c r="AP15" s="95" t="s">
        <v>36</v>
      </c>
      <c r="AQ15" s="96" t="s">
        <v>179</v>
      </c>
    </row>
    <row r="16" spans="1:43" ht="22.5" customHeight="1">
      <c r="A16" s="100" t="s">
        <v>180</v>
      </c>
      <c r="B16" s="94">
        <v>204931</v>
      </c>
      <c r="C16" s="95">
        <v>102315.697</v>
      </c>
      <c r="D16" s="96">
        <v>13.695094513744287</v>
      </c>
      <c r="E16" s="94">
        <v>38869</v>
      </c>
      <c r="F16" s="95">
        <v>19224</v>
      </c>
      <c r="G16" s="96">
        <v>11.349118758376253</v>
      </c>
      <c r="H16" s="94">
        <v>23097</v>
      </c>
      <c r="I16" s="95">
        <v>10907.838</v>
      </c>
      <c r="J16" s="96">
        <v>10.00015933519709</v>
      </c>
      <c r="K16" s="94">
        <v>37841</v>
      </c>
      <c r="L16" s="95">
        <v>27306.035</v>
      </c>
      <c r="M16" s="96">
        <v>22.26440680637458</v>
      </c>
      <c r="N16" s="94">
        <v>50770</v>
      </c>
      <c r="O16" s="95">
        <v>17120.964</v>
      </c>
      <c r="P16" s="96">
        <v>16.386753703466784</v>
      </c>
      <c r="Q16" s="94" t="s">
        <v>36</v>
      </c>
      <c r="R16" s="95" t="s">
        <v>36</v>
      </c>
      <c r="S16" s="96" t="s">
        <v>179</v>
      </c>
      <c r="T16" s="94" t="s">
        <v>36</v>
      </c>
      <c r="U16" s="95" t="s">
        <v>36</v>
      </c>
      <c r="V16" s="96" t="s">
        <v>179</v>
      </c>
      <c r="W16" s="94" t="s">
        <v>36</v>
      </c>
      <c r="X16" s="95" t="s">
        <v>36</v>
      </c>
      <c r="Y16" s="96" t="s">
        <v>179</v>
      </c>
      <c r="Z16" s="94" t="s">
        <v>36</v>
      </c>
      <c r="AA16" s="95" t="s">
        <v>36</v>
      </c>
      <c r="AB16" s="96" t="s">
        <v>179</v>
      </c>
      <c r="AC16" s="94" t="s">
        <v>36</v>
      </c>
      <c r="AD16" s="95" t="s">
        <v>36</v>
      </c>
      <c r="AE16" s="96" t="s">
        <v>179</v>
      </c>
      <c r="AF16" s="94" t="s">
        <v>36</v>
      </c>
      <c r="AG16" s="95" t="s">
        <v>36</v>
      </c>
      <c r="AH16" s="96" t="s">
        <v>179</v>
      </c>
      <c r="AI16" s="94" t="s">
        <v>36</v>
      </c>
      <c r="AJ16" s="95" t="s">
        <v>36</v>
      </c>
      <c r="AK16" s="96" t="s">
        <v>179</v>
      </c>
      <c r="AL16" s="94" t="s">
        <v>36</v>
      </c>
      <c r="AM16" s="95" t="s">
        <v>36</v>
      </c>
      <c r="AN16" s="96" t="s">
        <v>179</v>
      </c>
      <c r="AO16" s="94" t="s">
        <v>36</v>
      </c>
      <c r="AP16" s="95" t="s">
        <v>36</v>
      </c>
      <c r="AQ16" s="96" t="s">
        <v>179</v>
      </c>
    </row>
    <row r="17" spans="1:43" ht="22.5" customHeight="1">
      <c r="A17" s="100">
        <v>2</v>
      </c>
      <c r="B17" s="94">
        <v>203104</v>
      </c>
      <c r="C17" s="95">
        <v>111289.048</v>
      </c>
      <c r="D17" s="96">
        <v>8.770258389580231</v>
      </c>
      <c r="E17" s="94">
        <v>39959</v>
      </c>
      <c r="F17" s="95">
        <v>22298.682</v>
      </c>
      <c r="G17" s="96">
        <v>15.993976279650447</v>
      </c>
      <c r="H17" s="94">
        <v>20861</v>
      </c>
      <c r="I17" s="95">
        <v>11059.791</v>
      </c>
      <c r="J17" s="96">
        <v>1.3930624932273483</v>
      </c>
      <c r="K17" s="94">
        <v>36550</v>
      </c>
      <c r="L17" s="95">
        <v>28799.611</v>
      </c>
      <c r="M17" s="96">
        <v>5.469765200257015</v>
      </c>
      <c r="N17" s="94">
        <v>49340</v>
      </c>
      <c r="O17" s="95">
        <v>18403.896</v>
      </c>
      <c r="P17" s="96">
        <v>7.493339744187311</v>
      </c>
      <c r="Q17" s="94" t="s">
        <v>36</v>
      </c>
      <c r="R17" s="95" t="s">
        <v>36</v>
      </c>
      <c r="S17" s="96" t="s">
        <v>179</v>
      </c>
      <c r="T17" s="94" t="s">
        <v>36</v>
      </c>
      <c r="U17" s="95" t="s">
        <v>36</v>
      </c>
      <c r="V17" s="96" t="s">
        <v>179</v>
      </c>
      <c r="W17" s="94" t="s">
        <v>36</v>
      </c>
      <c r="X17" s="95" t="s">
        <v>36</v>
      </c>
      <c r="Y17" s="96" t="s">
        <v>179</v>
      </c>
      <c r="Z17" s="94" t="s">
        <v>36</v>
      </c>
      <c r="AA17" s="95" t="s">
        <v>36</v>
      </c>
      <c r="AB17" s="96" t="s">
        <v>179</v>
      </c>
      <c r="AC17" s="94" t="s">
        <v>36</v>
      </c>
      <c r="AD17" s="95" t="s">
        <v>36</v>
      </c>
      <c r="AE17" s="96" t="s">
        <v>179</v>
      </c>
      <c r="AF17" s="94" t="s">
        <v>36</v>
      </c>
      <c r="AG17" s="95" t="s">
        <v>36</v>
      </c>
      <c r="AH17" s="96" t="s">
        <v>179</v>
      </c>
      <c r="AI17" s="94" t="s">
        <v>36</v>
      </c>
      <c r="AJ17" s="95" t="s">
        <v>36</v>
      </c>
      <c r="AK17" s="96" t="s">
        <v>179</v>
      </c>
      <c r="AL17" s="94" t="s">
        <v>36</v>
      </c>
      <c r="AM17" s="95" t="s">
        <v>36</v>
      </c>
      <c r="AN17" s="96" t="s">
        <v>179</v>
      </c>
      <c r="AO17" s="94" t="s">
        <v>36</v>
      </c>
      <c r="AP17" s="95" t="s">
        <v>36</v>
      </c>
      <c r="AQ17" s="96" t="s">
        <v>179</v>
      </c>
    </row>
    <row r="18" spans="1:43" ht="22.5" customHeight="1">
      <c r="A18" s="100">
        <v>3</v>
      </c>
      <c r="B18" s="94">
        <v>194611</v>
      </c>
      <c r="C18" s="95">
        <v>102484.088</v>
      </c>
      <c r="D18" s="96">
        <v>-7.911793800230904</v>
      </c>
      <c r="E18" s="94">
        <v>38808</v>
      </c>
      <c r="F18" s="95">
        <v>20429.541</v>
      </c>
      <c r="G18" s="96">
        <v>-8.382293626143467</v>
      </c>
      <c r="H18" s="94">
        <v>19173</v>
      </c>
      <c r="I18" s="95">
        <v>10894.449</v>
      </c>
      <c r="J18" s="96">
        <v>-1.4949830426271071</v>
      </c>
      <c r="K18" s="94">
        <v>35132</v>
      </c>
      <c r="L18" s="95">
        <v>26876.96</v>
      </c>
      <c r="M18" s="96">
        <v>-6.675961699621569</v>
      </c>
      <c r="N18" s="94">
        <v>49768</v>
      </c>
      <c r="O18" s="95">
        <v>16661.66</v>
      </c>
      <c r="P18" s="96">
        <v>-9.466669448686304</v>
      </c>
      <c r="Q18" s="94" t="s">
        <v>36</v>
      </c>
      <c r="R18" s="95" t="s">
        <v>36</v>
      </c>
      <c r="S18" s="96" t="s">
        <v>179</v>
      </c>
      <c r="T18" s="94" t="s">
        <v>36</v>
      </c>
      <c r="U18" s="95" t="s">
        <v>36</v>
      </c>
      <c r="V18" s="96" t="s">
        <v>179</v>
      </c>
      <c r="W18" s="94" t="s">
        <v>36</v>
      </c>
      <c r="X18" s="95" t="s">
        <v>36</v>
      </c>
      <c r="Y18" s="96" t="s">
        <v>179</v>
      </c>
      <c r="Z18" s="94" t="s">
        <v>36</v>
      </c>
      <c r="AA18" s="95" t="s">
        <v>36</v>
      </c>
      <c r="AB18" s="96" t="s">
        <v>179</v>
      </c>
      <c r="AC18" s="94" t="s">
        <v>36</v>
      </c>
      <c r="AD18" s="95" t="s">
        <v>36</v>
      </c>
      <c r="AE18" s="96" t="s">
        <v>179</v>
      </c>
      <c r="AF18" s="94" t="s">
        <v>36</v>
      </c>
      <c r="AG18" s="95" t="s">
        <v>36</v>
      </c>
      <c r="AH18" s="96" t="s">
        <v>179</v>
      </c>
      <c r="AI18" s="94" t="s">
        <v>36</v>
      </c>
      <c r="AJ18" s="95" t="s">
        <v>36</v>
      </c>
      <c r="AK18" s="96" t="s">
        <v>179</v>
      </c>
      <c r="AL18" s="94" t="s">
        <v>36</v>
      </c>
      <c r="AM18" s="95" t="s">
        <v>36</v>
      </c>
      <c r="AN18" s="96" t="s">
        <v>179</v>
      </c>
      <c r="AO18" s="94" t="s">
        <v>36</v>
      </c>
      <c r="AP18" s="95" t="s">
        <v>36</v>
      </c>
      <c r="AQ18" s="96" t="s">
        <v>179</v>
      </c>
    </row>
    <row r="19" spans="1:43" ht="22.5" customHeight="1">
      <c r="A19" s="100">
        <v>4</v>
      </c>
      <c r="B19" s="94">
        <v>185588</v>
      </c>
      <c r="C19" s="95">
        <v>93389.616</v>
      </c>
      <c r="D19" s="96">
        <v>-8.87403320601341</v>
      </c>
      <c r="E19" s="94">
        <v>36165</v>
      </c>
      <c r="F19" s="95">
        <v>17975.063</v>
      </c>
      <c r="G19" s="96">
        <v>-12.014357052857926</v>
      </c>
      <c r="H19" s="94">
        <v>20314</v>
      </c>
      <c r="I19" s="95">
        <v>12331.263</v>
      </c>
      <c r="J19" s="96">
        <v>13.188496269981155</v>
      </c>
      <c r="K19" s="94">
        <v>30141</v>
      </c>
      <c r="L19" s="95">
        <v>20851.501</v>
      </c>
      <c r="M19" s="96">
        <v>-22.418677558771527</v>
      </c>
      <c r="N19" s="94">
        <v>49251</v>
      </c>
      <c r="O19" s="95">
        <v>15590.36</v>
      </c>
      <c r="P19" s="96">
        <v>-6.4297314913399966</v>
      </c>
      <c r="Q19" s="94" t="s">
        <v>36</v>
      </c>
      <c r="R19" s="95" t="s">
        <v>36</v>
      </c>
      <c r="S19" s="96" t="s">
        <v>179</v>
      </c>
      <c r="T19" s="94" t="s">
        <v>36</v>
      </c>
      <c r="U19" s="95" t="s">
        <v>36</v>
      </c>
      <c r="V19" s="96" t="s">
        <v>179</v>
      </c>
      <c r="W19" s="94" t="s">
        <v>36</v>
      </c>
      <c r="X19" s="95" t="s">
        <v>36</v>
      </c>
      <c r="Y19" s="96" t="s">
        <v>179</v>
      </c>
      <c r="Z19" s="94" t="s">
        <v>36</v>
      </c>
      <c r="AA19" s="95" t="s">
        <v>36</v>
      </c>
      <c r="AB19" s="96" t="s">
        <v>179</v>
      </c>
      <c r="AC19" s="94" t="s">
        <v>36</v>
      </c>
      <c r="AD19" s="95" t="s">
        <v>36</v>
      </c>
      <c r="AE19" s="96" t="s">
        <v>179</v>
      </c>
      <c r="AF19" s="94" t="s">
        <v>36</v>
      </c>
      <c r="AG19" s="95" t="s">
        <v>36</v>
      </c>
      <c r="AH19" s="96" t="s">
        <v>179</v>
      </c>
      <c r="AI19" s="94" t="s">
        <v>36</v>
      </c>
      <c r="AJ19" s="95" t="s">
        <v>36</v>
      </c>
      <c r="AK19" s="96" t="s">
        <v>179</v>
      </c>
      <c r="AL19" s="94" t="s">
        <v>36</v>
      </c>
      <c r="AM19" s="95" t="s">
        <v>36</v>
      </c>
      <c r="AN19" s="96" t="s">
        <v>179</v>
      </c>
      <c r="AO19" s="94" t="s">
        <v>36</v>
      </c>
      <c r="AP19" s="95" t="s">
        <v>36</v>
      </c>
      <c r="AQ19" s="96" t="s">
        <v>179</v>
      </c>
    </row>
    <row r="20" spans="1:43" ht="22.5" customHeight="1">
      <c r="A20" s="100">
        <v>5</v>
      </c>
      <c r="B20" s="94">
        <v>154227</v>
      </c>
      <c r="C20" s="95">
        <v>70033.16</v>
      </c>
      <c r="D20" s="96">
        <v>-25.00969272643758</v>
      </c>
      <c r="E20" s="94">
        <v>28890</v>
      </c>
      <c r="F20" s="95">
        <v>12013.489</v>
      </c>
      <c r="G20" s="96">
        <v>-33.16580309064842</v>
      </c>
      <c r="H20" s="94">
        <v>18831</v>
      </c>
      <c r="I20" s="95">
        <v>9990.739</v>
      </c>
      <c r="J20" s="96">
        <v>-18.98040776520622</v>
      </c>
      <c r="K20" s="94">
        <v>23402</v>
      </c>
      <c r="L20" s="95">
        <v>14432.337</v>
      </c>
      <c r="M20" s="96">
        <v>-30.78514107929209</v>
      </c>
      <c r="N20" s="94">
        <v>39654</v>
      </c>
      <c r="O20" s="95">
        <v>12084.381</v>
      </c>
      <c r="P20" s="96">
        <v>-22.488120864431615</v>
      </c>
      <c r="Q20" s="94" t="s">
        <v>36</v>
      </c>
      <c r="R20" s="95" t="s">
        <v>36</v>
      </c>
      <c r="S20" s="96" t="s">
        <v>179</v>
      </c>
      <c r="T20" s="94" t="s">
        <v>36</v>
      </c>
      <c r="U20" s="95" t="s">
        <v>36</v>
      </c>
      <c r="V20" s="96" t="s">
        <v>179</v>
      </c>
      <c r="W20" s="94" t="s">
        <v>36</v>
      </c>
      <c r="X20" s="95" t="s">
        <v>36</v>
      </c>
      <c r="Y20" s="96" t="s">
        <v>179</v>
      </c>
      <c r="Z20" s="94" t="s">
        <v>36</v>
      </c>
      <c r="AA20" s="95" t="s">
        <v>36</v>
      </c>
      <c r="AB20" s="96" t="s">
        <v>179</v>
      </c>
      <c r="AC20" s="94" t="s">
        <v>36</v>
      </c>
      <c r="AD20" s="95" t="s">
        <v>36</v>
      </c>
      <c r="AE20" s="96" t="s">
        <v>179</v>
      </c>
      <c r="AF20" s="94" t="s">
        <v>36</v>
      </c>
      <c r="AG20" s="95" t="s">
        <v>36</v>
      </c>
      <c r="AH20" s="96" t="s">
        <v>179</v>
      </c>
      <c r="AI20" s="94" t="s">
        <v>36</v>
      </c>
      <c r="AJ20" s="95" t="s">
        <v>36</v>
      </c>
      <c r="AK20" s="96" t="s">
        <v>179</v>
      </c>
      <c r="AL20" s="94" t="s">
        <v>36</v>
      </c>
      <c r="AM20" s="95" t="s">
        <v>36</v>
      </c>
      <c r="AN20" s="96" t="s">
        <v>179</v>
      </c>
      <c r="AO20" s="94" t="s">
        <v>36</v>
      </c>
      <c r="AP20" s="95" t="s">
        <v>36</v>
      </c>
      <c r="AQ20" s="96" t="s">
        <v>179</v>
      </c>
    </row>
    <row r="21" spans="1:43" ht="22.5" customHeight="1">
      <c r="A21" s="100">
        <v>6</v>
      </c>
      <c r="B21" s="94">
        <v>145542</v>
      </c>
      <c r="C21" s="95">
        <v>65035.578</v>
      </c>
      <c r="D21" s="96">
        <v>-7.136022421378674</v>
      </c>
      <c r="E21" s="94">
        <v>26648</v>
      </c>
      <c r="F21" s="95">
        <v>9717.153</v>
      </c>
      <c r="G21" s="96">
        <v>-19.114646877355945</v>
      </c>
      <c r="H21" s="94">
        <v>19705</v>
      </c>
      <c r="I21" s="95">
        <v>10708.76</v>
      </c>
      <c r="J21" s="96">
        <v>7.186865756376992</v>
      </c>
      <c r="K21" s="94">
        <v>21498</v>
      </c>
      <c r="L21" s="95">
        <v>12698.778</v>
      </c>
      <c r="M21" s="96">
        <v>-12.011630548815477</v>
      </c>
      <c r="N21" s="94">
        <v>36628</v>
      </c>
      <c r="O21" s="95">
        <v>10089.892</v>
      </c>
      <c r="P21" s="96">
        <v>-16.504684848979846</v>
      </c>
      <c r="Q21" s="94" t="s">
        <v>36</v>
      </c>
      <c r="R21" s="95" t="s">
        <v>36</v>
      </c>
      <c r="S21" s="96" t="s">
        <v>179</v>
      </c>
      <c r="T21" s="94" t="s">
        <v>36</v>
      </c>
      <c r="U21" s="95" t="s">
        <v>36</v>
      </c>
      <c r="V21" s="96" t="s">
        <v>179</v>
      </c>
      <c r="W21" s="94" t="s">
        <v>36</v>
      </c>
      <c r="X21" s="95" t="s">
        <v>36</v>
      </c>
      <c r="Y21" s="96" t="s">
        <v>179</v>
      </c>
      <c r="Z21" s="94" t="s">
        <v>36</v>
      </c>
      <c r="AA21" s="95" t="s">
        <v>36</v>
      </c>
      <c r="AB21" s="96" t="s">
        <v>179</v>
      </c>
      <c r="AC21" s="94" t="s">
        <v>36</v>
      </c>
      <c r="AD21" s="95" t="s">
        <v>36</v>
      </c>
      <c r="AE21" s="96" t="s">
        <v>179</v>
      </c>
      <c r="AF21" s="94" t="s">
        <v>36</v>
      </c>
      <c r="AG21" s="95" t="s">
        <v>36</v>
      </c>
      <c r="AH21" s="96" t="s">
        <v>179</v>
      </c>
      <c r="AI21" s="94" t="s">
        <v>36</v>
      </c>
      <c r="AJ21" s="95" t="s">
        <v>36</v>
      </c>
      <c r="AK21" s="96" t="s">
        <v>179</v>
      </c>
      <c r="AL21" s="94" t="s">
        <v>36</v>
      </c>
      <c r="AM21" s="95" t="s">
        <v>36</v>
      </c>
      <c r="AN21" s="96" t="s">
        <v>179</v>
      </c>
      <c r="AO21" s="94" t="s">
        <v>36</v>
      </c>
      <c r="AP21" s="95" t="s">
        <v>36</v>
      </c>
      <c r="AQ21" s="96" t="s">
        <v>179</v>
      </c>
    </row>
    <row r="22" spans="1:43" ht="22.5" customHeight="1">
      <c r="A22" s="100">
        <v>7</v>
      </c>
      <c r="B22" s="94">
        <v>147924</v>
      </c>
      <c r="C22" s="95">
        <v>66133.567</v>
      </c>
      <c r="D22" s="96">
        <v>1.6882897542634279</v>
      </c>
      <c r="E22" s="94">
        <v>26508</v>
      </c>
      <c r="F22" s="95">
        <v>8670.063</v>
      </c>
      <c r="G22" s="96">
        <v>-10.775687076245477</v>
      </c>
      <c r="H22" s="94">
        <v>21720</v>
      </c>
      <c r="I22" s="95">
        <v>11278.874</v>
      </c>
      <c r="J22" s="96">
        <v>5.323809666105128</v>
      </c>
      <c r="K22" s="94">
        <v>21854</v>
      </c>
      <c r="L22" s="95">
        <v>14046.549</v>
      </c>
      <c r="M22" s="96">
        <v>10.613391304265662</v>
      </c>
      <c r="N22" s="94">
        <v>35800</v>
      </c>
      <c r="O22" s="95">
        <v>9853.626</v>
      </c>
      <c r="P22" s="96">
        <v>-2.3416107922661578</v>
      </c>
      <c r="Q22" s="94" t="s">
        <v>36</v>
      </c>
      <c r="R22" s="95" t="s">
        <v>36</v>
      </c>
      <c r="S22" s="96" t="s">
        <v>179</v>
      </c>
      <c r="T22" s="94" t="s">
        <v>36</v>
      </c>
      <c r="U22" s="95" t="s">
        <v>36</v>
      </c>
      <c r="V22" s="96" t="s">
        <v>179</v>
      </c>
      <c r="W22" s="94" t="s">
        <v>36</v>
      </c>
      <c r="X22" s="95" t="s">
        <v>36</v>
      </c>
      <c r="Y22" s="96" t="s">
        <v>179</v>
      </c>
      <c r="Z22" s="94" t="s">
        <v>36</v>
      </c>
      <c r="AA22" s="95" t="s">
        <v>36</v>
      </c>
      <c r="AB22" s="96" t="s">
        <v>179</v>
      </c>
      <c r="AC22" s="94" t="s">
        <v>36</v>
      </c>
      <c r="AD22" s="95" t="s">
        <v>36</v>
      </c>
      <c r="AE22" s="96" t="s">
        <v>179</v>
      </c>
      <c r="AF22" s="94" t="s">
        <v>36</v>
      </c>
      <c r="AG22" s="95" t="s">
        <v>36</v>
      </c>
      <c r="AH22" s="96" t="s">
        <v>179</v>
      </c>
      <c r="AI22" s="94" t="s">
        <v>36</v>
      </c>
      <c r="AJ22" s="95" t="s">
        <v>36</v>
      </c>
      <c r="AK22" s="96" t="s">
        <v>179</v>
      </c>
      <c r="AL22" s="94" t="s">
        <v>36</v>
      </c>
      <c r="AM22" s="95" t="s">
        <v>36</v>
      </c>
      <c r="AN22" s="96" t="s">
        <v>179</v>
      </c>
      <c r="AO22" s="94" t="s">
        <v>36</v>
      </c>
      <c r="AP22" s="95" t="s">
        <v>36</v>
      </c>
      <c r="AQ22" s="96" t="s">
        <v>179</v>
      </c>
    </row>
    <row r="23" spans="1:43" ht="22.5" customHeight="1">
      <c r="A23" s="100">
        <v>8</v>
      </c>
      <c r="B23" s="94">
        <v>147598</v>
      </c>
      <c r="C23" s="95">
        <v>75697.92</v>
      </c>
      <c r="D23" s="96">
        <v>14.462176219831013</v>
      </c>
      <c r="E23" s="94">
        <v>25941</v>
      </c>
      <c r="F23" s="95">
        <v>10547.968</v>
      </c>
      <c r="G23" s="96">
        <v>21.659646533133614</v>
      </c>
      <c r="H23" s="94">
        <v>22552</v>
      </c>
      <c r="I23" s="95">
        <v>13423.627</v>
      </c>
      <c r="J23" s="96">
        <v>19.015665925517045</v>
      </c>
      <c r="K23" s="94">
        <v>22258</v>
      </c>
      <c r="L23" s="95">
        <v>15673.991</v>
      </c>
      <c r="M23" s="96">
        <v>11.586062882776393</v>
      </c>
      <c r="N23" s="94">
        <v>34208</v>
      </c>
      <c r="O23" s="95">
        <v>11237.613</v>
      </c>
      <c r="P23" s="96">
        <v>14.045459001589865</v>
      </c>
      <c r="Q23" s="94" t="s">
        <v>36</v>
      </c>
      <c r="R23" s="95" t="s">
        <v>36</v>
      </c>
      <c r="S23" s="96" t="s">
        <v>179</v>
      </c>
      <c r="T23" s="94" t="s">
        <v>36</v>
      </c>
      <c r="U23" s="95" t="s">
        <v>36</v>
      </c>
      <c r="V23" s="96" t="s">
        <v>179</v>
      </c>
      <c r="W23" s="94" t="s">
        <v>36</v>
      </c>
      <c r="X23" s="95" t="s">
        <v>36</v>
      </c>
      <c r="Y23" s="96" t="s">
        <v>179</v>
      </c>
      <c r="Z23" s="94" t="s">
        <v>36</v>
      </c>
      <c r="AA23" s="95" t="s">
        <v>36</v>
      </c>
      <c r="AB23" s="96" t="s">
        <v>179</v>
      </c>
      <c r="AC23" s="94" t="s">
        <v>36</v>
      </c>
      <c r="AD23" s="95" t="s">
        <v>36</v>
      </c>
      <c r="AE23" s="96" t="s">
        <v>179</v>
      </c>
      <c r="AF23" s="94" t="s">
        <v>36</v>
      </c>
      <c r="AG23" s="95" t="s">
        <v>36</v>
      </c>
      <c r="AH23" s="96" t="s">
        <v>179</v>
      </c>
      <c r="AI23" s="94" t="s">
        <v>36</v>
      </c>
      <c r="AJ23" s="95" t="s">
        <v>36</v>
      </c>
      <c r="AK23" s="96" t="s">
        <v>179</v>
      </c>
      <c r="AL23" s="94" t="s">
        <v>36</v>
      </c>
      <c r="AM23" s="95" t="s">
        <v>36</v>
      </c>
      <c r="AN23" s="96" t="s">
        <v>179</v>
      </c>
      <c r="AO23" s="94" t="s">
        <v>36</v>
      </c>
      <c r="AP23" s="95" t="s">
        <v>36</v>
      </c>
      <c r="AQ23" s="96" t="s">
        <v>179</v>
      </c>
    </row>
    <row r="24" spans="1:43" ht="22.5" customHeight="1">
      <c r="A24" s="100">
        <v>9</v>
      </c>
      <c r="B24" s="94">
        <v>142028</v>
      </c>
      <c r="C24" s="95">
        <v>74817.29</v>
      </c>
      <c r="D24" s="96">
        <v>-1.163347685114735</v>
      </c>
      <c r="E24" s="94">
        <v>23986</v>
      </c>
      <c r="F24" s="95">
        <v>9908.195</v>
      </c>
      <c r="G24" s="96">
        <v>-6.0653672821153854</v>
      </c>
      <c r="H24" s="94">
        <v>21742</v>
      </c>
      <c r="I24" s="95">
        <v>14122.565</v>
      </c>
      <c r="J24" s="96">
        <v>5.206774592291641</v>
      </c>
      <c r="K24" s="94">
        <v>22894</v>
      </c>
      <c r="L24" s="95">
        <v>17095.363</v>
      </c>
      <c r="M24" s="96">
        <v>9.068347685028023</v>
      </c>
      <c r="N24" s="94">
        <v>32780</v>
      </c>
      <c r="O24" s="95">
        <v>11025.53</v>
      </c>
      <c r="P24" s="96">
        <v>-1.8872602215434742</v>
      </c>
      <c r="Q24" s="94" t="s">
        <v>36</v>
      </c>
      <c r="R24" s="95" t="s">
        <v>36</v>
      </c>
      <c r="S24" s="96" t="s">
        <v>179</v>
      </c>
      <c r="T24" s="94" t="s">
        <v>36</v>
      </c>
      <c r="U24" s="95" t="s">
        <v>36</v>
      </c>
      <c r="V24" s="96" t="s">
        <v>179</v>
      </c>
      <c r="W24" s="94" t="s">
        <v>36</v>
      </c>
      <c r="X24" s="95" t="s">
        <v>36</v>
      </c>
      <c r="Y24" s="96" t="s">
        <v>179</v>
      </c>
      <c r="Z24" s="94" t="s">
        <v>36</v>
      </c>
      <c r="AA24" s="95" t="s">
        <v>36</v>
      </c>
      <c r="AB24" s="96" t="s">
        <v>179</v>
      </c>
      <c r="AC24" s="94" t="s">
        <v>36</v>
      </c>
      <c r="AD24" s="95" t="s">
        <v>36</v>
      </c>
      <c r="AE24" s="96" t="s">
        <v>179</v>
      </c>
      <c r="AF24" s="94" t="s">
        <v>36</v>
      </c>
      <c r="AG24" s="95" t="s">
        <v>36</v>
      </c>
      <c r="AH24" s="96" t="s">
        <v>179</v>
      </c>
      <c r="AI24" s="94" t="s">
        <v>36</v>
      </c>
      <c r="AJ24" s="95" t="s">
        <v>36</v>
      </c>
      <c r="AK24" s="96" t="s">
        <v>179</v>
      </c>
      <c r="AL24" s="94" t="s">
        <v>36</v>
      </c>
      <c r="AM24" s="95" t="s">
        <v>36</v>
      </c>
      <c r="AN24" s="96" t="s">
        <v>179</v>
      </c>
      <c r="AO24" s="94" t="s">
        <v>36</v>
      </c>
      <c r="AP24" s="95" t="s">
        <v>36</v>
      </c>
      <c r="AQ24" s="96" t="s">
        <v>179</v>
      </c>
    </row>
    <row r="25" spans="1:43" ht="22.5" customHeight="1">
      <c r="A25" s="100">
        <v>10</v>
      </c>
      <c r="B25" s="94">
        <v>121916</v>
      </c>
      <c r="C25" s="95">
        <v>62904.186</v>
      </c>
      <c r="D25" s="96">
        <v>-15.922929044877188</v>
      </c>
      <c r="E25" s="94">
        <v>19401</v>
      </c>
      <c r="F25" s="95">
        <v>7465.116</v>
      </c>
      <c r="G25" s="96">
        <v>-24.657155011583843</v>
      </c>
      <c r="H25" s="94">
        <v>18898</v>
      </c>
      <c r="I25" s="95">
        <v>13343.388</v>
      </c>
      <c r="J25" s="96">
        <v>-5.517248460177027</v>
      </c>
      <c r="K25" s="94">
        <v>18221</v>
      </c>
      <c r="L25" s="95">
        <v>12276.688</v>
      </c>
      <c r="M25" s="96">
        <v>-28.187029430144307</v>
      </c>
      <c r="N25" s="94">
        <v>28678</v>
      </c>
      <c r="O25" s="95">
        <v>8824.738</v>
      </c>
      <c r="P25" s="96">
        <v>-19.9608726292523</v>
      </c>
      <c r="Q25" s="94" t="s">
        <v>36</v>
      </c>
      <c r="R25" s="95" t="s">
        <v>36</v>
      </c>
      <c r="S25" s="96" t="s">
        <v>179</v>
      </c>
      <c r="T25" s="94" t="s">
        <v>36</v>
      </c>
      <c r="U25" s="95" t="s">
        <v>36</v>
      </c>
      <c r="V25" s="96" t="s">
        <v>179</v>
      </c>
      <c r="W25" s="94" t="s">
        <v>36</v>
      </c>
      <c r="X25" s="95" t="s">
        <v>36</v>
      </c>
      <c r="Y25" s="96" t="s">
        <v>179</v>
      </c>
      <c r="Z25" s="94" t="s">
        <v>36</v>
      </c>
      <c r="AA25" s="95" t="s">
        <v>36</v>
      </c>
      <c r="AB25" s="96" t="s">
        <v>179</v>
      </c>
      <c r="AC25" s="94" t="s">
        <v>36</v>
      </c>
      <c r="AD25" s="95" t="s">
        <v>36</v>
      </c>
      <c r="AE25" s="96" t="s">
        <v>179</v>
      </c>
      <c r="AF25" s="94" t="s">
        <v>36</v>
      </c>
      <c r="AG25" s="95" t="s">
        <v>36</v>
      </c>
      <c r="AH25" s="96" t="s">
        <v>179</v>
      </c>
      <c r="AI25" s="94" t="s">
        <v>36</v>
      </c>
      <c r="AJ25" s="95" t="s">
        <v>36</v>
      </c>
      <c r="AK25" s="96" t="s">
        <v>179</v>
      </c>
      <c r="AL25" s="94" t="s">
        <v>36</v>
      </c>
      <c r="AM25" s="95" t="s">
        <v>36</v>
      </c>
      <c r="AN25" s="96" t="s">
        <v>179</v>
      </c>
      <c r="AO25" s="94" t="s">
        <v>36</v>
      </c>
      <c r="AP25" s="95" t="s">
        <v>36</v>
      </c>
      <c r="AQ25" s="96" t="s">
        <v>179</v>
      </c>
    </row>
    <row r="26" spans="1:43" ht="22.5" customHeight="1">
      <c r="A26" s="100">
        <v>11</v>
      </c>
      <c r="B26" s="94">
        <v>110494</v>
      </c>
      <c r="C26" s="95">
        <v>56528.028</v>
      </c>
      <c r="D26" s="96">
        <v>-10.13630158094726</v>
      </c>
      <c r="E26" s="94">
        <v>17261</v>
      </c>
      <c r="F26" s="95">
        <v>6999.486</v>
      </c>
      <c r="G26" s="96">
        <v>-6.237411448127528</v>
      </c>
      <c r="H26" s="94">
        <v>17814</v>
      </c>
      <c r="I26" s="95">
        <v>13422.806</v>
      </c>
      <c r="J26" s="96">
        <v>0.5951861701091188</v>
      </c>
      <c r="K26" s="94">
        <v>14986</v>
      </c>
      <c r="L26" s="95">
        <v>9398.487</v>
      </c>
      <c r="M26" s="96">
        <v>-23.444442018889788</v>
      </c>
      <c r="N26" s="94">
        <v>25651</v>
      </c>
      <c r="O26" s="95">
        <v>6916.439</v>
      </c>
      <c r="P26" s="96">
        <v>-21.624426696860567</v>
      </c>
      <c r="Q26" s="94" t="s">
        <v>36</v>
      </c>
      <c r="R26" s="95" t="s">
        <v>36</v>
      </c>
      <c r="S26" s="96" t="s">
        <v>179</v>
      </c>
      <c r="T26" s="94" t="s">
        <v>36</v>
      </c>
      <c r="U26" s="95" t="s">
        <v>36</v>
      </c>
      <c r="V26" s="96" t="s">
        <v>179</v>
      </c>
      <c r="W26" s="94" t="s">
        <v>36</v>
      </c>
      <c r="X26" s="95" t="s">
        <v>36</v>
      </c>
      <c r="Y26" s="96" t="s">
        <v>179</v>
      </c>
      <c r="Z26" s="94" t="s">
        <v>36</v>
      </c>
      <c r="AA26" s="95" t="s">
        <v>36</v>
      </c>
      <c r="AB26" s="96" t="s">
        <v>179</v>
      </c>
      <c r="AC26" s="94" t="s">
        <v>36</v>
      </c>
      <c r="AD26" s="95" t="s">
        <v>36</v>
      </c>
      <c r="AE26" s="96" t="s">
        <v>179</v>
      </c>
      <c r="AF26" s="94" t="s">
        <v>36</v>
      </c>
      <c r="AG26" s="95" t="s">
        <v>36</v>
      </c>
      <c r="AH26" s="96" t="s">
        <v>179</v>
      </c>
      <c r="AI26" s="94" t="s">
        <v>36</v>
      </c>
      <c r="AJ26" s="95" t="s">
        <v>36</v>
      </c>
      <c r="AK26" s="96" t="s">
        <v>179</v>
      </c>
      <c r="AL26" s="94" t="s">
        <v>36</v>
      </c>
      <c r="AM26" s="95" t="s">
        <v>36</v>
      </c>
      <c r="AN26" s="96" t="s">
        <v>179</v>
      </c>
      <c r="AO26" s="94" t="s">
        <v>36</v>
      </c>
      <c r="AP26" s="95" t="s">
        <v>36</v>
      </c>
      <c r="AQ26" s="96" t="s">
        <v>179</v>
      </c>
    </row>
    <row r="27" spans="1:43" ht="22.5" customHeight="1">
      <c r="A27" s="100">
        <v>12</v>
      </c>
      <c r="B27" s="94">
        <v>114223</v>
      </c>
      <c r="C27" s="95">
        <v>62128.156</v>
      </c>
      <c r="D27" s="96">
        <v>9.906816491104209</v>
      </c>
      <c r="E27" s="94">
        <v>17248</v>
      </c>
      <c r="F27" s="95">
        <v>8065.601</v>
      </c>
      <c r="G27" s="96">
        <v>15.231332700715438</v>
      </c>
      <c r="H27" s="94">
        <v>19086</v>
      </c>
      <c r="I27" s="95">
        <v>14071.149</v>
      </c>
      <c r="J27" s="96">
        <v>4.830159953142421</v>
      </c>
      <c r="K27" s="94">
        <v>16816</v>
      </c>
      <c r="L27" s="95">
        <v>13191.297</v>
      </c>
      <c r="M27" s="96">
        <v>40.35553807756504</v>
      </c>
      <c r="N27" s="94">
        <v>24796</v>
      </c>
      <c r="O27" s="95">
        <v>7411.892</v>
      </c>
      <c r="P27" s="96">
        <v>7.163411692057142</v>
      </c>
      <c r="Q27" s="94" t="s">
        <v>36</v>
      </c>
      <c r="R27" s="95" t="s">
        <v>36</v>
      </c>
      <c r="S27" s="96" t="s">
        <v>179</v>
      </c>
      <c r="T27" s="94" t="s">
        <v>36</v>
      </c>
      <c r="U27" s="95" t="s">
        <v>36</v>
      </c>
      <c r="V27" s="96" t="s">
        <v>179</v>
      </c>
      <c r="W27" s="94" t="s">
        <v>36</v>
      </c>
      <c r="X27" s="95" t="s">
        <v>36</v>
      </c>
      <c r="Y27" s="96" t="s">
        <v>179</v>
      </c>
      <c r="Z27" s="94" t="s">
        <v>36</v>
      </c>
      <c r="AA27" s="95" t="s">
        <v>36</v>
      </c>
      <c r="AB27" s="96" t="s">
        <v>179</v>
      </c>
      <c r="AC27" s="94" t="s">
        <v>36</v>
      </c>
      <c r="AD27" s="95" t="s">
        <v>36</v>
      </c>
      <c r="AE27" s="96" t="s">
        <v>179</v>
      </c>
      <c r="AF27" s="94" t="s">
        <v>36</v>
      </c>
      <c r="AG27" s="95" t="s">
        <v>36</v>
      </c>
      <c r="AH27" s="96" t="s">
        <v>179</v>
      </c>
      <c r="AI27" s="94" t="s">
        <v>36</v>
      </c>
      <c r="AJ27" s="95" t="s">
        <v>36</v>
      </c>
      <c r="AK27" s="96" t="s">
        <v>179</v>
      </c>
      <c r="AL27" s="94" t="s">
        <v>36</v>
      </c>
      <c r="AM27" s="95" t="s">
        <v>36</v>
      </c>
      <c r="AN27" s="96" t="s">
        <v>179</v>
      </c>
      <c r="AO27" s="94" t="s">
        <v>36</v>
      </c>
      <c r="AP27" s="95" t="s">
        <v>36</v>
      </c>
      <c r="AQ27" s="96" t="s">
        <v>179</v>
      </c>
    </row>
    <row r="28" spans="1:43" ht="22.5" customHeight="1">
      <c r="A28" s="100">
        <v>13</v>
      </c>
      <c r="B28" s="94">
        <v>105862</v>
      </c>
      <c r="C28" s="95">
        <v>53955.646</v>
      </c>
      <c r="D28" s="96">
        <v>-13.154277426164073</v>
      </c>
      <c r="E28" s="94">
        <v>15765</v>
      </c>
      <c r="F28" s="95">
        <v>7295.826</v>
      </c>
      <c r="G28" s="96">
        <v>-9.543926112883582</v>
      </c>
      <c r="H28" s="94">
        <v>17011</v>
      </c>
      <c r="I28" s="95">
        <v>8037.463</v>
      </c>
      <c r="J28" s="96">
        <v>-42.87983873953719</v>
      </c>
      <c r="K28" s="94">
        <v>15496</v>
      </c>
      <c r="L28" s="95">
        <v>11413.601</v>
      </c>
      <c r="M28" s="96">
        <v>-13.476279095224674</v>
      </c>
      <c r="N28" s="94">
        <v>23244</v>
      </c>
      <c r="O28" s="95">
        <v>7053.218</v>
      </c>
      <c r="P28" s="96">
        <v>-4.839169270140475</v>
      </c>
      <c r="Q28" s="94" t="s">
        <v>36</v>
      </c>
      <c r="R28" s="95" t="s">
        <v>36</v>
      </c>
      <c r="S28" s="96" t="s">
        <v>179</v>
      </c>
      <c r="T28" s="94" t="s">
        <v>36</v>
      </c>
      <c r="U28" s="95" t="s">
        <v>36</v>
      </c>
      <c r="V28" s="96" t="s">
        <v>179</v>
      </c>
      <c r="W28" s="94" t="s">
        <v>36</v>
      </c>
      <c r="X28" s="95" t="s">
        <v>36</v>
      </c>
      <c r="Y28" s="96" t="s">
        <v>179</v>
      </c>
      <c r="Z28" s="94" t="s">
        <v>36</v>
      </c>
      <c r="AA28" s="95" t="s">
        <v>36</v>
      </c>
      <c r="AB28" s="96" t="s">
        <v>179</v>
      </c>
      <c r="AC28" s="94" t="s">
        <v>36</v>
      </c>
      <c r="AD28" s="95" t="s">
        <v>36</v>
      </c>
      <c r="AE28" s="96" t="s">
        <v>179</v>
      </c>
      <c r="AF28" s="94" t="s">
        <v>36</v>
      </c>
      <c r="AG28" s="95" t="s">
        <v>36</v>
      </c>
      <c r="AH28" s="96" t="s">
        <v>179</v>
      </c>
      <c r="AI28" s="94" t="s">
        <v>36</v>
      </c>
      <c r="AJ28" s="95" t="s">
        <v>36</v>
      </c>
      <c r="AK28" s="96" t="s">
        <v>179</v>
      </c>
      <c r="AL28" s="94" t="s">
        <v>36</v>
      </c>
      <c r="AM28" s="95" t="s">
        <v>36</v>
      </c>
      <c r="AN28" s="96" t="s">
        <v>179</v>
      </c>
      <c r="AO28" s="94" t="s">
        <v>36</v>
      </c>
      <c r="AP28" s="95" t="s">
        <v>36</v>
      </c>
      <c r="AQ28" s="96" t="s">
        <v>179</v>
      </c>
    </row>
    <row r="29" spans="1:43" ht="22.5" customHeight="1">
      <c r="A29" s="100">
        <v>14</v>
      </c>
      <c r="B29" s="94">
        <v>97494</v>
      </c>
      <c r="C29" s="95">
        <v>51028.458</v>
      </c>
      <c r="D29" s="96">
        <v>-5.4251745961859115</v>
      </c>
      <c r="E29" s="94">
        <v>13665</v>
      </c>
      <c r="F29" s="95">
        <v>6018.842</v>
      </c>
      <c r="G29" s="96">
        <v>-17.50293935189793</v>
      </c>
      <c r="H29" s="94">
        <v>16506</v>
      </c>
      <c r="I29" s="95">
        <v>9883.759</v>
      </c>
      <c r="J29" s="96">
        <v>22.97112907393788</v>
      </c>
      <c r="K29" s="94">
        <v>12556</v>
      </c>
      <c r="L29" s="95">
        <v>8529.759</v>
      </c>
      <c r="M29" s="96">
        <v>-25.266714685400338</v>
      </c>
      <c r="N29" s="94">
        <v>20494</v>
      </c>
      <c r="O29" s="95">
        <v>6696.66</v>
      </c>
      <c r="P29" s="96">
        <v>-5.055252793831134</v>
      </c>
      <c r="Q29" s="94" t="s">
        <v>36</v>
      </c>
      <c r="R29" s="95" t="s">
        <v>36</v>
      </c>
      <c r="S29" s="96" t="s">
        <v>179</v>
      </c>
      <c r="T29" s="94" t="s">
        <v>36</v>
      </c>
      <c r="U29" s="95" t="s">
        <v>36</v>
      </c>
      <c r="V29" s="96" t="s">
        <v>179</v>
      </c>
      <c r="W29" s="94" t="s">
        <v>36</v>
      </c>
      <c r="X29" s="95" t="s">
        <v>36</v>
      </c>
      <c r="Y29" s="96" t="s">
        <v>179</v>
      </c>
      <c r="Z29" s="94" t="s">
        <v>36</v>
      </c>
      <c r="AA29" s="95" t="s">
        <v>36</v>
      </c>
      <c r="AB29" s="96" t="s">
        <v>179</v>
      </c>
      <c r="AC29" s="94" t="s">
        <v>36</v>
      </c>
      <c r="AD29" s="95" t="s">
        <v>36</v>
      </c>
      <c r="AE29" s="96" t="s">
        <v>179</v>
      </c>
      <c r="AF29" s="94" t="s">
        <v>36</v>
      </c>
      <c r="AG29" s="95" t="s">
        <v>36</v>
      </c>
      <c r="AH29" s="96" t="s">
        <v>179</v>
      </c>
      <c r="AI29" s="94" t="s">
        <v>36</v>
      </c>
      <c r="AJ29" s="95" t="s">
        <v>36</v>
      </c>
      <c r="AK29" s="96" t="s">
        <v>179</v>
      </c>
      <c r="AL29" s="94" t="s">
        <v>36</v>
      </c>
      <c r="AM29" s="95" t="s">
        <v>36</v>
      </c>
      <c r="AN29" s="96" t="s">
        <v>179</v>
      </c>
      <c r="AO29" s="94" t="s">
        <v>36</v>
      </c>
      <c r="AP29" s="95" t="s">
        <v>36</v>
      </c>
      <c r="AQ29" s="96" t="s">
        <v>179</v>
      </c>
    </row>
    <row r="30" spans="1:43" ht="22.5" customHeight="1">
      <c r="A30" s="100">
        <v>15</v>
      </c>
      <c r="B30" s="94">
        <v>96658</v>
      </c>
      <c r="C30" s="95">
        <v>52926.345</v>
      </c>
      <c r="D30" s="96">
        <v>3.719271705212024</v>
      </c>
      <c r="E30" s="94">
        <v>14023</v>
      </c>
      <c r="F30" s="95">
        <v>5927.337</v>
      </c>
      <c r="G30" s="96">
        <v>-1.5203090561274002</v>
      </c>
      <c r="H30" s="94">
        <v>14748</v>
      </c>
      <c r="I30" s="95">
        <v>10337.859</v>
      </c>
      <c r="J30" s="96">
        <v>4.594405832841542</v>
      </c>
      <c r="K30" s="94">
        <v>13092</v>
      </c>
      <c r="L30" s="95">
        <v>9255.397</v>
      </c>
      <c r="M30" s="96">
        <v>8.507133671654742</v>
      </c>
      <c r="N30" s="94">
        <v>19580</v>
      </c>
      <c r="O30" s="95">
        <v>6594.728</v>
      </c>
      <c r="P30" s="96">
        <v>-1.5221319284538848</v>
      </c>
      <c r="Q30" s="94" t="s">
        <v>36</v>
      </c>
      <c r="R30" s="95" t="s">
        <v>36</v>
      </c>
      <c r="S30" s="96" t="s">
        <v>179</v>
      </c>
      <c r="T30" s="94" t="s">
        <v>36</v>
      </c>
      <c r="U30" s="95" t="s">
        <v>36</v>
      </c>
      <c r="V30" s="96" t="s">
        <v>179</v>
      </c>
      <c r="W30" s="94" t="s">
        <v>36</v>
      </c>
      <c r="X30" s="95" t="s">
        <v>36</v>
      </c>
      <c r="Y30" s="96" t="s">
        <v>179</v>
      </c>
      <c r="Z30" s="94" t="s">
        <v>36</v>
      </c>
      <c r="AA30" s="95" t="s">
        <v>36</v>
      </c>
      <c r="AB30" s="96" t="s">
        <v>179</v>
      </c>
      <c r="AC30" s="94" t="s">
        <v>36</v>
      </c>
      <c r="AD30" s="95" t="s">
        <v>36</v>
      </c>
      <c r="AE30" s="96" t="s">
        <v>179</v>
      </c>
      <c r="AF30" s="94" t="s">
        <v>36</v>
      </c>
      <c r="AG30" s="95" t="s">
        <v>36</v>
      </c>
      <c r="AH30" s="96" t="s">
        <v>179</v>
      </c>
      <c r="AI30" s="94" t="s">
        <v>36</v>
      </c>
      <c r="AJ30" s="95" t="s">
        <v>36</v>
      </c>
      <c r="AK30" s="96" t="s">
        <v>179</v>
      </c>
      <c r="AL30" s="94" t="s">
        <v>36</v>
      </c>
      <c r="AM30" s="95" t="s">
        <v>36</v>
      </c>
      <c r="AN30" s="96" t="s">
        <v>179</v>
      </c>
      <c r="AO30" s="94" t="s">
        <v>36</v>
      </c>
      <c r="AP30" s="95" t="s">
        <v>36</v>
      </c>
      <c r="AQ30" s="96" t="s">
        <v>179</v>
      </c>
    </row>
    <row r="31" spans="1:43" ht="22.5" customHeight="1">
      <c r="A31" s="100">
        <v>16</v>
      </c>
      <c r="B31" s="94">
        <v>101099</v>
      </c>
      <c r="C31" s="95">
        <v>61852.487</v>
      </c>
      <c r="D31" s="96">
        <v>16.865215234492382</v>
      </c>
      <c r="E31" s="94">
        <v>13860</v>
      </c>
      <c r="F31" s="95">
        <v>6732.771</v>
      </c>
      <c r="G31" s="96">
        <v>13.588463082156444</v>
      </c>
      <c r="H31" s="94">
        <v>13282</v>
      </c>
      <c r="I31" s="95">
        <v>11608.576</v>
      </c>
      <c r="J31" s="96">
        <v>12.291877844338938</v>
      </c>
      <c r="K31" s="94">
        <v>14305</v>
      </c>
      <c r="L31" s="95">
        <v>12488.948</v>
      </c>
      <c r="M31" s="96">
        <v>34.93692382941542</v>
      </c>
      <c r="N31" s="94">
        <v>19710</v>
      </c>
      <c r="O31" s="95">
        <v>7873.946</v>
      </c>
      <c r="P31" s="96">
        <v>19.397585465238286</v>
      </c>
      <c r="Q31" s="94">
        <v>4963</v>
      </c>
      <c r="R31" s="95">
        <v>1165.75</v>
      </c>
      <c r="S31" s="96" t="s">
        <v>179</v>
      </c>
      <c r="T31" s="94">
        <v>16893</v>
      </c>
      <c r="U31" s="95">
        <v>12880.72</v>
      </c>
      <c r="V31" s="96" t="s">
        <v>179</v>
      </c>
      <c r="W31" s="94">
        <v>991</v>
      </c>
      <c r="X31" s="95">
        <v>609.551</v>
      </c>
      <c r="Y31" s="96" t="s">
        <v>179</v>
      </c>
      <c r="Z31" s="94">
        <v>14952</v>
      </c>
      <c r="AA31" s="95">
        <v>13240.649</v>
      </c>
      <c r="AB31" s="96" t="s">
        <v>179</v>
      </c>
      <c r="AC31" s="94">
        <v>588</v>
      </c>
      <c r="AD31" s="95">
        <v>380.515</v>
      </c>
      <c r="AE31" s="96" t="s">
        <v>179</v>
      </c>
      <c r="AF31" s="94">
        <v>3763</v>
      </c>
      <c r="AG31" s="95">
        <v>3013.392</v>
      </c>
      <c r="AH31" s="96" t="s">
        <v>179</v>
      </c>
      <c r="AI31" s="94">
        <v>5850</v>
      </c>
      <c r="AJ31" s="95">
        <v>2137.093</v>
      </c>
      <c r="AK31" s="96" t="s">
        <v>179</v>
      </c>
      <c r="AL31" s="94">
        <v>9766</v>
      </c>
      <c r="AM31" s="95">
        <v>8504.629</v>
      </c>
      <c r="AN31" s="96" t="s">
        <v>179</v>
      </c>
      <c r="AO31" s="94">
        <v>16343</v>
      </c>
      <c r="AP31" s="95">
        <v>8199.82</v>
      </c>
      <c r="AQ31" s="96" t="s">
        <v>179</v>
      </c>
    </row>
    <row r="32" spans="1:43" ht="22.5" customHeight="1">
      <c r="A32" s="100">
        <v>17</v>
      </c>
      <c r="B32" s="94">
        <v>100868</v>
      </c>
      <c r="C32" s="95">
        <v>65381.859</v>
      </c>
      <c r="D32" s="96">
        <v>5.706111704125988</v>
      </c>
      <c r="E32" s="94">
        <v>14774</v>
      </c>
      <c r="F32" s="95">
        <v>7622.459</v>
      </c>
      <c r="G32" s="96">
        <v>13.214291708421385</v>
      </c>
      <c r="H32" s="94">
        <v>12753</v>
      </c>
      <c r="I32" s="95">
        <v>11876.917</v>
      </c>
      <c r="J32" s="96">
        <v>2.311575511070444</v>
      </c>
      <c r="K32" s="94">
        <v>14260</v>
      </c>
      <c r="L32" s="95">
        <v>14065.432</v>
      </c>
      <c r="M32" s="96">
        <v>12.623032780663351</v>
      </c>
      <c r="N32" s="94">
        <v>19620</v>
      </c>
      <c r="O32" s="95">
        <v>8437.588</v>
      </c>
      <c r="P32" s="96">
        <v>7.158316808370287</v>
      </c>
      <c r="Q32" s="94">
        <v>4882</v>
      </c>
      <c r="R32" s="95">
        <v>1213.037</v>
      </c>
      <c r="S32" s="96">
        <v>4.056358567445855</v>
      </c>
      <c r="T32" s="94">
        <v>18348</v>
      </c>
      <c r="U32" s="95">
        <v>15535.844</v>
      </c>
      <c r="V32" s="96">
        <v>20.613164481488624</v>
      </c>
      <c r="W32" s="94">
        <v>1047</v>
      </c>
      <c r="X32" s="95">
        <v>624.766</v>
      </c>
      <c r="Y32" s="96">
        <v>2.496099588057433</v>
      </c>
      <c r="Z32" s="94">
        <v>14640</v>
      </c>
      <c r="AA32" s="95">
        <v>13710.987</v>
      </c>
      <c r="AB32" s="96">
        <v>3.552227689141233</v>
      </c>
      <c r="AC32" s="94">
        <v>753</v>
      </c>
      <c r="AD32" s="95">
        <v>479.167</v>
      </c>
      <c r="AE32" s="96">
        <v>25.925916192528547</v>
      </c>
      <c r="AF32" s="94">
        <v>3966</v>
      </c>
      <c r="AG32" s="95">
        <v>3260.376</v>
      </c>
      <c r="AH32" s="96">
        <v>8.196212109144781</v>
      </c>
      <c r="AI32" s="94">
        <v>5766</v>
      </c>
      <c r="AJ32" s="95">
        <v>2383.363</v>
      </c>
      <c r="AK32" s="96">
        <v>11.52359770959896</v>
      </c>
      <c r="AL32" s="94">
        <v>9670</v>
      </c>
      <c r="AM32" s="95">
        <v>7532.396</v>
      </c>
      <c r="AN32" s="96">
        <v>-11.431809665065927</v>
      </c>
      <c r="AO32" s="94">
        <v>16392</v>
      </c>
      <c r="AP32" s="95">
        <v>8100.254</v>
      </c>
      <c r="AQ32" s="96">
        <v>-1.2142461663792687</v>
      </c>
    </row>
    <row r="33" spans="1:43" ht="22.5" customHeight="1">
      <c r="A33" s="100">
        <v>18</v>
      </c>
      <c r="B33" s="94">
        <v>102274</v>
      </c>
      <c r="C33" s="95">
        <v>66996.538</v>
      </c>
      <c r="D33" s="96">
        <v>2.4696131689984497</v>
      </c>
      <c r="E33" s="94">
        <v>15039</v>
      </c>
      <c r="F33" s="95">
        <v>6918.188</v>
      </c>
      <c r="G33" s="96">
        <v>-9.239419982449235</v>
      </c>
      <c r="H33" s="94">
        <v>12803</v>
      </c>
      <c r="I33" s="95">
        <v>11638.508</v>
      </c>
      <c r="J33" s="96">
        <v>-2.0073306902793036</v>
      </c>
      <c r="K33" s="94">
        <v>14958</v>
      </c>
      <c r="L33" s="95">
        <v>15672.038</v>
      </c>
      <c r="M33" s="96">
        <v>11.422372238549087</v>
      </c>
      <c r="N33" s="94">
        <v>18975</v>
      </c>
      <c r="O33" s="95">
        <v>9798.893</v>
      </c>
      <c r="P33" s="96">
        <v>16.13381691545024</v>
      </c>
      <c r="Q33" s="94">
        <v>5180</v>
      </c>
      <c r="R33" s="95">
        <v>1491.983</v>
      </c>
      <c r="S33" s="96">
        <v>22.99567119551999</v>
      </c>
      <c r="T33" s="94">
        <v>19916</v>
      </c>
      <c r="U33" s="95">
        <v>17558.259</v>
      </c>
      <c r="V33" s="96">
        <v>13.01773498755523</v>
      </c>
      <c r="W33" s="94">
        <v>1017</v>
      </c>
      <c r="X33" s="95">
        <v>465.26</v>
      </c>
      <c r="Y33" s="96">
        <v>-25.53051862617363</v>
      </c>
      <c r="Z33" s="94">
        <v>15142</v>
      </c>
      <c r="AA33" s="95">
        <v>13257.936</v>
      </c>
      <c r="AB33" s="96">
        <v>-3.3042916604034502</v>
      </c>
      <c r="AC33" s="94">
        <v>810</v>
      </c>
      <c r="AD33" s="95">
        <v>487.631</v>
      </c>
      <c r="AE33" s="96">
        <v>1.7663987712008549</v>
      </c>
      <c r="AF33" s="94">
        <v>4046</v>
      </c>
      <c r="AG33" s="95">
        <v>2936.873</v>
      </c>
      <c r="AH33" s="96">
        <v>-9.922260500015938</v>
      </c>
      <c r="AI33" s="94">
        <v>5791</v>
      </c>
      <c r="AJ33" s="95">
        <v>2646.55</v>
      </c>
      <c r="AK33" s="96">
        <v>11.042673734550718</v>
      </c>
      <c r="AL33" s="94">
        <v>8946</v>
      </c>
      <c r="AM33" s="95">
        <v>7191.358</v>
      </c>
      <c r="AN33" s="96">
        <v>-4.527616445019618</v>
      </c>
      <c r="AO33" s="94">
        <v>16540</v>
      </c>
      <c r="AP33" s="95">
        <v>7963.929</v>
      </c>
      <c r="AQ33" s="96">
        <v>-1.6829719166831012</v>
      </c>
    </row>
    <row r="34" spans="1:43" ht="22.5" customHeight="1">
      <c r="A34" s="100">
        <v>19</v>
      </c>
      <c r="B34" s="94">
        <v>86453</v>
      </c>
      <c r="C34" s="95">
        <v>59237.699</v>
      </c>
      <c r="D34" s="96">
        <v>-11.580955123382637</v>
      </c>
      <c r="E34" s="94">
        <v>13272</v>
      </c>
      <c r="F34" s="95">
        <v>6361.596</v>
      </c>
      <c r="G34" s="96">
        <v>-8.045343665133117</v>
      </c>
      <c r="H34" s="94">
        <v>10544</v>
      </c>
      <c r="I34" s="95">
        <v>13250.48</v>
      </c>
      <c r="J34" s="96">
        <v>13.850332018502726</v>
      </c>
      <c r="K34" s="94">
        <v>11552</v>
      </c>
      <c r="L34" s="95">
        <v>12375.604</v>
      </c>
      <c r="M34" s="96">
        <v>-21.03385660499292</v>
      </c>
      <c r="N34" s="94">
        <v>15769</v>
      </c>
      <c r="O34" s="95">
        <v>8283.037</v>
      </c>
      <c r="P34" s="96">
        <v>-15.46966580816833</v>
      </c>
      <c r="Q34" s="94">
        <v>4447</v>
      </c>
      <c r="R34" s="95">
        <v>1099.148</v>
      </c>
      <c r="S34" s="96">
        <v>-26.329723596046335</v>
      </c>
      <c r="T34" s="94">
        <v>16178</v>
      </c>
      <c r="U34" s="95">
        <v>14251.05</v>
      </c>
      <c r="V34" s="96">
        <v>-18.835631710410468</v>
      </c>
      <c r="W34" s="94">
        <v>873</v>
      </c>
      <c r="X34" s="95">
        <v>563.349</v>
      </c>
      <c r="Y34" s="96">
        <v>21.08262047027469</v>
      </c>
      <c r="Z34" s="94">
        <v>12820</v>
      </c>
      <c r="AA34" s="95">
        <v>14631.695</v>
      </c>
      <c r="AB34" s="96">
        <v>10.361786329335132</v>
      </c>
      <c r="AC34" s="94">
        <v>674</v>
      </c>
      <c r="AD34" s="95">
        <v>671.059</v>
      </c>
      <c r="AE34" s="96">
        <v>37.616148276052996</v>
      </c>
      <c r="AF34" s="94">
        <v>3173</v>
      </c>
      <c r="AG34" s="95">
        <v>2415.202</v>
      </c>
      <c r="AH34" s="96">
        <v>-17.762804179819824</v>
      </c>
      <c r="AI34" s="94">
        <v>4922</v>
      </c>
      <c r="AJ34" s="95">
        <v>2468.99</v>
      </c>
      <c r="AK34" s="96">
        <v>-6.709111862613597</v>
      </c>
      <c r="AL34" s="94">
        <v>7911</v>
      </c>
      <c r="AM34" s="95">
        <v>5829.484</v>
      </c>
      <c r="AN34" s="96">
        <v>-18.937647103648573</v>
      </c>
      <c r="AO34" s="94">
        <v>14191</v>
      </c>
      <c r="AP34" s="95">
        <v>5840.689</v>
      </c>
      <c r="AQ34" s="96">
        <v>-26.660709807935262</v>
      </c>
    </row>
    <row r="35" spans="1:43" ht="22.5" customHeight="1" thickBot="1">
      <c r="A35" s="101">
        <v>20</v>
      </c>
      <c r="B35" s="102">
        <v>81332</v>
      </c>
      <c r="C35" s="103">
        <v>54889.358</v>
      </c>
      <c r="D35" s="104">
        <v>-7.3404961256175625</v>
      </c>
      <c r="E35" s="102">
        <v>11867</v>
      </c>
      <c r="F35" s="103">
        <v>7760.991</v>
      </c>
      <c r="G35" s="104">
        <v>21.997545898859343</v>
      </c>
      <c r="H35" s="102">
        <v>9854</v>
      </c>
      <c r="I35" s="103">
        <v>8803.349</v>
      </c>
      <c r="J35" s="104">
        <v>-33.56203699790498</v>
      </c>
      <c r="K35" s="102">
        <v>11093</v>
      </c>
      <c r="L35" s="103">
        <v>12979.881</v>
      </c>
      <c r="M35" s="104">
        <v>4.88280814415198</v>
      </c>
      <c r="N35" s="102">
        <v>14802</v>
      </c>
      <c r="O35" s="103">
        <v>7859.27</v>
      </c>
      <c r="P35" s="104">
        <v>-5.116082422425492</v>
      </c>
      <c r="Q35" s="102">
        <v>3686</v>
      </c>
      <c r="R35" s="103">
        <v>1110.684</v>
      </c>
      <c r="S35" s="104">
        <v>1.049540189310278</v>
      </c>
      <c r="T35" s="102">
        <v>15880</v>
      </c>
      <c r="U35" s="103">
        <v>14730.967</v>
      </c>
      <c r="V35" s="104">
        <v>3.367590458246923</v>
      </c>
      <c r="W35" s="102">
        <v>896</v>
      </c>
      <c r="X35" s="103">
        <v>758.136</v>
      </c>
      <c r="Y35" s="104">
        <v>34.57661236640163</v>
      </c>
      <c r="Z35" s="102">
        <v>12128</v>
      </c>
      <c r="AA35" s="103">
        <v>10470.151</v>
      </c>
      <c r="AB35" s="104">
        <v>-28.44198160226823</v>
      </c>
      <c r="AC35" s="102">
        <v>698</v>
      </c>
      <c r="AD35" s="103">
        <v>612.669</v>
      </c>
      <c r="AE35" s="104">
        <v>-8.701172326129296</v>
      </c>
      <c r="AF35" s="102">
        <v>2895</v>
      </c>
      <c r="AG35" s="103">
        <v>3144.524</v>
      </c>
      <c r="AH35" s="104">
        <v>30.197142930487814</v>
      </c>
      <c r="AI35" s="102">
        <v>4485</v>
      </c>
      <c r="AJ35" s="103">
        <v>2425.043</v>
      </c>
      <c r="AK35" s="104">
        <v>-1.7799586065557236</v>
      </c>
      <c r="AL35" s="102">
        <v>7244</v>
      </c>
      <c r="AM35" s="103">
        <v>4729.71</v>
      </c>
      <c r="AN35" s="104">
        <v>-18.865717789087327</v>
      </c>
      <c r="AO35" s="102">
        <v>12661</v>
      </c>
      <c r="AP35" s="103">
        <v>5459.052</v>
      </c>
      <c r="AQ35" s="104">
        <v>-6.534109246357744</v>
      </c>
    </row>
    <row r="36" spans="1:43" ht="21.75" customHeight="1">
      <c r="A36" s="67" t="s">
        <v>111</v>
      </c>
      <c r="C36" s="9"/>
      <c r="D36" s="10"/>
      <c r="E36" s="9"/>
      <c r="F36" s="9"/>
      <c r="G36" s="10"/>
      <c r="H36" s="9"/>
      <c r="I36" s="9"/>
      <c r="J36" s="10"/>
      <c r="K36" s="9"/>
      <c r="L36" s="9"/>
      <c r="M36" s="10"/>
      <c r="N36" s="9"/>
      <c r="O36" s="9"/>
      <c r="P36" s="10"/>
      <c r="Q36" s="9"/>
      <c r="R36" s="9"/>
      <c r="S36" s="10"/>
      <c r="T36" s="9"/>
      <c r="U36" s="9"/>
      <c r="V36" s="10"/>
      <c r="W36" s="9"/>
      <c r="X36" s="9"/>
      <c r="Y36" s="10"/>
      <c r="Z36" s="67" t="s">
        <v>111</v>
      </c>
      <c r="AA36" s="9"/>
      <c r="AB36" s="10"/>
      <c r="AC36" s="9"/>
      <c r="AD36" s="9"/>
      <c r="AE36" s="10"/>
      <c r="AF36" s="9"/>
      <c r="AG36" s="9"/>
      <c r="AH36" s="10"/>
      <c r="AI36" s="9"/>
      <c r="AJ36" s="9"/>
      <c r="AK36" s="10"/>
      <c r="AL36" s="9"/>
      <c r="AM36" s="9"/>
      <c r="AN36" s="10"/>
      <c r="AO36" s="9"/>
      <c r="AP36" s="9"/>
      <c r="AQ36" s="10"/>
    </row>
    <row r="37" ht="21.75" customHeight="1"/>
    <row r="38" ht="13.5">
      <c r="B38" s="105"/>
    </row>
  </sheetData>
  <sheetProtection/>
  <mergeCells count="11">
    <mergeCell ref="W3:Y3"/>
    <mergeCell ref="AO3:AQ3"/>
    <mergeCell ref="AO5:AQ5"/>
    <mergeCell ref="AC5:AE5"/>
    <mergeCell ref="AF5:AH5"/>
    <mergeCell ref="Q5:S5"/>
    <mergeCell ref="T5:V5"/>
    <mergeCell ref="W5:Y5"/>
    <mergeCell ref="Z5:AB5"/>
    <mergeCell ref="AI5:AK5"/>
    <mergeCell ref="AL5:AN5"/>
  </mergeCells>
  <printOptions/>
  <pageMargins left="0.5118110236220472" right="0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91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1.375" style="0" customWidth="1"/>
    <col min="4" max="5" width="9.625" style="12" customWidth="1"/>
    <col min="6" max="7" width="7.625" style="12" customWidth="1"/>
    <col min="8" max="9" width="9.625" style="12" customWidth="1"/>
    <col min="10" max="11" width="7.625" style="12" customWidth="1"/>
    <col min="13" max="13" width="5.125" style="0" customWidth="1"/>
    <col min="14" max="14" width="2.875" style="0" customWidth="1"/>
    <col min="15" max="15" width="21.375" style="0" customWidth="1"/>
    <col min="16" max="17" width="9.625" style="0" customWidth="1"/>
    <col min="18" max="19" width="7.625" style="0" customWidth="1"/>
    <col min="20" max="21" width="9.625" style="0" customWidth="1"/>
    <col min="22" max="23" width="7.625" style="0" customWidth="1"/>
  </cols>
  <sheetData>
    <row r="1" spans="1:23" ht="14.25">
      <c r="A1" s="383" t="s">
        <v>355</v>
      </c>
      <c r="B1" s="384"/>
      <c r="C1" s="384"/>
      <c r="D1" s="385"/>
      <c r="E1" s="386"/>
      <c r="F1" s="386"/>
      <c r="G1" s="386"/>
      <c r="H1" s="386"/>
      <c r="I1" s="386"/>
      <c r="J1" s="386"/>
      <c r="K1" s="386"/>
      <c r="M1" s="383" t="s">
        <v>355</v>
      </c>
      <c r="N1" s="384"/>
      <c r="O1" s="384"/>
      <c r="P1" s="385"/>
      <c r="Q1" s="386"/>
      <c r="R1" s="386"/>
      <c r="S1" s="386"/>
      <c r="T1" s="386"/>
      <c r="U1" s="386"/>
      <c r="V1" s="386"/>
      <c r="W1" s="386"/>
    </row>
    <row r="2" spans="1:23" ht="13.5">
      <c r="A2" s="351" t="s">
        <v>301</v>
      </c>
      <c r="D2" s="106"/>
      <c r="M2" s="387" t="s">
        <v>302</v>
      </c>
      <c r="P2" s="106"/>
      <c r="Q2" s="12"/>
      <c r="R2" s="12"/>
      <c r="S2" s="12"/>
      <c r="T2" s="12"/>
      <c r="U2" s="12"/>
      <c r="V2" s="12"/>
      <c r="W2" s="12"/>
    </row>
    <row r="3" spans="1:23" ht="13.5">
      <c r="A3" t="s">
        <v>183</v>
      </c>
      <c r="M3" t="s">
        <v>183</v>
      </c>
      <c r="P3" s="12"/>
      <c r="Q3" s="12"/>
      <c r="R3" s="12"/>
      <c r="S3" s="12"/>
      <c r="T3" s="12"/>
      <c r="U3" s="12"/>
      <c r="V3" s="12"/>
      <c r="W3" s="12"/>
    </row>
    <row r="4" spans="1:23" ht="18" customHeight="1">
      <c r="A4" s="108"/>
      <c r="B4" s="109"/>
      <c r="C4" s="110"/>
      <c r="D4" s="111" t="s">
        <v>184</v>
      </c>
      <c r="E4" s="111"/>
      <c r="F4" s="111"/>
      <c r="G4" s="111"/>
      <c r="H4" s="112" t="s">
        <v>185</v>
      </c>
      <c r="I4" s="111"/>
      <c r="J4" s="111"/>
      <c r="K4" s="113"/>
      <c r="M4" s="108"/>
      <c r="N4" s="109"/>
      <c r="O4" s="110"/>
      <c r="P4" s="111" t="s">
        <v>184</v>
      </c>
      <c r="Q4" s="111"/>
      <c r="R4" s="111"/>
      <c r="S4" s="111"/>
      <c r="T4" s="112" t="s">
        <v>185</v>
      </c>
      <c r="U4" s="111"/>
      <c r="V4" s="111"/>
      <c r="W4" s="113"/>
    </row>
    <row r="5" spans="1:23" ht="18" customHeight="1">
      <c r="A5" s="114"/>
      <c r="B5" s="115"/>
      <c r="C5" s="116"/>
      <c r="D5" s="117" t="s">
        <v>356</v>
      </c>
      <c r="E5" s="117" t="s">
        <v>357</v>
      </c>
      <c r="F5" s="118" t="s">
        <v>10</v>
      </c>
      <c r="G5" s="119" t="s">
        <v>186</v>
      </c>
      <c r="H5" s="120" t="s">
        <v>356</v>
      </c>
      <c r="I5" s="120" t="s">
        <v>357</v>
      </c>
      <c r="J5" s="118" t="s">
        <v>10</v>
      </c>
      <c r="K5" s="118" t="s">
        <v>186</v>
      </c>
      <c r="M5" s="114"/>
      <c r="N5" s="115"/>
      <c r="O5" s="116"/>
      <c r="P5" s="117" t="s">
        <v>356</v>
      </c>
      <c r="Q5" s="117" t="s">
        <v>357</v>
      </c>
      <c r="R5" s="118" t="s">
        <v>10</v>
      </c>
      <c r="S5" s="119" t="s">
        <v>186</v>
      </c>
      <c r="T5" s="120" t="s">
        <v>356</v>
      </c>
      <c r="U5" s="120" t="s">
        <v>357</v>
      </c>
      <c r="V5" s="118" t="s">
        <v>10</v>
      </c>
      <c r="W5" s="118" t="s">
        <v>186</v>
      </c>
    </row>
    <row r="6" spans="1:23" ht="18" customHeight="1">
      <c r="A6" s="114" t="s">
        <v>187</v>
      </c>
      <c r="B6" s="115"/>
      <c r="C6" s="116"/>
      <c r="D6" s="121">
        <v>160990.717</v>
      </c>
      <c r="E6" s="121">
        <v>157410.982</v>
      </c>
      <c r="F6" s="122">
        <v>-2.2235660954289784</v>
      </c>
      <c r="G6" s="123">
        <v>100</v>
      </c>
      <c r="H6" s="121">
        <v>248942.6901</v>
      </c>
      <c r="I6" s="121">
        <v>268081.6104</v>
      </c>
      <c r="J6" s="122">
        <v>7.688082864498625</v>
      </c>
      <c r="K6" s="124">
        <v>100</v>
      </c>
      <c r="M6" s="114" t="s">
        <v>187</v>
      </c>
      <c r="N6" s="115"/>
      <c r="O6" s="116"/>
      <c r="P6" s="121">
        <v>160990.717</v>
      </c>
      <c r="Q6" s="121">
        <v>157410.982</v>
      </c>
      <c r="R6" s="122">
        <v>-2.2235660954289784</v>
      </c>
      <c r="S6" s="123">
        <v>100</v>
      </c>
      <c r="T6" s="121">
        <v>248942.6901</v>
      </c>
      <c r="U6" s="121">
        <v>268081.6104</v>
      </c>
      <c r="V6" s="122">
        <v>7.688082864498625</v>
      </c>
      <c r="W6" s="124">
        <v>100</v>
      </c>
    </row>
    <row r="7" spans="1:23" ht="18" customHeight="1">
      <c r="A7" s="125" t="s">
        <v>0</v>
      </c>
      <c r="B7" s="126" t="s">
        <v>188</v>
      </c>
      <c r="C7" s="127" t="s">
        <v>189</v>
      </c>
      <c r="D7" s="121">
        <v>7357.861</v>
      </c>
      <c r="E7" s="121">
        <v>7584.816</v>
      </c>
      <c r="F7" s="124">
        <v>3.084524157224493</v>
      </c>
      <c r="G7" s="123">
        <v>4.818479564532543</v>
      </c>
      <c r="H7" s="121">
        <v>14639.9211</v>
      </c>
      <c r="I7" s="121">
        <v>16212.9574</v>
      </c>
      <c r="J7" s="124">
        <v>10.744841377594568</v>
      </c>
      <c r="K7" s="128">
        <v>6.047769325098026</v>
      </c>
      <c r="M7" s="125" t="s">
        <v>0</v>
      </c>
      <c r="N7" s="126" t="s">
        <v>188</v>
      </c>
      <c r="O7" s="127" t="s">
        <v>189</v>
      </c>
      <c r="P7" s="121">
        <v>7357.861</v>
      </c>
      <c r="Q7" s="121">
        <v>7584.816</v>
      </c>
      <c r="R7" s="124">
        <v>3.084524157224493</v>
      </c>
      <c r="S7" s="123">
        <v>4.818479564532543</v>
      </c>
      <c r="T7" s="121">
        <v>14639.9211</v>
      </c>
      <c r="U7" s="121">
        <v>16212.9574</v>
      </c>
      <c r="V7" s="124">
        <v>10.744841377594568</v>
      </c>
      <c r="W7" s="128">
        <v>6.047769325098026</v>
      </c>
    </row>
    <row r="8" spans="1:23" ht="18" customHeight="1">
      <c r="A8" s="129"/>
      <c r="B8" s="130"/>
      <c r="C8" s="131" t="s">
        <v>190</v>
      </c>
      <c r="D8" s="132">
        <v>1294.195</v>
      </c>
      <c r="E8" s="132">
        <v>1330.748</v>
      </c>
      <c r="F8" s="133">
        <v>2.824381179034077</v>
      </c>
      <c r="G8" s="134">
        <v>0.8453971781968809</v>
      </c>
      <c r="H8" s="132">
        <v>2805.64</v>
      </c>
      <c r="I8" s="132">
        <v>2817.4106</v>
      </c>
      <c r="J8" s="133">
        <v>0.41953351107055425</v>
      </c>
      <c r="K8" s="133">
        <v>1.0509525796253572</v>
      </c>
      <c r="M8" s="129"/>
      <c r="N8" s="130"/>
      <c r="O8" s="131" t="s">
        <v>190</v>
      </c>
      <c r="P8" s="132">
        <v>1294.195</v>
      </c>
      <c r="Q8" s="132">
        <v>1330.748</v>
      </c>
      <c r="R8" s="133">
        <v>2.824381179034077</v>
      </c>
      <c r="S8" s="134">
        <v>0.8453971781968809</v>
      </c>
      <c r="T8" s="132">
        <v>2805.64</v>
      </c>
      <c r="U8" s="132">
        <v>2817.4106</v>
      </c>
      <c r="V8" s="133">
        <v>0.41953351107055425</v>
      </c>
      <c r="W8" s="133">
        <v>1.0509525796253572</v>
      </c>
    </row>
    <row r="9" spans="1:23" ht="18" customHeight="1">
      <c r="A9" s="125" t="s">
        <v>1</v>
      </c>
      <c r="B9" s="135"/>
      <c r="C9" s="130" t="s">
        <v>191</v>
      </c>
      <c r="D9" s="132">
        <v>1599.219</v>
      </c>
      <c r="E9" s="132">
        <v>1511.202</v>
      </c>
      <c r="F9" s="133">
        <v>-5.50374901748917</v>
      </c>
      <c r="G9" s="134">
        <v>0.9600359395509014</v>
      </c>
      <c r="H9" s="132">
        <v>2949.8139</v>
      </c>
      <c r="I9" s="132">
        <v>2915.031</v>
      </c>
      <c r="J9" s="133">
        <v>-1.1791557426724495</v>
      </c>
      <c r="K9" s="133">
        <v>1.0873670132205382</v>
      </c>
      <c r="M9" s="125" t="s">
        <v>1</v>
      </c>
      <c r="N9" s="135"/>
      <c r="O9" s="130" t="s">
        <v>191</v>
      </c>
      <c r="P9" s="132">
        <v>1599.219</v>
      </c>
      <c r="Q9" s="132">
        <v>1511.202</v>
      </c>
      <c r="R9" s="133">
        <v>-5.50374901748917</v>
      </c>
      <c r="S9" s="134">
        <v>0.9600359395509014</v>
      </c>
      <c r="T9" s="132">
        <v>2949.8139</v>
      </c>
      <c r="U9" s="132">
        <v>2915.031</v>
      </c>
      <c r="V9" s="133">
        <v>-1.1791557426724495</v>
      </c>
      <c r="W9" s="133">
        <v>1.0873670132205382</v>
      </c>
    </row>
    <row r="10" spans="1:23" ht="18" customHeight="1">
      <c r="A10" s="129"/>
      <c r="B10" s="116"/>
      <c r="C10" s="116" t="s">
        <v>192</v>
      </c>
      <c r="D10" s="121">
        <v>4464.447</v>
      </c>
      <c r="E10" s="121">
        <v>4742.866</v>
      </c>
      <c r="F10" s="128">
        <v>6.236360292775345</v>
      </c>
      <c r="G10" s="128">
        <v>3.0130464467847613</v>
      </c>
      <c r="H10" s="121">
        <v>8884.4672</v>
      </c>
      <c r="I10" s="121">
        <v>10480.5158</v>
      </c>
      <c r="J10" s="128">
        <v>17.96448300242473</v>
      </c>
      <c r="K10" s="128">
        <v>3.90944973225213</v>
      </c>
      <c r="M10" s="129"/>
      <c r="N10" s="116"/>
      <c r="O10" s="116" t="s">
        <v>192</v>
      </c>
      <c r="P10" s="121">
        <v>4464.447</v>
      </c>
      <c r="Q10" s="121">
        <v>4742.866</v>
      </c>
      <c r="R10" s="128">
        <v>6.236360292775345</v>
      </c>
      <c r="S10" s="128">
        <v>3.0130464467847613</v>
      </c>
      <c r="T10" s="121">
        <v>8884.4672</v>
      </c>
      <c r="U10" s="121">
        <v>10480.5158</v>
      </c>
      <c r="V10" s="128">
        <v>17.96448300242473</v>
      </c>
      <c r="W10" s="128">
        <v>3.90944973225213</v>
      </c>
    </row>
    <row r="11" spans="1:23" ht="18" customHeight="1">
      <c r="A11" s="125" t="s">
        <v>193</v>
      </c>
      <c r="B11" s="126" t="s">
        <v>194</v>
      </c>
      <c r="C11" s="127" t="s">
        <v>195</v>
      </c>
      <c r="D11" s="121">
        <v>153632.856</v>
      </c>
      <c r="E11" s="121">
        <v>149826.166</v>
      </c>
      <c r="F11" s="124">
        <v>-2.4777837886447998</v>
      </c>
      <c r="G11" s="136">
        <v>95.18152043546746</v>
      </c>
      <c r="H11" s="137">
        <v>234302.769</v>
      </c>
      <c r="I11" s="137">
        <v>251868.653</v>
      </c>
      <c r="J11" s="124">
        <v>7.497087667794489</v>
      </c>
      <c r="K11" s="128">
        <v>93.95223067490197</v>
      </c>
      <c r="M11" s="125" t="s">
        <v>193</v>
      </c>
      <c r="N11" s="126" t="s">
        <v>194</v>
      </c>
      <c r="O11" s="127" t="s">
        <v>195</v>
      </c>
      <c r="P11" s="121">
        <v>153632.856</v>
      </c>
      <c r="Q11" s="121">
        <v>149826.166</v>
      </c>
      <c r="R11" s="124">
        <v>-2.4777837886447998</v>
      </c>
      <c r="S11" s="136">
        <v>95.18152043546746</v>
      </c>
      <c r="T11" s="137">
        <v>234302.769</v>
      </c>
      <c r="U11" s="137">
        <v>251868.653</v>
      </c>
      <c r="V11" s="124">
        <v>7.497087667794489</v>
      </c>
      <c r="W11" s="128">
        <v>93.95223067490197</v>
      </c>
    </row>
    <row r="12" spans="1:23" ht="18" customHeight="1">
      <c r="A12" s="129"/>
      <c r="B12" s="130"/>
      <c r="C12" s="388" t="s">
        <v>196</v>
      </c>
      <c r="D12" s="132">
        <v>82207.367</v>
      </c>
      <c r="E12" s="389">
        <v>79172.518</v>
      </c>
      <c r="F12" s="390">
        <v>-3.6916995529123255</v>
      </c>
      <c r="G12" s="391">
        <v>50.29669276823392</v>
      </c>
      <c r="H12" s="132">
        <v>114854.1521</v>
      </c>
      <c r="I12" s="389">
        <v>130540.2326</v>
      </c>
      <c r="J12" s="390">
        <v>13.657390885044023</v>
      </c>
      <c r="K12" s="390">
        <v>48.6942138273577</v>
      </c>
      <c r="M12" s="129"/>
      <c r="N12" s="130"/>
      <c r="O12" s="138" t="s">
        <v>196</v>
      </c>
      <c r="P12" s="132">
        <v>82207.367</v>
      </c>
      <c r="Q12" s="132">
        <v>79173.484</v>
      </c>
      <c r="R12" s="133">
        <v>-3.6905244757443683</v>
      </c>
      <c r="S12" s="134">
        <v>50.297306448415405</v>
      </c>
      <c r="T12" s="132">
        <v>114854.1521</v>
      </c>
      <c r="U12" s="132">
        <v>130542.4826</v>
      </c>
      <c r="V12" s="133">
        <v>13.659349891278325</v>
      </c>
      <c r="W12" s="133">
        <v>48.695053124016894</v>
      </c>
    </row>
    <row r="13" spans="1:23" ht="18" customHeight="1">
      <c r="A13" s="125" t="s">
        <v>197</v>
      </c>
      <c r="B13" s="135"/>
      <c r="C13" s="130" t="s">
        <v>198</v>
      </c>
      <c r="D13" s="132">
        <v>9453.793</v>
      </c>
      <c r="E13" s="132">
        <v>8363.59</v>
      </c>
      <c r="F13" s="133">
        <v>-11.531911054113408</v>
      </c>
      <c r="G13" s="134">
        <v>5.313218870586806</v>
      </c>
      <c r="H13" s="132">
        <v>18224.1249</v>
      </c>
      <c r="I13" s="132">
        <v>16671.5879</v>
      </c>
      <c r="J13" s="133">
        <v>-8.519130594852314</v>
      </c>
      <c r="K13" s="133">
        <v>6.218848012411074</v>
      </c>
      <c r="M13" s="125" t="s">
        <v>197</v>
      </c>
      <c r="N13" s="135"/>
      <c r="O13" s="130" t="s">
        <v>198</v>
      </c>
      <c r="P13" s="132">
        <v>9453.793</v>
      </c>
      <c r="Q13" s="132">
        <v>8363.59</v>
      </c>
      <c r="R13" s="133">
        <v>-11.531911054113408</v>
      </c>
      <c r="S13" s="134">
        <v>5.313218870586806</v>
      </c>
      <c r="T13" s="132">
        <v>18224.1249</v>
      </c>
      <c r="U13" s="132">
        <v>16671.5879</v>
      </c>
      <c r="V13" s="133">
        <v>-8.519130594852314</v>
      </c>
      <c r="W13" s="133">
        <v>6.218848012411074</v>
      </c>
    </row>
    <row r="14" spans="1:23" ht="18" customHeight="1">
      <c r="A14" s="139"/>
      <c r="B14" s="116"/>
      <c r="C14" s="392" t="s">
        <v>199</v>
      </c>
      <c r="D14" s="121">
        <v>61971.696</v>
      </c>
      <c r="E14" s="393">
        <v>62290.058</v>
      </c>
      <c r="F14" s="390">
        <v>0.5137216189790905</v>
      </c>
      <c r="G14" s="394">
        <v>39.57160879664673</v>
      </c>
      <c r="H14" s="121">
        <v>101224.492</v>
      </c>
      <c r="I14" s="393">
        <v>104656.8325</v>
      </c>
      <c r="J14" s="390">
        <v>3.390820178183745</v>
      </c>
      <c r="K14" s="394">
        <v>39.0391688351332</v>
      </c>
      <c r="L14" s="140"/>
      <c r="M14" s="139"/>
      <c r="N14" s="116"/>
      <c r="O14" s="116" t="s">
        <v>199</v>
      </c>
      <c r="P14" s="121">
        <v>61971.696</v>
      </c>
      <c r="Q14" s="121">
        <v>62289.092</v>
      </c>
      <c r="R14" s="133">
        <v>0.5121628428565117</v>
      </c>
      <c r="S14" s="128">
        <v>39.570995116465255</v>
      </c>
      <c r="T14" s="121">
        <v>101224.492</v>
      </c>
      <c r="U14" s="121">
        <v>104654.5825</v>
      </c>
      <c r="V14" s="133">
        <v>3.3885973959741023</v>
      </c>
      <c r="W14" s="128">
        <v>39.038329538474</v>
      </c>
    </row>
    <row r="15" spans="1:23" ht="18" customHeight="1">
      <c r="A15" s="129"/>
      <c r="B15" s="141" t="s">
        <v>200</v>
      </c>
      <c r="C15" s="142" t="s">
        <v>201</v>
      </c>
      <c r="D15" s="121">
        <v>95884.50200000001</v>
      </c>
      <c r="E15" s="121">
        <v>96448.446</v>
      </c>
      <c r="F15" s="124">
        <v>0.5881492715058272</v>
      </c>
      <c r="G15" s="123">
        <v>61.27173896926708</v>
      </c>
      <c r="H15" s="121">
        <v>159220.315</v>
      </c>
      <c r="I15" s="121">
        <v>168341.0306</v>
      </c>
      <c r="J15" s="124">
        <v>5.728361735749601</v>
      </c>
      <c r="K15" s="128">
        <v>62.79469537236113</v>
      </c>
      <c r="L15" s="140"/>
      <c r="M15" s="129"/>
      <c r="N15" s="141" t="s">
        <v>200</v>
      </c>
      <c r="O15" s="142" t="s">
        <v>201</v>
      </c>
      <c r="P15" s="121">
        <v>95884.50200000001</v>
      </c>
      <c r="Q15" s="121">
        <v>96448.446</v>
      </c>
      <c r="R15" s="124">
        <v>0.5881492715058272</v>
      </c>
      <c r="S15" s="123">
        <v>61.27173896926708</v>
      </c>
      <c r="T15" s="121">
        <v>159220.315</v>
      </c>
      <c r="U15" s="121">
        <v>168341.0306</v>
      </c>
      <c r="V15" s="124">
        <v>5.728361735749601</v>
      </c>
      <c r="W15" s="128">
        <v>62.79469537236113</v>
      </c>
    </row>
    <row r="16" spans="1:23" ht="18" customHeight="1">
      <c r="A16" s="125"/>
      <c r="B16" s="130"/>
      <c r="C16" s="131" t="s">
        <v>202</v>
      </c>
      <c r="D16" s="132">
        <v>90513.312</v>
      </c>
      <c r="E16" s="132">
        <v>90775.064</v>
      </c>
      <c r="F16" s="133">
        <v>0.2891861917504457</v>
      </c>
      <c r="G16" s="134">
        <v>57.667554605561136</v>
      </c>
      <c r="H16" s="132">
        <v>149045.6404</v>
      </c>
      <c r="I16" s="132">
        <v>156241.6082</v>
      </c>
      <c r="J16" s="133">
        <v>4.828029710018939</v>
      </c>
      <c r="K16" s="133">
        <v>58.2813599063638</v>
      </c>
      <c r="L16" s="8"/>
      <c r="M16" s="125"/>
      <c r="N16" s="130"/>
      <c r="O16" s="131" t="s">
        <v>202</v>
      </c>
      <c r="P16" s="132">
        <v>90513.312</v>
      </c>
      <c r="Q16" s="132">
        <v>90775.064</v>
      </c>
      <c r="R16" s="133">
        <v>0.2891861917504457</v>
      </c>
      <c r="S16" s="134">
        <v>57.667554605561136</v>
      </c>
      <c r="T16" s="132">
        <v>149045.6404</v>
      </c>
      <c r="U16" s="132">
        <v>156241.6082</v>
      </c>
      <c r="V16" s="133">
        <v>4.828029710018939</v>
      </c>
      <c r="W16" s="133">
        <v>58.2813599063638</v>
      </c>
    </row>
    <row r="17" spans="1:23" ht="18" customHeight="1">
      <c r="A17" s="125"/>
      <c r="B17" s="143"/>
      <c r="C17" s="127" t="s">
        <v>203</v>
      </c>
      <c r="D17" s="121">
        <v>5371.19</v>
      </c>
      <c r="E17" s="121">
        <v>5673.382</v>
      </c>
      <c r="F17" s="133">
        <v>5.626164779127166</v>
      </c>
      <c r="G17" s="128">
        <v>3.6041843637059583</v>
      </c>
      <c r="H17" s="121">
        <v>10174.6746</v>
      </c>
      <c r="I17" s="121">
        <v>12099.4224</v>
      </c>
      <c r="J17" s="133">
        <v>18.917045268455055</v>
      </c>
      <c r="K17" s="128">
        <v>4.513335465997335</v>
      </c>
      <c r="L17" s="8"/>
      <c r="M17" s="125"/>
      <c r="N17" s="143"/>
      <c r="O17" s="127" t="s">
        <v>203</v>
      </c>
      <c r="P17" s="121">
        <v>5371.19</v>
      </c>
      <c r="Q17" s="121">
        <v>5673.382</v>
      </c>
      <c r="R17" s="133">
        <v>5.626164779127166</v>
      </c>
      <c r="S17" s="128">
        <v>3.6041843637059583</v>
      </c>
      <c r="T17" s="121">
        <v>10174.6746</v>
      </c>
      <c r="U17" s="121">
        <v>12099.4224</v>
      </c>
      <c r="V17" s="133">
        <v>18.917045268455055</v>
      </c>
      <c r="W17" s="128">
        <v>4.513335465997335</v>
      </c>
    </row>
    <row r="18" spans="1:23" ht="18" customHeight="1">
      <c r="A18" s="125"/>
      <c r="B18" s="141" t="s">
        <v>204</v>
      </c>
      <c r="C18" s="127" t="s">
        <v>205</v>
      </c>
      <c r="D18" s="121">
        <v>65106.21499999999</v>
      </c>
      <c r="E18" s="121">
        <v>60962.53599999999</v>
      </c>
      <c r="F18" s="124">
        <v>-6.364490701847743</v>
      </c>
      <c r="G18" s="123">
        <v>38.72826103073292</v>
      </c>
      <c r="H18" s="121">
        <v>89722.37510000002</v>
      </c>
      <c r="I18" s="121">
        <v>99740.5798</v>
      </c>
      <c r="J18" s="124">
        <v>11.16578187863864</v>
      </c>
      <c r="K18" s="128">
        <v>37.20530462763887</v>
      </c>
      <c r="L18" s="8"/>
      <c r="M18" s="125"/>
      <c r="N18" s="141" t="s">
        <v>204</v>
      </c>
      <c r="O18" s="127" t="s">
        <v>205</v>
      </c>
      <c r="P18" s="121">
        <v>65106.21499999999</v>
      </c>
      <c r="Q18" s="121">
        <v>60962.53599999999</v>
      </c>
      <c r="R18" s="124">
        <v>-6.364490701847743</v>
      </c>
      <c r="S18" s="123">
        <v>38.72826103073292</v>
      </c>
      <c r="T18" s="121">
        <v>89722.37510000002</v>
      </c>
      <c r="U18" s="121">
        <v>99740.5798</v>
      </c>
      <c r="V18" s="124">
        <v>11.16578187863864</v>
      </c>
      <c r="W18" s="128">
        <v>37.20530462763887</v>
      </c>
    </row>
    <row r="19" spans="1:23" ht="18" customHeight="1">
      <c r="A19" s="125" t="s">
        <v>206</v>
      </c>
      <c r="B19" s="135"/>
      <c r="C19" s="138" t="s">
        <v>358</v>
      </c>
      <c r="D19" s="132">
        <v>2174.159</v>
      </c>
      <c r="E19" s="132">
        <v>2351.512</v>
      </c>
      <c r="F19" s="133">
        <v>8.157315081371692</v>
      </c>
      <c r="G19" s="144">
        <v>1.4938678166685984</v>
      </c>
      <c r="H19" s="145">
        <v>1442.5386</v>
      </c>
      <c r="I19" s="145">
        <v>1823.7857</v>
      </c>
      <c r="J19" s="133">
        <v>26.428901105315305</v>
      </c>
      <c r="K19" s="144">
        <v>0.6803098867090362</v>
      </c>
      <c r="L19" s="8"/>
      <c r="M19" s="125" t="s">
        <v>206</v>
      </c>
      <c r="N19" s="135"/>
      <c r="O19" s="138" t="s">
        <v>358</v>
      </c>
      <c r="P19" s="132">
        <v>2174.159</v>
      </c>
      <c r="Q19" s="132">
        <v>2351.512</v>
      </c>
      <c r="R19" s="133">
        <v>8.157315081371692</v>
      </c>
      <c r="S19" s="144">
        <v>1.4938678166685984</v>
      </c>
      <c r="T19" s="145">
        <v>1442.5386</v>
      </c>
      <c r="U19" s="145">
        <v>1823.7857</v>
      </c>
      <c r="V19" s="133">
        <v>26.428901105315305</v>
      </c>
      <c r="W19" s="144">
        <v>0.6803098867090362</v>
      </c>
    </row>
    <row r="20" spans="1:23" ht="18" customHeight="1">
      <c r="A20" s="125"/>
      <c r="B20" s="135"/>
      <c r="C20" s="395" t="s">
        <v>292</v>
      </c>
      <c r="D20" s="132">
        <v>1100.811</v>
      </c>
      <c r="E20" s="132">
        <v>1118.852</v>
      </c>
      <c r="F20" s="133">
        <v>1.6388826056425785</v>
      </c>
      <c r="G20" s="133">
        <v>0.7107839527994306</v>
      </c>
      <c r="H20" s="132">
        <v>1216.6067</v>
      </c>
      <c r="I20" s="132">
        <v>1335.3673</v>
      </c>
      <c r="J20" s="133">
        <v>9.761626333308854</v>
      </c>
      <c r="K20" s="133">
        <v>0.4981196949718114</v>
      </c>
      <c r="L20" s="8"/>
      <c r="M20" s="125"/>
      <c r="N20" s="135"/>
      <c r="O20" s="395" t="s">
        <v>292</v>
      </c>
      <c r="P20" s="132">
        <v>1100.811</v>
      </c>
      <c r="Q20" s="132">
        <v>1118.852</v>
      </c>
      <c r="R20" s="133">
        <v>1.6388826056425785</v>
      </c>
      <c r="S20" s="133">
        <v>0.7107839527994306</v>
      </c>
      <c r="T20" s="132">
        <v>1216.6067</v>
      </c>
      <c r="U20" s="132">
        <v>1335.3673</v>
      </c>
      <c r="V20" s="133">
        <v>9.761626333308854</v>
      </c>
      <c r="W20" s="133">
        <v>0.4981196949718114</v>
      </c>
    </row>
    <row r="21" spans="1:23" ht="18" customHeight="1">
      <c r="A21" s="129"/>
      <c r="B21" s="130"/>
      <c r="C21" s="138" t="s">
        <v>207</v>
      </c>
      <c r="D21" s="132">
        <v>14318.306</v>
      </c>
      <c r="E21" s="132">
        <v>14789.94</v>
      </c>
      <c r="F21" s="133">
        <v>3.293923177783739</v>
      </c>
      <c r="G21" s="133">
        <v>9.395748512641894</v>
      </c>
      <c r="H21" s="132">
        <v>17086.3678</v>
      </c>
      <c r="I21" s="132">
        <v>22654.4133</v>
      </c>
      <c r="J21" s="133">
        <v>32.58764861657724</v>
      </c>
      <c r="K21" s="133">
        <v>8.450565954970852</v>
      </c>
      <c r="M21" s="129"/>
      <c r="N21" s="130"/>
      <c r="O21" s="138" t="s">
        <v>207</v>
      </c>
      <c r="P21" s="132">
        <v>14318.306</v>
      </c>
      <c r="Q21" s="132">
        <v>14789.94</v>
      </c>
      <c r="R21" s="133">
        <v>3.293923177783739</v>
      </c>
      <c r="S21" s="133">
        <v>9.395748512641894</v>
      </c>
      <c r="T21" s="132">
        <v>17086.3678</v>
      </c>
      <c r="U21" s="132">
        <v>22654.4133</v>
      </c>
      <c r="V21" s="133">
        <v>32.58764861657724</v>
      </c>
      <c r="W21" s="133">
        <v>8.450565954970852</v>
      </c>
    </row>
    <row r="22" spans="1:23" ht="18" customHeight="1">
      <c r="A22" s="129"/>
      <c r="B22" s="130"/>
      <c r="C22" s="146" t="s">
        <v>208</v>
      </c>
      <c r="D22" s="132">
        <v>615.204</v>
      </c>
      <c r="E22" s="132">
        <v>690.366</v>
      </c>
      <c r="F22" s="133">
        <v>12.217410810072778</v>
      </c>
      <c r="G22" s="133">
        <v>0.43857549913512395</v>
      </c>
      <c r="H22" s="132">
        <v>1189.4888</v>
      </c>
      <c r="I22" s="132">
        <v>1406.0903</v>
      </c>
      <c r="J22" s="133">
        <v>18.2096292121456</v>
      </c>
      <c r="K22" s="133">
        <v>0.5245008405843268</v>
      </c>
      <c r="M22" s="129"/>
      <c r="N22" s="130"/>
      <c r="O22" s="146" t="s">
        <v>208</v>
      </c>
      <c r="P22" s="132">
        <v>615.204</v>
      </c>
      <c r="Q22" s="132">
        <v>690.366</v>
      </c>
      <c r="R22" s="133">
        <v>12.217410810072778</v>
      </c>
      <c r="S22" s="133">
        <v>0.43857549913512395</v>
      </c>
      <c r="T22" s="132">
        <v>1189.4888</v>
      </c>
      <c r="U22" s="132">
        <v>1406.0903</v>
      </c>
      <c r="V22" s="133">
        <v>18.2096292121456</v>
      </c>
      <c r="W22" s="133">
        <v>0.5245008405843268</v>
      </c>
    </row>
    <row r="23" spans="1:23" ht="18" customHeight="1">
      <c r="A23" s="125"/>
      <c r="B23" s="135"/>
      <c r="C23" s="138" t="s">
        <v>209</v>
      </c>
      <c r="D23" s="132">
        <v>586.47</v>
      </c>
      <c r="E23" s="132">
        <v>771.225</v>
      </c>
      <c r="F23" s="133">
        <v>31.50289017341038</v>
      </c>
      <c r="G23" s="133">
        <v>0.4899435796671417</v>
      </c>
      <c r="H23" s="132">
        <v>1201.4151</v>
      </c>
      <c r="I23" s="132">
        <v>2034.5486</v>
      </c>
      <c r="J23" s="133">
        <v>69.34601537803212</v>
      </c>
      <c r="K23" s="133">
        <v>0.7589288190876967</v>
      </c>
      <c r="M23" s="125"/>
      <c r="N23" s="135"/>
      <c r="O23" s="138" t="s">
        <v>209</v>
      </c>
      <c r="P23" s="132">
        <v>586.47</v>
      </c>
      <c r="Q23" s="132">
        <v>771.225</v>
      </c>
      <c r="R23" s="133">
        <v>31.50289017341038</v>
      </c>
      <c r="S23" s="133">
        <v>0.4899435796671417</v>
      </c>
      <c r="T23" s="132">
        <v>1201.4151</v>
      </c>
      <c r="U23" s="132">
        <v>2034.5486</v>
      </c>
      <c r="V23" s="133">
        <v>69.34601537803212</v>
      </c>
      <c r="W23" s="133">
        <v>0.7589288190876967</v>
      </c>
    </row>
    <row r="24" spans="1:23" ht="18" customHeight="1">
      <c r="A24" s="129"/>
      <c r="B24" s="130"/>
      <c r="C24" s="138" t="s">
        <v>210</v>
      </c>
      <c r="D24" s="132">
        <v>5130.39</v>
      </c>
      <c r="E24" s="132">
        <v>4599.912</v>
      </c>
      <c r="F24" s="133">
        <v>-10.339915678924996</v>
      </c>
      <c r="G24" s="133">
        <v>2.9222306738420576</v>
      </c>
      <c r="H24" s="132">
        <v>4818.0325</v>
      </c>
      <c r="I24" s="132">
        <v>5763.4318</v>
      </c>
      <c r="J24" s="133">
        <v>19.622103005739362</v>
      </c>
      <c r="K24" s="133">
        <v>2.149879580102672</v>
      </c>
      <c r="M24" s="129"/>
      <c r="N24" s="130"/>
      <c r="O24" s="138" t="s">
        <v>210</v>
      </c>
      <c r="P24" s="132">
        <v>5130.39</v>
      </c>
      <c r="Q24" s="132">
        <v>4599.912</v>
      </c>
      <c r="R24" s="133">
        <v>-10.339915678924996</v>
      </c>
      <c r="S24" s="133">
        <v>2.9222306738420576</v>
      </c>
      <c r="T24" s="132">
        <v>4818.0325</v>
      </c>
      <c r="U24" s="132">
        <v>5763.4318</v>
      </c>
      <c r="V24" s="133">
        <v>19.622103005739362</v>
      </c>
      <c r="W24" s="133">
        <v>2.149879580102672</v>
      </c>
    </row>
    <row r="25" spans="1:23" ht="18" customHeight="1">
      <c r="A25" s="147" t="s">
        <v>211</v>
      </c>
      <c r="B25" s="130"/>
      <c r="C25" s="138" t="s">
        <v>293</v>
      </c>
      <c r="D25" s="132">
        <v>14657.6</v>
      </c>
      <c r="E25" s="132">
        <v>10508</v>
      </c>
      <c r="F25" s="133">
        <v>-28.31022814103264</v>
      </c>
      <c r="G25" s="133">
        <v>6.675518992696457</v>
      </c>
      <c r="H25" s="132">
        <v>15191.572</v>
      </c>
      <c r="I25" s="132">
        <v>13294.022</v>
      </c>
      <c r="J25" s="133">
        <v>-12.490807402946842</v>
      </c>
      <c r="K25" s="133">
        <v>4.958945889710307</v>
      </c>
      <c r="M25" s="147" t="s">
        <v>211</v>
      </c>
      <c r="N25" s="130"/>
      <c r="O25" s="138" t="s">
        <v>293</v>
      </c>
      <c r="P25" s="132">
        <v>14657.6</v>
      </c>
      <c r="Q25" s="132">
        <v>10508</v>
      </c>
      <c r="R25" s="133">
        <v>-28.31022814103264</v>
      </c>
      <c r="S25" s="133">
        <v>6.675518992696457</v>
      </c>
      <c r="T25" s="132">
        <v>15191.572</v>
      </c>
      <c r="U25" s="132">
        <v>13294.022</v>
      </c>
      <c r="V25" s="133">
        <v>-12.490807402946842</v>
      </c>
      <c r="W25" s="133">
        <v>4.958945889710307</v>
      </c>
    </row>
    <row r="26" spans="1:23" ht="18" customHeight="1">
      <c r="A26" s="129"/>
      <c r="B26" s="129"/>
      <c r="C26" s="148" t="s">
        <v>294</v>
      </c>
      <c r="D26" s="132">
        <v>671.145</v>
      </c>
      <c r="E26" s="132">
        <v>614.518</v>
      </c>
      <c r="F26" s="133">
        <v>-8.437371953899671</v>
      </c>
      <c r="G26" s="133">
        <v>0.39039080513454905</v>
      </c>
      <c r="H26" s="132">
        <v>1699.6066</v>
      </c>
      <c r="I26" s="132">
        <v>1713.5946</v>
      </c>
      <c r="J26" s="133">
        <v>0.8230139845302915</v>
      </c>
      <c r="K26" s="133">
        <v>0.6392063213299766</v>
      </c>
      <c r="M26" s="129"/>
      <c r="N26" s="129"/>
      <c r="O26" s="148" t="s">
        <v>294</v>
      </c>
      <c r="P26" s="132">
        <v>671.145</v>
      </c>
      <c r="Q26" s="132">
        <v>614.518</v>
      </c>
      <c r="R26" s="133">
        <v>-8.437371953899671</v>
      </c>
      <c r="S26" s="133">
        <v>0.39039080513454905</v>
      </c>
      <c r="T26" s="132">
        <v>1699.6066</v>
      </c>
      <c r="U26" s="132">
        <v>1713.5946</v>
      </c>
      <c r="V26" s="133">
        <v>0.8230139845302915</v>
      </c>
      <c r="W26" s="133">
        <v>0.6392063213299766</v>
      </c>
    </row>
    <row r="27" spans="1:23" ht="18" customHeight="1">
      <c r="A27" s="129"/>
      <c r="B27" s="129"/>
      <c r="C27" s="148" t="s">
        <v>212</v>
      </c>
      <c r="D27" s="132">
        <v>2419.895</v>
      </c>
      <c r="E27" s="132">
        <v>3152.59</v>
      </c>
      <c r="F27" s="133">
        <v>30.27796660598912</v>
      </c>
      <c r="G27" s="133">
        <v>2.0027764009502214</v>
      </c>
      <c r="H27" s="132">
        <v>3717.2524</v>
      </c>
      <c r="I27" s="132">
        <v>5366.3517</v>
      </c>
      <c r="J27" s="133">
        <v>44.363393241739516</v>
      </c>
      <c r="K27" s="133">
        <v>2.001760468386085</v>
      </c>
      <c r="M27" s="129"/>
      <c r="N27" s="129"/>
      <c r="O27" s="148" t="s">
        <v>212</v>
      </c>
      <c r="P27" s="132">
        <v>2419.895</v>
      </c>
      <c r="Q27" s="132">
        <v>3152.59</v>
      </c>
      <c r="R27" s="133">
        <v>30.27796660598912</v>
      </c>
      <c r="S27" s="133">
        <v>2.0027764009502214</v>
      </c>
      <c r="T27" s="132">
        <v>3717.2524</v>
      </c>
      <c r="U27" s="132">
        <v>5366.3517</v>
      </c>
      <c r="V27" s="133">
        <v>44.363393241739516</v>
      </c>
      <c r="W27" s="133">
        <v>2.001760468386085</v>
      </c>
    </row>
    <row r="28" spans="1:23" ht="18" customHeight="1">
      <c r="A28" s="129"/>
      <c r="B28" s="129"/>
      <c r="C28" s="396" t="s">
        <v>295</v>
      </c>
      <c r="D28" s="132">
        <v>2490.985</v>
      </c>
      <c r="E28" s="132">
        <v>2446.36</v>
      </c>
      <c r="F28" s="133">
        <v>-1.7914600047772211</v>
      </c>
      <c r="G28" s="133">
        <v>1.5541228247975738</v>
      </c>
      <c r="H28" s="132">
        <v>4851.7548</v>
      </c>
      <c r="I28" s="132">
        <v>5048.3592</v>
      </c>
      <c r="J28" s="133">
        <v>4.052232812754681</v>
      </c>
      <c r="K28" s="133">
        <v>1.8831426715422328</v>
      </c>
      <c r="M28" s="129"/>
      <c r="N28" s="129"/>
      <c r="O28" s="396" t="s">
        <v>295</v>
      </c>
      <c r="P28" s="132">
        <v>2490.985</v>
      </c>
      <c r="Q28" s="132">
        <v>2446.36</v>
      </c>
      <c r="R28" s="133">
        <v>-1.7914600047772211</v>
      </c>
      <c r="S28" s="133">
        <v>1.5541228247975738</v>
      </c>
      <c r="T28" s="132">
        <v>4851.7548</v>
      </c>
      <c r="U28" s="132">
        <v>5048.3592</v>
      </c>
      <c r="V28" s="133">
        <v>4.052232812754681</v>
      </c>
      <c r="W28" s="133">
        <v>1.8831426715422328</v>
      </c>
    </row>
    <row r="29" spans="1:23" ht="18" customHeight="1">
      <c r="A29" s="129"/>
      <c r="B29" s="129"/>
      <c r="C29" s="148" t="s">
        <v>296</v>
      </c>
      <c r="D29" s="132">
        <v>6427.363</v>
      </c>
      <c r="E29" s="132">
        <v>5403.676</v>
      </c>
      <c r="F29" s="133">
        <v>-15.927013924684204</v>
      </c>
      <c r="G29" s="133">
        <v>3.432845619373622</v>
      </c>
      <c r="H29" s="132">
        <v>12803.543</v>
      </c>
      <c r="I29" s="132">
        <v>11177.507</v>
      </c>
      <c r="J29" s="133">
        <v>-12.699890959869464</v>
      </c>
      <c r="K29" s="133">
        <v>4.169441903650993</v>
      </c>
      <c r="M29" s="129"/>
      <c r="N29" s="129"/>
      <c r="O29" s="148" t="s">
        <v>296</v>
      </c>
      <c r="P29" s="132">
        <v>6427.363</v>
      </c>
      <c r="Q29" s="132">
        <v>5403.676</v>
      </c>
      <c r="R29" s="133">
        <v>-15.927013924684204</v>
      </c>
      <c r="S29" s="133">
        <v>3.432845619373622</v>
      </c>
      <c r="T29" s="132">
        <v>12803.543</v>
      </c>
      <c r="U29" s="132">
        <v>11177.507</v>
      </c>
      <c r="V29" s="133">
        <v>-12.699890959869464</v>
      </c>
      <c r="W29" s="133">
        <v>4.169441903650993</v>
      </c>
    </row>
    <row r="30" spans="1:23" ht="18" customHeight="1">
      <c r="A30" s="129"/>
      <c r="B30" s="129"/>
      <c r="C30" s="148" t="s">
        <v>297</v>
      </c>
      <c r="D30" s="132">
        <v>4778.762</v>
      </c>
      <c r="E30" s="132">
        <v>4783.649</v>
      </c>
      <c r="F30" s="133">
        <v>0.10226497992577777</v>
      </c>
      <c r="G30" s="133">
        <v>3.0389550584215277</v>
      </c>
      <c r="H30" s="132">
        <v>9219.7379</v>
      </c>
      <c r="I30" s="132">
        <v>9689.4633</v>
      </c>
      <c r="J30" s="133">
        <v>5.094780405850784</v>
      </c>
      <c r="K30" s="133">
        <v>3.614370745364636</v>
      </c>
      <c r="M30" s="129"/>
      <c r="N30" s="129"/>
      <c r="O30" s="148" t="s">
        <v>297</v>
      </c>
      <c r="P30" s="132">
        <v>4778.762</v>
      </c>
      <c r="Q30" s="132">
        <v>4783.649</v>
      </c>
      <c r="R30" s="133">
        <v>0.10226497992577777</v>
      </c>
      <c r="S30" s="133">
        <v>3.0389550584215277</v>
      </c>
      <c r="T30" s="132">
        <v>9219.7379</v>
      </c>
      <c r="U30" s="132">
        <v>9689.4633</v>
      </c>
      <c r="V30" s="133">
        <v>5.094780405850784</v>
      </c>
      <c r="W30" s="133">
        <v>3.614370745364636</v>
      </c>
    </row>
    <row r="31" spans="1:23" ht="18" customHeight="1">
      <c r="A31" s="147" t="s">
        <v>182</v>
      </c>
      <c r="B31" s="129"/>
      <c r="C31" s="148" t="s">
        <v>213</v>
      </c>
      <c r="D31" s="132">
        <v>6007.946</v>
      </c>
      <c r="E31" s="132">
        <v>5673.372</v>
      </c>
      <c r="F31" s="133">
        <v>-5.568858308646568</v>
      </c>
      <c r="G31" s="133">
        <v>3.604178010909049</v>
      </c>
      <c r="H31" s="132">
        <v>8437.9413</v>
      </c>
      <c r="I31" s="132">
        <v>10121.8224</v>
      </c>
      <c r="J31" s="133">
        <v>19.95606558675631</v>
      </c>
      <c r="K31" s="133">
        <v>3.7756496556766423</v>
      </c>
      <c r="M31" s="147" t="s">
        <v>182</v>
      </c>
      <c r="N31" s="129"/>
      <c r="O31" s="148" t="s">
        <v>213</v>
      </c>
      <c r="P31" s="132">
        <v>6007.946</v>
      </c>
      <c r="Q31" s="132">
        <v>5673.372</v>
      </c>
      <c r="R31" s="133">
        <v>-5.568858308646568</v>
      </c>
      <c r="S31" s="133">
        <v>3.604178010909049</v>
      </c>
      <c r="T31" s="132">
        <v>8437.9413</v>
      </c>
      <c r="U31" s="132">
        <v>10121.8224</v>
      </c>
      <c r="V31" s="133">
        <v>19.95606558675631</v>
      </c>
      <c r="W31" s="133">
        <v>3.7756496556766423</v>
      </c>
    </row>
    <row r="32" spans="1:23" ht="18" customHeight="1">
      <c r="A32" s="129"/>
      <c r="B32" s="129"/>
      <c r="C32" s="148" t="s">
        <v>214</v>
      </c>
      <c r="D32" s="132">
        <v>1994.969</v>
      </c>
      <c r="E32" s="132">
        <v>2146.965</v>
      </c>
      <c r="F32" s="133">
        <v>7.618965507734714</v>
      </c>
      <c r="G32" s="133">
        <v>1.3639232617200752</v>
      </c>
      <c r="H32" s="132">
        <v>4197.7115</v>
      </c>
      <c r="I32" s="132">
        <v>5480.8104</v>
      </c>
      <c r="J32" s="133">
        <v>30.56662898343538</v>
      </c>
      <c r="K32" s="133">
        <v>2.044455937064156</v>
      </c>
      <c r="M32" s="129"/>
      <c r="N32" s="129"/>
      <c r="O32" s="148" t="s">
        <v>214</v>
      </c>
      <c r="P32" s="132">
        <v>1994.969</v>
      </c>
      <c r="Q32" s="132">
        <v>2146.965</v>
      </c>
      <c r="R32" s="133">
        <v>7.618965507734714</v>
      </c>
      <c r="S32" s="133">
        <v>1.3639232617200752</v>
      </c>
      <c r="T32" s="132">
        <v>4197.7115</v>
      </c>
      <c r="U32" s="132">
        <v>5480.8104</v>
      </c>
      <c r="V32" s="133">
        <v>30.56662898343538</v>
      </c>
      <c r="W32" s="133">
        <v>2.044455937064156</v>
      </c>
    </row>
    <row r="33" spans="1:23" ht="18" customHeight="1">
      <c r="A33" s="139"/>
      <c r="B33" s="139"/>
      <c r="C33" s="149" t="s">
        <v>215</v>
      </c>
      <c r="D33" s="121">
        <v>1732.21</v>
      </c>
      <c r="E33" s="121">
        <v>1911.599</v>
      </c>
      <c r="F33" s="133">
        <v>10.356076919080252</v>
      </c>
      <c r="G33" s="128">
        <v>1.214400021975595</v>
      </c>
      <c r="H33" s="121">
        <v>2648.8061</v>
      </c>
      <c r="I33" s="121">
        <v>2831.0122</v>
      </c>
      <c r="J33" s="133">
        <v>6.878800981317596</v>
      </c>
      <c r="K33" s="128">
        <v>1.0560262584874416</v>
      </c>
      <c r="M33" s="139"/>
      <c r="N33" s="139"/>
      <c r="O33" s="149" t="s">
        <v>215</v>
      </c>
      <c r="P33" s="121">
        <v>1732.21</v>
      </c>
      <c r="Q33" s="121">
        <v>1911.599</v>
      </c>
      <c r="R33" s="133">
        <v>10.356076919080252</v>
      </c>
      <c r="S33" s="128">
        <v>1.214400021975595</v>
      </c>
      <c r="T33" s="121">
        <v>2648.8061</v>
      </c>
      <c r="U33" s="121">
        <v>2831.0122</v>
      </c>
      <c r="V33" s="133">
        <v>6.878800981317596</v>
      </c>
      <c r="W33" s="128">
        <v>1.0560262584874416</v>
      </c>
    </row>
    <row r="34" spans="1:23" ht="18" customHeight="1">
      <c r="A34" s="129"/>
      <c r="B34" s="150" t="s">
        <v>216</v>
      </c>
      <c r="C34" s="151" t="s">
        <v>217</v>
      </c>
      <c r="D34" s="121">
        <v>56959.758</v>
      </c>
      <c r="E34" s="393">
        <v>56771.64</v>
      </c>
      <c r="F34" s="397">
        <v>-0.33026474585794574</v>
      </c>
      <c r="G34" s="398">
        <v>36.06586991497201</v>
      </c>
      <c r="H34" s="121">
        <v>87539.0608</v>
      </c>
      <c r="I34" s="393">
        <v>88595.384</v>
      </c>
      <c r="J34" s="397">
        <v>1.2066878378023347</v>
      </c>
      <c r="K34" s="399">
        <v>33.04791547163878</v>
      </c>
      <c r="M34" s="129"/>
      <c r="N34" s="150" t="s">
        <v>216</v>
      </c>
      <c r="O34" s="151" t="s">
        <v>217</v>
      </c>
      <c r="P34" s="121">
        <v>56959.758</v>
      </c>
      <c r="Q34" s="121">
        <v>56772.107</v>
      </c>
      <c r="R34" s="144">
        <v>-0.32944486877910606</v>
      </c>
      <c r="S34" s="123">
        <v>36.06616659058769</v>
      </c>
      <c r="T34" s="121">
        <v>87539.0608</v>
      </c>
      <c r="U34" s="121">
        <v>88596.584</v>
      </c>
      <c r="V34" s="144">
        <v>1.2080586544286973</v>
      </c>
      <c r="W34" s="124">
        <v>33.04836309652369</v>
      </c>
    </row>
    <row r="35" spans="1:23" ht="18" customHeight="1">
      <c r="A35" s="125" t="s">
        <v>218</v>
      </c>
      <c r="B35" s="126" t="s">
        <v>204</v>
      </c>
      <c r="C35" s="142" t="s">
        <v>219</v>
      </c>
      <c r="D35" s="121">
        <v>104030.95899999999</v>
      </c>
      <c r="E35" s="393">
        <v>100639.342</v>
      </c>
      <c r="F35" s="399">
        <v>-3.2601996872872974</v>
      </c>
      <c r="G35" s="398">
        <v>63.934130085027995</v>
      </c>
      <c r="H35" s="121">
        <v>161403.62929999997</v>
      </c>
      <c r="I35" s="393">
        <v>179486.2264</v>
      </c>
      <c r="J35" s="399">
        <v>11.20333983716688</v>
      </c>
      <c r="K35" s="394">
        <v>66.95208452836123</v>
      </c>
      <c r="M35" s="125" t="s">
        <v>218</v>
      </c>
      <c r="N35" s="126" t="s">
        <v>204</v>
      </c>
      <c r="O35" s="142" t="s">
        <v>219</v>
      </c>
      <c r="P35" s="121">
        <v>104030.95899999999</v>
      </c>
      <c r="Q35" s="121">
        <v>100638.87499999999</v>
      </c>
      <c r="R35" s="124">
        <v>-3.2606485921176613</v>
      </c>
      <c r="S35" s="123">
        <v>63.93383340941231</v>
      </c>
      <c r="T35" s="121">
        <v>161403.62929999997</v>
      </c>
      <c r="U35" s="121">
        <v>179485.0264</v>
      </c>
      <c r="V35" s="124">
        <v>11.202596359461197</v>
      </c>
      <c r="W35" s="128">
        <v>66.95163690347631</v>
      </c>
    </row>
    <row r="36" spans="1:23" ht="18" customHeight="1">
      <c r="A36" s="129"/>
      <c r="B36" s="130"/>
      <c r="C36" s="130" t="s">
        <v>220</v>
      </c>
      <c r="D36" s="132">
        <v>5752.077</v>
      </c>
      <c r="E36" s="132">
        <v>4951.888</v>
      </c>
      <c r="F36" s="133">
        <v>-13.911305429325793</v>
      </c>
      <c r="G36" s="134">
        <v>3.145833878350368</v>
      </c>
      <c r="H36" s="132">
        <v>10498.7844</v>
      </c>
      <c r="I36" s="132">
        <v>11347.1378</v>
      </c>
      <c r="J36" s="133">
        <v>8.080491680541613</v>
      </c>
      <c r="K36" s="133">
        <v>4.232717709756044</v>
      </c>
      <c r="M36" s="129"/>
      <c r="N36" s="130"/>
      <c r="O36" s="130" t="s">
        <v>220</v>
      </c>
      <c r="P36" s="132">
        <v>5752.077</v>
      </c>
      <c r="Q36" s="132">
        <v>4951.888</v>
      </c>
      <c r="R36" s="133">
        <v>-13.911305429325793</v>
      </c>
      <c r="S36" s="134">
        <v>3.145833878350368</v>
      </c>
      <c r="T36" s="132">
        <v>10498.7844</v>
      </c>
      <c r="U36" s="132">
        <v>11347.1378</v>
      </c>
      <c r="V36" s="133">
        <v>8.080491680541613</v>
      </c>
      <c r="W36" s="133">
        <v>4.232717709756044</v>
      </c>
    </row>
    <row r="37" spans="1:23" ht="18" customHeight="1">
      <c r="A37" s="125" t="s">
        <v>221</v>
      </c>
      <c r="B37" s="135"/>
      <c r="C37" s="130" t="s">
        <v>222</v>
      </c>
      <c r="D37" s="132">
        <v>35187.166</v>
      </c>
      <c r="E37" s="132">
        <v>35567.933</v>
      </c>
      <c r="F37" s="133">
        <v>1.0821189748557742</v>
      </c>
      <c r="G37" s="134">
        <v>22.59558548462648</v>
      </c>
      <c r="H37" s="132">
        <v>65404.4848</v>
      </c>
      <c r="I37" s="132">
        <v>73326.3798</v>
      </c>
      <c r="J37" s="133">
        <v>12.112158706278791</v>
      </c>
      <c r="K37" s="133">
        <v>27.3522602652942</v>
      </c>
      <c r="M37" s="125" t="s">
        <v>221</v>
      </c>
      <c r="N37" s="135"/>
      <c r="O37" s="130" t="s">
        <v>222</v>
      </c>
      <c r="P37" s="132">
        <v>35187.166</v>
      </c>
      <c r="Q37" s="132">
        <v>35567.933</v>
      </c>
      <c r="R37" s="133">
        <v>1.0821189748557742</v>
      </c>
      <c r="S37" s="134">
        <v>22.59558548462648</v>
      </c>
      <c r="T37" s="132">
        <v>65404.4848</v>
      </c>
      <c r="U37" s="132">
        <v>73326.3798</v>
      </c>
      <c r="V37" s="133">
        <v>12.112158706278791</v>
      </c>
      <c r="W37" s="133">
        <v>27.3522602652942</v>
      </c>
    </row>
    <row r="38" spans="1:23" ht="18" customHeight="1">
      <c r="A38" s="129"/>
      <c r="B38" s="130"/>
      <c r="C38" s="130" t="s">
        <v>223</v>
      </c>
      <c r="D38" s="132">
        <v>62460.225</v>
      </c>
      <c r="E38" s="389">
        <v>59181.734</v>
      </c>
      <c r="F38" s="390">
        <v>-5.2489260165169185</v>
      </c>
      <c r="G38" s="391">
        <v>37.59695368649692</v>
      </c>
      <c r="H38" s="132">
        <v>84747.4056</v>
      </c>
      <c r="I38" s="389">
        <v>93703.1272</v>
      </c>
      <c r="J38" s="390">
        <v>10.567546624695751</v>
      </c>
      <c r="K38" s="390">
        <v>34.95320960665193</v>
      </c>
      <c r="M38" s="129"/>
      <c r="N38" s="130"/>
      <c r="O38" s="130" t="s">
        <v>223</v>
      </c>
      <c r="P38" s="132">
        <v>62460.225</v>
      </c>
      <c r="Q38" s="132">
        <v>59181.267</v>
      </c>
      <c r="R38" s="133">
        <v>-5.249673692337794</v>
      </c>
      <c r="S38" s="134">
        <v>37.59665701088124</v>
      </c>
      <c r="T38" s="132">
        <v>84747.4056</v>
      </c>
      <c r="U38" s="132">
        <v>93701.9272</v>
      </c>
      <c r="V38" s="133">
        <v>10.566130652145887</v>
      </c>
      <c r="W38" s="133">
        <v>34.952761981767026</v>
      </c>
    </row>
    <row r="39" spans="1:23" ht="18" customHeight="1">
      <c r="A39" s="125" t="s">
        <v>197</v>
      </c>
      <c r="B39" s="135"/>
      <c r="C39" s="130" t="s">
        <v>224</v>
      </c>
      <c r="D39" s="132">
        <v>93.688</v>
      </c>
      <c r="E39" s="132">
        <v>77.541</v>
      </c>
      <c r="F39" s="133">
        <v>-17.234864657159946</v>
      </c>
      <c r="G39" s="134">
        <v>0.04926022251738446</v>
      </c>
      <c r="H39" s="132">
        <v>124.5994</v>
      </c>
      <c r="I39" s="132">
        <v>116.8057</v>
      </c>
      <c r="J39" s="133">
        <v>-6.255006043367786</v>
      </c>
      <c r="K39" s="133">
        <v>0.04357094834879431</v>
      </c>
      <c r="M39" s="125" t="s">
        <v>197</v>
      </c>
      <c r="N39" s="135"/>
      <c r="O39" s="130" t="s">
        <v>224</v>
      </c>
      <c r="P39" s="132">
        <v>93.688</v>
      </c>
      <c r="Q39" s="132">
        <v>77.541</v>
      </c>
      <c r="R39" s="133">
        <v>-17.234864657159946</v>
      </c>
      <c r="S39" s="134">
        <v>0.04926022251738446</v>
      </c>
      <c r="T39" s="132">
        <v>124.5994</v>
      </c>
      <c r="U39" s="132">
        <v>116.8057</v>
      </c>
      <c r="V39" s="133">
        <v>-6.255006043367786</v>
      </c>
      <c r="W39" s="133">
        <v>0.04357094834879431</v>
      </c>
    </row>
    <row r="40" spans="1:23" ht="18" customHeight="1">
      <c r="A40" s="139"/>
      <c r="B40" s="116"/>
      <c r="C40" s="116" t="s">
        <v>225</v>
      </c>
      <c r="D40" s="121">
        <v>537.803</v>
      </c>
      <c r="E40" s="121">
        <v>860.246</v>
      </c>
      <c r="F40" s="128">
        <v>59.95559712385389</v>
      </c>
      <c r="G40" s="128">
        <v>0.5464968130368439</v>
      </c>
      <c r="H40" s="121">
        <v>628.3551</v>
      </c>
      <c r="I40" s="121">
        <v>992.7759</v>
      </c>
      <c r="J40" s="128">
        <v>57.995996212969374</v>
      </c>
      <c r="K40" s="128">
        <v>0.37032599831025187</v>
      </c>
      <c r="M40" s="139"/>
      <c r="N40" s="116"/>
      <c r="O40" s="116" t="s">
        <v>225</v>
      </c>
      <c r="P40" s="121">
        <v>537.803</v>
      </c>
      <c r="Q40" s="121">
        <v>860.246</v>
      </c>
      <c r="R40" s="128">
        <v>59.95559712385389</v>
      </c>
      <c r="S40" s="128">
        <v>0.5464968130368439</v>
      </c>
      <c r="T40" s="121">
        <v>628.3551</v>
      </c>
      <c r="U40" s="121">
        <v>992.7759</v>
      </c>
      <c r="V40" s="128">
        <v>57.995996212969374</v>
      </c>
      <c r="W40" s="128">
        <v>0.37032599831025187</v>
      </c>
    </row>
    <row r="41" spans="4:23" ht="13.5">
      <c r="D41" s="152"/>
      <c r="E41" s="152"/>
      <c r="F41" s="152"/>
      <c r="G41" s="152"/>
      <c r="H41" s="152"/>
      <c r="I41" s="152"/>
      <c r="J41" s="152"/>
      <c r="K41" s="152"/>
      <c r="P41" s="152"/>
      <c r="Q41" s="152"/>
      <c r="R41" s="152"/>
      <c r="S41" s="152"/>
      <c r="T41" s="152"/>
      <c r="U41" s="152"/>
      <c r="V41" s="152"/>
      <c r="W41" s="152"/>
    </row>
    <row r="42" spans="1:23" ht="13.5">
      <c r="A42" s="351" t="s">
        <v>301</v>
      </c>
      <c r="D42" s="152"/>
      <c r="E42" s="152"/>
      <c r="F42" s="152"/>
      <c r="G42" s="152"/>
      <c r="H42" s="152"/>
      <c r="I42" s="152"/>
      <c r="J42" s="152"/>
      <c r="K42" s="152"/>
      <c r="M42" s="387" t="s">
        <v>302</v>
      </c>
      <c r="P42" s="152"/>
      <c r="Q42" s="152"/>
      <c r="R42" s="152"/>
      <c r="S42" s="152"/>
      <c r="T42" s="152"/>
      <c r="U42" s="152"/>
      <c r="V42" s="152"/>
      <c r="W42" s="152"/>
    </row>
    <row r="43" spans="1:23" ht="13.5">
      <c r="A43" t="s">
        <v>226</v>
      </c>
      <c r="D43" s="152"/>
      <c r="E43" s="152"/>
      <c r="F43" s="152"/>
      <c r="G43" s="152"/>
      <c r="H43" s="152"/>
      <c r="I43" s="152"/>
      <c r="J43" s="152"/>
      <c r="K43" s="152"/>
      <c r="M43" t="s">
        <v>226</v>
      </c>
      <c r="P43" s="152"/>
      <c r="Q43" s="152"/>
      <c r="R43" s="152"/>
      <c r="S43" s="152"/>
      <c r="T43" s="152"/>
      <c r="U43" s="152"/>
      <c r="V43" s="152"/>
      <c r="W43" s="152"/>
    </row>
    <row r="44" spans="1:23" ht="18" customHeight="1">
      <c r="A44" s="108"/>
      <c r="B44" s="109"/>
      <c r="C44" s="110"/>
      <c r="D44" s="153" t="s">
        <v>227</v>
      </c>
      <c r="E44" s="153"/>
      <c r="F44" s="153"/>
      <c r="G44" s="153"/>
      <c r="H44" s="154" t="s">
        <v>228</v>
      </c>
      <c r="I44" s="153"/>
      <c r="J44" s="153"/>
      <c r="K44" s="155"/>
      <c r="M44" s="108"/>
      <c r="N44" s="109"/>
      <c r="O44" s="110"/>
      <c r="P44" s="153" t="s">
        <v>227</v>
      </c>
      <c r="Q44" s="153"/>
      <c r="R44" s="153"/>
      <c r="S44" s="153"/>
      <c r="T44" s="154" t="s">
        <v>228</v>
      </c>
      <c r="U44" s="153"/>
      <c r="V44" s="153"/>
      <c r="W44" s="155"/>
    </row>
    <row r="45" spans="1:23" ht="18" customHeight="1">
      <c r="A45" s="114"/>
      <c r="B45" s="115"/>
      <c r="C45" s="116"/>
      <c r="D45" s="156" t="s">
        <v>290</v>
      </c>
      <c r="E45" s="156" t="s">
        <v>291</v>
      </c>
      <c r="F45" s="157" t="s">
        <v>10</v>
      </c>
      <c r="G45" s="158" t="s">
        <v>186</v>
      </c>
      <c r="H45" s="156" t="s">
        <v>290</v>
      </c>
      <c r="I45" s="156" t="s">
        <v>291</v>
      </c>
      <c r="J45" s="157" t="s">
        <v>10</v>
      </c>
      <c r="K45" s="157" t="s">
        <v>186</v>
      </c>
      <c r="M45" s="114"/>
      <c r="N45" s="115"/>
      <c r="O45" s="116"/>
      <c r="P45" s="156" t="s">
        <v>290</v>
      </c>
      <c r="Q45" s="156" t="s">
        <v>291</v>
      </c>
      <c r="R45" s="157" t="s">
        <v>10</v>
      </c>
      <c r="S45" s="158" t="s">
        <v>186</v>
      </c>
      <c r="T45" s="156" t="s">
        <v>290</v>
      </c>
      <c r="U45" s="156" t="s">
        <v>291</v>
      </c>
      <c r="V45" s="157" t="s">
        <v>10</v>
      </c>
      <c r="W45" s="157" t="s">
        <v>186</v>
      </c>
    </row>
    <row r="46" spans="1:23" ht="18" customHeight="1">
      <c r="A46" s="114" t="s">
        <v>229</v>
      </c>
      <c r="B46" s="115"/>
      <c r="C46" s="116"/>
      <c r="D46" s="121">
        <v>1060741</v>
      </c>
      <c r="E46" s="393">
        <v>1093519</v>
      </c>
      <c r="F46" s="397">
        <v>3.0901039933405094</v>
      </c>
      <c r="G46" s="398">
        <v>100</v>
      </c>
      <c r="H46" s="121">
        <v>90650.978</v>
      </c>
      <c r="I46" s="121">
        <v>90767.757</v>
      </c>
      <c r="J46" s="144">
        <v>0.12882265870312892</v>
      </c>
      <c r="K46" s="124">
        <v>100</v>
      </c>
      <c r="M46" s="114" t="s">
        <v>229</v>
      </c>
      <c r="N46" s="115"/>
      <c r="O46" s="116"/>
      <c r="P46" s="121">
        <v>1060741</v>
      </c>
      <c r="Q46" s="121">
        <v>1093485</v>
      </c>
      <c r="R46" s="144">
        <v>3.0868986868613604</v>
      </c>
      <c r="S46" s="123">
        <v>100</v>
      </c>
      <c r="T46" s="121">
        <v>90650.978</v>
      </c>
      <c r="U46" s="121">
        <v>90767.757</v>
      </c>
      <c r="V46" s="144">
        <v>0.12882265870312892</v>
      </c>
      <c r="W46" s="124">
        <v>100</v>
      </c>
    </row>
    <row r="47" spans="1:23" ht="18" customHeight="1">
      <c r="A47" s="129" t="s">
        <v>230</v>
      </c>
      <c r="B47" s="126" t="s">
        <v>188</v>
      </c>
      <c r="C47" s="131" t="s">
        <v>231</v>
      </c>
      <c r="D47" s="132">
        <v>20112</v>
      </c>
      <c r="E47" s="132">
        <v>19973</v>
      </c>
      <c r="F47" s="144">
        <v>-0.6911296738265804</v>
      </c>
      <c r="G47" s="144">
        <v>1.826488611537614</v>
      </c>
      <c r="H47" s="132">
        <v>1332.478</v>
      </c>
      <c r="I47" s="132">
        <v>1347.328</v>
      </c>
      <c r="J47" s="144">
        <v>1.114464929252108</v>
      </c>
      <c r="K47" s="144">
        <v>1.4843685076408797</v>
      </c>
      <c r="M47" s="129" t="s">
        <v>230</v>
      </c>
      <c r="N47" s="126" t="s">
        <v>188</v>
      </c>
      <c r="O47" s="131" t="s">
        <v>231</v>
      </c>
      <c r="P47" s="132">
        <v>20112</v>
      </c>
      <c r="Q47" s="132">
        <v>19973</v>
      </c>
      <c r="R47" s="144">
        <v>-0.6911296738265804</v>
      </c>
      <c r="S47" s="144">
        <v>1.8265454030004986</v>
      </c>
      <c r="T47" s="132">
        <v>1332.478</v>
      </c>
      <c r="U47" s="132">
        <v>1347.328</v>
      </c>
      <c r="V47" s="144">
        <v>1.114464929252108</v>
      </c>
      <c r="W47" s="144">
        <v>1.4843685076408797</v>
      </c>
    </row>
    <row r="48" spans="1:23" ht="18" customHeight="1">
      <c r="A48" s="139" t="s">
        <v>232</v>
      </c>
      <c r="B48" s="150" t="s">
        <v>194</v>
      </c>
      <c r="C48" s="127" t="s">
        <v>233</v>
      </c>
      <c r="D48" s="121">
        <v>1040629</v>
      </c>
      <c r="E48" s="393">
        <v>1073546</v>
      </c>
      <c r="F48" s="394">
        <v>3.1631830364135567</v>
      </c>
      <c r="G48" s="394">
        <v>98.17351138846239</v>
      </c>
      <c r="H48" s="121">
        <v>89318.5</v>
      </c>
      <c r="I48" s="121">
        <v>89420.429</v>
      </c>
      <c r="J48" s="128">
        <v>0.1141185756590204</v>
      </c>
      <c r="K48" s="128">
        <v>98.51563149235912</v>
      </c>
      <c r="M48" s="139" t="s">
        <v>232</v>
      </c>
      <c r="N48" s="150" t="s">
        <v>194</v>
      </c>
      <c r="O48" s="127" t="s">
        <v>233</v>
      </c>
      <c r="P48" s="121">
        <v>1040629</v>
      </c>
      <c r="Q48" s="121">
        <v>1073512</v>
      </c>
      <c r="R48" s="128">
        <v>3.1599157817051093</v>
      </c>
      <c r="S48" s="128">
        <v>98.1734545969995</v>
      </c>
      <c r="T48" s="121">
        <v>89318.5</v>
      </c>
      <c r="U48" s="121">
        <v>89420.429</v>
      </c>
      <c r="V48" s="128">
        <v>0.1141185756590204</v>
      </c>
      <c r="W48" s="128">
        <v>98.51563149235912</v>
      </c>
    </row>
    <row r="49" spans="1:23" ht="18" customHeight="1">
      <c r="A49" s="129" t="s">
        <v>234</v>
      </c>
      <c r="B49" s="126" t="s">
        <v>235</v>
      </c>
      <c r="C49" s="159" t="s">
        <v>236</v>
      </c>
      <c r="D49" s="132">
        <v>314865</v>
      </c>
      <c r="E49" s="389">
        <v>318511</v>
      </c>
      <c r="F49" s="390">
        <v>1.1579565845679873</v>
      </c>
      <c r="G49" s="391">
        <v>29.12715736992224</v>
      </c>
      <c r="H49" s="132">
        <v>41562.317</v>
      </c>
      <c r="I49" s="389">
        <v>41562.280000000006</v>
      </c>
      <c r="J49" s="390">
        <v>-8.90229483445637E-05</v>
      </c>
      <c r="K49" s="390">
        <v>45.78969600405572</v>
      </c>
      <c r="M49" s="129" t="s">
        <v>234</v>
      </c>
      <c r="N49" s="126" t="s">
        <v>235</v>
      </c>
      <c r="O49" s="159" t="s">
        <v>236</v>
      </c>
      <c r="P49" s="132">
        <v>314865</v>
      </c>
      <c r="Q49" s="132">
        <v>318508</v>
      </c>
      <c r="R49" s="133">
        <v>1.1570037952773475</v>
      </c>
      <c r="S49" s="134">
        <v>29.127788675656273</v>
      </c>
      <c r="T49" s="132">
        <v>41562.317</v>
      </c>
      <c r="U49" s="132">
        <v>41561.977</v>
      </c>
      <c r="V49" s="133">
        <v>-0.0008180487146631776</v>
      </c>
      <c r="W49" s="133">
        <v>45.78936218507636</v>
      </c>
    </row>
    <row r="50" spans="1:23" ht="18" customHeight="1">
      <c r="A50" s="129" t="s">
        <v>206</v>
      </c>
      <c r="B50" s="126" t="s">
        <v>237</v>
      </c>
      <c r="C50" s="159" t="s">
        <v>236</v>
      </c>
      <c r="D50" s="132">
        <v>441733</v>
      </c>
      <c r="E50" s="389">
        <v>464851</v>
      </c>
      <c r="F50" s="390">
        <v>5.233478141773418</v>
      </c>
      <c r="G50" s="391">
        <v>42.50964089329952</v>
      </c>
      <c r="H50" s="132">
        <v>20290.147</v>
      </c>
      <c r="I50" s="389">
        <v>20944.686</v>
      </c>
      <c r="J50" s="390">
        <v>3.225895800557794</v>
      </c>
      <c r="K50" s="390">
        <v>23.075028724131634</v>
      </c>
      <c r="M50" s="129" t="s">
        <v>206</v>
      </c>
      <c r="N50" s="126" t="s">
        <v>237</v>
      </c>
      <c r="O50" s="159" t="s">
        <v>236</v>
      </c>
      <c r="P50" s="132">
        <v>441733</v>
      </c>
      <c r="Q50" s="132">
        <v>464763</v>
      </c>
      <c r="R50" s="133">
        <v>5.2135566054607665</v>
      </c>
      <c r="S50" s="134">
        <v>42.502914991975196</v>
      </c>
      <c r="T50" s="132">
        <v>20290.147</v>
      </c>
      <c r="U50" s="132">
        <v>20941.966</v>
      </c>
      <c r="V50" s="133">
        <v>3.2124902791487813</v>
      </c>
      <c r="W50" s="133">
        <v>23.07203206530707</v>
      </c>
    </row>
    <row r="51" spans="1:23" ht="18" customHeight="1">
      <c r="A51" s="129" t="s">
        <v>238</v>
      </c>
      <c r="B51" s="126" t="s">
        <v>239</v>
      </c>
      <c r="C51" s="160" t="s">
        <v>240</v>
      </c>
      <c r="D51" s="132">
        <v>9366</v>
      </c>
      <c r="E51" s="132">
        <v>10136</v>
      </c>
      <c r="F51" s="133">
        <v>8.221225710014963</v>
      </c>
      <c r="G51" s="134">
        <v>0.9269157646094854</v>
      </c>
      <c r="H51" s="132">
        <v>622.752</v>
      </c>
      <c r="I51" s="132">
        <v>648.72</v>
      </c>
      <c r="J51" s="133">
        <v>4.1698782179744285</v>
      </c>
      <c r="K51" s="133">
        <v>0.7147031296586959</v>
      </c>
      <c r="M51" s="129" t="s">
        <v>238</v>
      </c>
      <c r="N51" s="126" t="s">
        <v>239</v>
      </c>
      <c r="O51" s="160" t="s">
        <v>240</v>
      </c>
      <c r="P51" s="132">
        <v>9366</v>
      </c>
      <c r="Q51" s="132">
        <v>10136</v>
      </c>
      <c r="R51" s="133">
        <v>8.221225710014963</v>
      </c>
      <c r="S51" s="134">
        <v>0.9269445854309845</v>
      </c>
      <c r="T51" s="132">
        <v>622.752</v>
      </c>
      <c r="U51" s="132">
        <v>648.72</v>
      </c>
      <c r="V51" s="133">
        <v>4.1698782179744285</v>
      </c>
      <c r="W51" s="133">
        <v>0.7147031296586959</v>
      </c>
    </row>
    <row r="52" spans="1:23" ht="18" customHeight="1">
      <c r="A52" s="139" t="s">
        <v>241</v>
      </c>
      <c r="B52" s="150" t="s">
        <v>242</v>
      </c>
      <c r="C52" s="142" t="s">
        <v>243</v>
      </c>
      <c r="D52" s="121">
        <v>294777</v>
      </c>
      <c r="E52" s="393">
        <v>300021</v>
      </c>
      <c r="F52" s="390">
        <v>1.7789719007927918</v>
      </c>
      <c r="G52" s="391">
        <v>27.43628597216875</v>
      </c>
      <c r="H52" s="121">
        <v>28175.762</v>
      </c>
      <c r="I52" s="393">
        <v>27612.071</v>
      </c>
      <c r="J52" s="390">
        <v>-2.0006237985684265</v>
      </c>
      <c r="K52" s="390">
        <v>30.42057214215396</v>
      </c>
      <c r="M52" s="139" t="s">
        <v>241</v>
      </c>
      <c r="N52" s="150" t="s">
        <v>242</v>
      </c>
      <c r="O52" s="142" t="s">
        <v>243</v>
      </c>
      <c r="P52" s="121">
        <v>294777</v>
      </c>
      <c r="Q52" s="121">
        <v>300078</v>
      </c>
      <c r="R52" s="133">
        <v>1.7983085518883826</v>
      </c>
      <c r="S52" s="134">
        <v>27.442351746937543</v>
      </c>
      <c r="T52" s="121">
        <v>28175.762</v>
      </c>
      <c r="U52" s="121">
        <v>27615.094</v>
      </c>
      <c r="V52" s="133">
        <v>-1.989894718730227</v>
      </c>
      <c r="W52" s="133">
        <v>30.423902619957882</v>
      </c>
    </row>
    <row r="53" spans="1:23" ht="18" customHeight="1">
      <c r="A53" s="125" t="s">
        <v>244</v>
      </c>
      <c r="B53" s="150" t="s">
        <v>194</v>
      </c>
      <c r="C53" s="142" t="s">
        <v>245</v>
      </c>
      <c r="D53" s="121">
        <v>960938</v>
      </c>
      <c r="E53" s="393">
        <v>984426</v>
      </c>
      <c r="F53" s="399">
        <v>2.4442784029770905</v>
      </c>
      <c r="G53" s="399">
        <v>90.02367585748395</v>
      </c>
      <c r="H53" s="121">
        <v>81594.694</v>
      </c>
      <c r="I53" s="121">
        <v>81354.959</v>
      </c>
      <c r="J53" s="124">
        <v>-0.2938119971379507</v>
      </c>
      <c r="K53" s="124">
        <v>89.6297999299465</v>
      </c>
      <c r="M53" s="125" t="s">
        <v>244</v>
      </c>
      <c r="N53" s="150" t="s">
        <v>194</v>
      </c>
      <c r="O53" s="142" t="s">
        <v>245</v>
      </c>
      <c r="P53" s="121">
        <v>960938</v>
      </c>
      <c r="Q53" s="121">
        <v>984392</v>
      </c>
      <c r="R53" s="124">
        <v>2.4407401934359854</v>
      </c>
      <c r="S53" s="124">
        <v>90.02336566116591</v>
      </c>
      <c r="T53" s="121">
        <v>81594.694</v>
      </c>
      <c r="U53" s="121">
        <v>81354.959</v>
      </c>
      <c r="V53" s="124">
        <v>-0.2938119971379507</v>
      </c>
      <c r="W53" s="124">
        <v>89.6297999299465</v>
      </c>
    </row>
    <row r="54" spans="1:23" ht="18" customHeight="1">
      <c r="A54" s="129"/>
      <c r="B54" s="126" t="s">
        <v>188</v>
      </c>
      <c r="C54" s="142" t="s">
        <v>246</v>
      </c>
      <c r="D54" s="121">
        <v>99803</v>
      </c>
      <c r="E54" s="121">
        <v>109093</v>
      </c>
      <c r="F54" s="133">
        <v>9.308337424726716</v>
      </c>
      <c r="G54" s="124">
        <v>9.976324142516042</v>
      </c>
      <c r="H54" s="121">
        <v>9056.284</v>
      </c>
      <c r="I54" s="121">
        <v>9412.798</v>
      </c>
      <c r="J54" s="133">
        <v>3.936647746470868</v>
      </c>
      <c r="K54" s="124">
        <v>10.370200070053512</v>
      </c>
      <c r="M54" s="129"/>
      <c r="N54" s="126" t="s">
        <v>188</v>
      </c>
      <c r="O54" s="142" t="s">
        <v>246</v>
      </c>
      <c r="P54" s="121">
        <v>99803</v>
      </c>
      <c r="Q54" s="121">
        <v>109093</v>
      </c>
      <c r="R54" s="133">
        <v>9.308337424726716</v>
      </c>
      <c r="S54" s="124">
        <v>9.976634338834096</v>
      </c>
      <c r="T54" s="121">
        <v>9056.284</v>
      </c>
      <c r="U54" s="121">
        <v>9412.798</v>
      </c>
      <c r="V54" s="133">
        <v>3.936647746470868</v>
      </c>
      <c r="W54" s="124">
        <v>10.370200070053512</v>
      </c>
    </row>
    <row r="55" spans="1:23" ht="18" customHeight="1">
      <c r="A55" s="125" t="s">
        <v>247</v>
      </c>
      <c r="B55" s="135"/>
      <c r="C55" s="400" t="s">
        <v>359</v>
      </c>
      <c r="D55" s="132">
        <v>14227</v>
      </c>
      <c r="E55" s="132">
        <v>13948</v>
      </c>
      <c r="F55" s="144">
        <v>-1.9610599564208826</v>
      </c>
      <c r="G55" s="134">
        <v>1.2755151030754839</v>
      </c>
      <c r="H55" s="132">
        <v>945.376</v>
      </c>
      <c r="I55" s="132">
        <v>904.946</v>
      </c>
      <c r="J55" s="144">
        <v>-4.2766052872084686</v>
      </c>
      <c r="K55" s="133">
        <v>0.9969905943583028</v>
      </c>
      <c r="M55" s="125" t="s">
        <v>247</v>
      </c>
      <c r="N55" s="135"/>
      <c r="O55" s="400" t="s">
        <v>359</v>
      </c>
      <c r="P55" s="132">
        <v>14227</v>
      </c>
      <c r="Q55" s="132">
        <v>13948</v>
      </c>
      <c r="R55" s="144">
        <v>-1.9610599564208826</v>
      </c>
      <c r="S55" s="134">
        <v>1.275554762982574</v>
      </c>
      <c r="T55" s="132">
        <v>945.376</v>
      </c>
      <c r="U55" s="132">
        <v>904.946</v>
      </c>
      <c r="V55" s="144">
        <v>-4.2766052872084686</v>
      </c>
      <c r="W55" s="133">
        <v>0.9969905943583028</v>
      </c>
    </row>
    <row r="56" spans="1:23" ht="18" customHeight="1">
      <c r="A56" s="129"/>
      <c r="B56" s="130"/>
      <c r="C56" s="400" t="s">
        <v>298</v>
      </c>
      <c r="D56" s="132">
        <v>33960</v>
      </c>
      <c r="E56" s="132">
        <v>43593</v>
      </c>
      <c r="F56" s="133">
        <v>28.365724381625427</v>
      </c>
      <c r="G56" s="134">
        <v>3.9864876604796073</v>
      </c>
      <c r="H56" s="132">
        <v>3138.504</v>
      </c>
      <c r="I56" s="132">
        <v>3757.779</v>
      </c>
      <c r="J56" s="133">
        <v>19.73153451453304</v>
      </c>
      <c r="K56" s="133">
        <v>4.139993235703731</v>
      </c>
      <c r="M56" s="129"/>
      <c r="N56" s="130"/>
      <c r="O56" s="400" t="s">
        <v>298</v>
      </c>
      <c r="P56" s="132">
        <v>33960</v>
      </c>
      <c r="Q56" s="132">
        <v>43593</v>
      </c>
      <c r="R56" s="133">
        <v>28.365724381625427</v>
      </c>
      <c r="S56" s="134">
        <v>3.986611613328029</v>
      </c>
      <c r="T56" s="132">
        <v>3138.504</v>
      </c>
      <c r="U56" s="132">
        <v>3757.779</v>
      </c>
      <c r="V56" s="133">
        <v>19.73153451453304</v>
      </c>
      <c r="W56" s="133">
        <v>4.139993235703731</v>
      </c>
    </row>
    <row r="57" spans="1:23" ht="18" customHeight="1">
      <c r="A57" s="125" t="s">
        <v>197</v>
      </c>
      <c r="B57" s="135"/>
      <c r="C57" s="401" t="s">
        <v>299</v>
      </c>
      <c r="D57" s="132">
        <v>2524</v>
      </c>
      <c r="E57" s="132">
        <v>2170</v>
      </c>
      <c r="F57" s="133">
        <v>-14.025356576862123</v>
      </c>
      <c r="G57" s="134">
        <v>0.19844191093158875</v>
      </c>
      <c r="H57" s="132">
        <v>158.438</v>
      </c>
      <c r="I57" s="132">
        <v>202.51</v>
      </c>
      <c r="J57" s="133">
        <v>27.81655915878767</v>
      </c>
      <c r="K57" s="133">
        <v>0.22310785976566547</v>
      </c>
      <c r="M57" s="125" t="s">
        <v>197</v>
      </c>
      <c r="N57" s="135"/>
      <c r="O57" s="401" t="s">
        <v>299</v>
      </c>
      <c r="P57" s="132">
        <v>2524</v>
      </c>
      <c r="Q57" s="132">
        <v>2170</v>
      </c>
      <c r="R57" s="133">
        <v>-14.025356576862123</v>
      </c>
      <c r="S57" s="134">
        <v>0.19844808113508644</v>
      </c>
      <c r="T57" s="132">
        <v>158.438</v>
      </c>
      <c r="U57" s="132">
        <v>202.51</v>
      </c>
      <c r="V57" s="133">
        <v>27.81655915878767</v>
      </c>
      <c r="W57" s="133">
        <v>0.22310785976566547</v>
      </c>
    </row>
    <row r="58" spans="1:23" ht="18" customHeight="1">
      <c r="A58" s="139"/>
      <c r="B58" s="116"/>
      <c r="C58" s="402" t="s">
        <v>360</v>
      </c>
      <c r="D58" s="121">
        <v>49092</v>
      </c>
      <c r="E58" s="121">
        <v>49382</v>
      </c>
      <c r="F58" s="128">
        <v>0.5907276134604444</v>
      </c>
      <c r="G58" s="134">
        <v>4.515879468029362</v>
      </c>
      <c r="H58" s="121">
        <v>4813.966</v>
      </c>
      <c r="I58" s="121">
        <v>4547.563</v>
      </c>
      <c r="J58" s="128">
        <v>-5.533960979367123</v>
      </c>
      <c r="K58" s="133">
        <v>5.0101083802258115</v>
      </c>
      <c r="M58" s="139"/>
      <c r="N58" s="116"/>
      <c r="O58" s="402" t="s">
        <v>360</v>
      </c>
      <c r="P58" s="121">
        <v>49092</v>
      </c>
      <c r="Q58" s="121">
        <v>49382</v>
      </c>
      <c r="R58" s="128">
        <v>0.5907276134604444</v>
      </c>
      <c r="S58" s="134">
        <v>4.516019881388405</v>
      </c>
      <c r="T58" s="121">
        <v>4813.966</v>
      </c>
      <c r="U58" s="121">
        <v>4547.563</v>
      </c>
      <c r="V58" s="128">
        <v>-5.533960979367123</v>
      </c>
      <c r="W58" s="133">
        <v>5.0101083802258115</v>
      </c>
    </row>
    <row r="59" spans="1:23" ht="18" customHeight="1">
      <c r="A59" s="129"/>
      <c r="B59" s="150" t="s">
        <v>216</v>
      </c>
      <c r="C59" s="142" t="s">
        <v>248</v>
      </c>
      <c r="D59" s="121">
        <v>504546</v>
      </c>
      <c r="E59" s="393">
        <v>516875</v>
      </c>
      <c r="F59" s="390">
        <v>2.443582943874304</v>
      </c>
      <c r="G59" s="399">
        <v>47.26712567408523</v>
      </c>
      <c r="H59" s="161">
        <v>51382.646</v>
      </c>
      <c r="I59" s="403">
        <v>51448.372</v>
      </c>
      <c r="J59" s="390">
        <v>0.1279147827459184</v>
      </c>
      <c r="K59" s="399">
        <v>56.681330133562746</v>
      </c>
      <c r="M59" s="129"/>
      <c r="N59" s="150" t="s">
        <v>216</v>
      </c>
      <c r="O59" s="142" t="s">
        <v>248</v>
      </c>
      <c r="P59" s="121">
        <v>504546</v>
      </c>
      <c r="Q59" s="121">
        <v>516868</v>
      </c>
      <c r="R59" s="133">
        <v>2.4421955579867927</v>
      </c>
      <c r="S59" s="124">
        <v>47.26795520743312</v>
      </c>
      <c r="T59" s="161">
        <v>51382.646</v>
      </c>
      <c r="U59" s="161">
        <v>51448.839</v>
      </c>
      <c r="V59" s="133">
        <v>0.128823649914807</v>
      </c>
      <c r="W59" s="124">
        <v>56.68184463344181</v>
      </c>
    </row>
    <row r="60" spans="1:23" ht="18" customHeight="1">
      <c r="A60" s="125" t="s">
        <v>218</v>
      </c>
      <c r="B60" s="126" t="s">
        <v>204</v>
      </c>
      <c r="C60" s="151" t="s">
        <v>249</v>
      </c>
      <c r="D60" s="121">
        <v>556195</v>
      </c>
      <c r="E60" s="393">
        <v>576644</v>
      </c>
      <c r="F60" s="399">
        <v>3.6765882469277784</v>
      </c>
      <c r="G60" s="391">
        <v>52.73287432591478</v>
      </c>
      <c r="H60" s="121">
        <v>39268.332</v>
      </c>
      <c r="I60" s="393">
        <v>39319.384999999995</v>
      </c>
      <c r="J60" s="399">
        <v>0.13001061516948198</v>
      </c>
      <c r="K60" s="390">
        <v>43.31866986643726</v>
      </c>
      <c r="M60" s="125" t="s">
        <v>218</v>
      </c>
      <c r="N60" s="126" t="s">
        <v>204</v>
      </c>
      <c r="O60" s="151" t="s">
        <v>249</v>
      </c>
      <c r="P60" s="121">
        <v>556195</v>
      </c>
      <c r="Q60" s="121">
        <v>576617</v>
      </c>
      <c r="R60" s="124">
        <v>3.671733834356658</v>
      </c>
      <c r="S60" s="134">
        <v>52.73204479256689</v>
      </c>
      <c r="T60" s="121">
        <v>39268.332</v>
      </c>
      <c r="U60" s="121">
        <v>39318.91799999999</v>
      </c>
      <c r="V60" s="124">
        <v>0.12882136170179592</v>
      </c>
      <c r="W60" s="133">
        <v>43.31815536655819</v>
      </c>
    </row>
    <row r="61" spans="1:23" ht="18" customHeight="1">
      <c r="A61" s="129"/>
      <c r="B61" s="130"/>
      <c r="C61" s="130" t="s">
        <v>220</v>
      </c>
      <c r="D61" s="132">
        <v>21282</v>
      </c>
      <c r="E61" s="132">
        <v>18714</v>
      </c>
      <c r="F61" s="133">
        <v>-12.066535100084579</v>
      </c>
      <c r="G61" s="144">
        <v>1.7113557240432038</v>
      </c>
      <c r="H61" s="132">
        <v>1599.233</v>
      </c>
      <c r="I61" s="132">
        <v>1284.425</v>
      </c>
      <c r="J61" s="133">
        <v>-19.68493646641859</v>
      </c>
      <c r="K61" s="144">
        <v>1.41506746718441</v>
      </c>
      <c r="M61" s="129"/>
      <c r="N61" s="130"/>
      <c r="O61" s="130" t="s">
        <v>220</v>
      </c>
      <c r="P61" s="132">
        <v>21282</v>
      </c>
      <c r="Q61" s="132">
        <v>18714</v>
      </c>
      <c r="R61" s="133">
        <v>-12.066535100084579</v>
      </c>
      <c r="S61" s="144">
        <v>1.7114089356506947</v>
      </c>
      <c r="T61" s="132">
        <v>1599.233</v>
      </c>
      <c r="U61" s="132">
        <v>1284.425</v>
      </c>
      <c r="V61" s="133">
        <v>-19.68493646641859</v>
      </c>
      <c r="W61" s="144">
        <v>1.41506746718441</v>
      </c>
    </row>
    <row r="62" spans="1:23" ht="18" customHeight="1">
      <c r="A62" s="125" t="s">
        <v>221</v>
      </c>
      <c r="B62" s="135"/>
      <c r="C62" s="130" t="s">
        <v>222</v>
      </c>
      <c r="D62" s="132">
        <v>335548</v>
      </c>
      <c r="E62" s="132">
        <v>336325</v>
      </c>
      <c r="F62" s="133">
        <v>0.2315615053583855</v>
      </c>
      <c r="G62" s="133">
        <v>30.75620999726571</v>
      </c>
      <c r="H62" s="132">
        <v>23547.647</v>
      </c>
      <c r="I62" s="132">
        <v>23336.34</v>
      </c>
      <c r="J62" s="133">
        <v>-0.8973592987868386</v>
      </c>
      <c r="K62" s="133">
        <v>25.709944556633697</v>
      </c>
      <c r="M62" s="125" t="s">
        <v>221</v>
      </c>
      <c r="N62" s="135"/>
      <c r="O62" s="130" t="s">
        <v>222</v>
      </c>
      <c r="P62" s="132">
        <v>335548</v>
      </c>
      <c r="Q62" s="132">
        <v>336325</v>
      </c>
      <c r="R62" s="133">
        <v>0.2315615053583855</v>
      </c>
      <c r="S62" s="133">
        <v>30.757166307722557</v>
      </c>
      <c r="T62" s="132">
        <v>23547.647</v>
      </c>
      <c r="U62" s="132">
        <v>23336.34</v>
      </c>
      <c r="V62" s="133">
        <v>-0.8973592987868386</v>
      </c>
      <c r="W62" s="133">
        <v>25.709944556633697</v>
      </c>
    </row>
    <row r="63" spans="1:23" ht="18" customHeight="1">
      <c r="A63" s="129"/>
      <c r="B63" s="130"/>
      <c r="C63" s="130" t="s">
        <v>223</v>
      </c>
      <c r="D63" s="132">
        <v>197394</v>
      </c>
      <c r="E63" s="389">
        <v>219546</v>
      </c>
      <c r="F63" s="390">
        <v>11.222225599562293</v>
      </c>
      <c r="G63" s="390">
        <v>20.07701740893391</v>
      </c>
      <c r="H63" s="132">
        <v>13967.458</v>
      </c>
      <c r="I63" s="389">
        <v>14564.931999999999</v>
      </c>
      <c r="J63" s="390">
        <v>4.277614437788159</v>
      </c>
      <c r="K63" s="390">
        <v>16.0463720613918</v>
      </c>
      <c r="M63" s="129"/>
      <c r="N63" s="130"/>
      <c r="O63" s="130" t="s">
        <v>223</v>
      </c>
      <c r="P63" s="132">
        <v>197394</v>
      </c>
      <c r="Q63" s="132">
        <v>219519</v>
      </c>
      <c r="R63" s="133">
        <v>11.208547372260554</v>
      </c>
      <c r="S63" s="133">
        <v>20.075172498936887</v>
      </c>
      <c r="T63" s="132">
        <v>13967.458</v>
      </c>
      <c r="U63" s="132">
        <v>14564.465</v>
      </c>
      <c r="V63" s="133">
        <v>4.27427095180812</v>
      </c>
      <c r="W63" s="133">
        <v>16.04585756151273</v>
      </c>
    </row>
    <row r="64" spans="1:23" ht="18" customHeight="1">
      <c r="A64" s="125" t="s">
        <v>197</v>
      </c>
      <c r="B64" s="135"/>
      <c r="C64" s="130" t="s">
        <v>224</v>
      </c>
      <c r="D64" s="132">
        <v>402</v>
      </c>
      <c r="E64" s="132">
        <v>469</v>
      </c>
      <c r="F64" s="133">
        <v>16.66666666666667</v>
      </c>
      <c r="G64" s="133">
        <v>0.04288905816908531</v>
      </c>
      <c r="H64" s="132">
        <v>33.075</v>
      </c>
      <c r="I64" s="132">
        <v>33.272</v>
      </c>
      <c r="J64" s="133">
        <v>0.5956160241874215</v>
      </c>
      <c r="K64" s="133">
        <v>0.036656188386367194</v>
      </c>
      <c r="M64" s="125" t="s">
        <v>197</v>
      </c>
      <c r="N64" s="135"/>
      <c r="O64" s="130" t="s">
        <v>224</v>
      </c>
      <c r="P64" s="132">
        <v>402</v>
      </c>
      <c r="Q64" s="132">
        <v>469</v>
      </c>
      <c r="R64" s="133">
        <v>16.66666666666667</v>
      </c>
      <c r="S64" s="133">
        <v>0.042890391729196106</v>
      </c>
      <c r="T64" s="132">
        <v>33.075</v>
      </c>
      <c r="U64" s="132">
        <v>33.272</v>
      </c>
      <c r="V64" s="133">
        <v>0.5956160241874215</v>
      </c>
      <c r="W64" s="133">
        <v>0.036656188386367194</v>
      </c>
    </row>
    <row r="65" spans="1:23" ht="18" customHeight="1">
      <c r="A65" s="139"/>
      <c r="B65" s="116"/>
      <c r="C65" s="116" t="s">
        <v>225</v>
      </c>
      <c r="D65" s="121">
        <v>1569</v>
      </c>
      <c r="E65" s="121">
        <v>1590</v>
      </c>
      <c r="F65" s="128">
        <v>1.3384321223709463</v>
      </c>
      <c r="G65" s="128">
        <v>0.14540213750286918</v>
      </c>
      <c r="H65" s="121">
        <v>120.919</v>
      </c>
      <c r="I65" s="121">
        <v>100.416</v>
      </c>
      <c r="J65" s="128">
        <v>-16.955978795722757</v>
      </c>
      <c r="K65" s="128">
        <v>0.11062959284099089</v>
      </c>
      <c r="M65" s="139"/>
      <c r="N65" s="116"/>
      <c r="O65" s="116" t="s">
        <v>225</v>
      </c>
      <c r="P65" s="121">
        <v>1569</v>
      </c>
      <c r="Q65" s="121">
        <v>1590</v>
      </c>
      <c r="R65" s="128">
        <v>1.3384321223709463</v>
      </c>
      <c r="S65" s="128">
        <v>0.1454066585275518</v>
      </c>
      <c r="T65" s="121">
        <v>120.919</v>
      </c>
      <c r="U65" s="121">
        <v>100.416</v>
      </c>
      <c r="V65" s="128">
        <v>-16.955978795722757</v>
      </c>
      <c r="W65" s="128">
        <v>0.11062959284099089</v>
      </c>
    </row>
    <row r="66" spans="1:23" ht="18" customHeight="1">
      <c r="A66" s="140"/>
      <c r="B66" s="140"/>
      <c r="C66" s="140"/>
      <c r="D66" s="162"/>
      <c r="E66" s="163"/>
      <c r="F66" s="164"/>
      <c r="G66" s="164"/>
      <c r="H66" s="163"/>
      <c r="I66" s="163"/>
      <c r="J66" s="164"/>
      <c r="K66" s="165"/>
      <c r="M66" s="140"/>
      <c r="N66" s="140"/>
      <c r="O66" s="140"/>
      <c r="P66" s="162"/>
      <c r="Q66" s="163"/>
      <c r="R66" s="164"/>
      <c r="S66" s="164"/>
      <c r="T66" s="163"/>
      <c r="U66" s="163"/>
      <c r="V66" s="164"/>
      <c r="W66" s="165"/>
    </row>
    <row r="67" spans="1:23" ht="18" customHeight="1">
      <c r="A67" t="s">
        <v>250</v>
      </c>
      <c r="D67" s="152"/>
      <c r="E67" s="152"/>
      <c r="F67" s="152"/>
      <c r="G67" s="152"/>
      <c r="H67" s="152"/>
      <c r="I67" s="152"/>
      <c r="J67" s="152"/>
      <c r="K67" s="152"/>
      <c r="M67" t="s">
        <v>250</v>
      </c>
      <c r="P67" s="152"/>
      <c r="Q67" s="152"/>
      <c r="R67" s="152"/>
      <c r="S67" s="152"/>
      <c r="T67" s="152"/>
      <c r="U67" s="152"/>
      <c r="V67" s="152"/>
      <c r="W67" s="152"/>
    </row>
    <row r="68" spans="1:23" ht="18" customHeight="1">
      <c r="A68" s="108"/>
      <c r="B68" s="109"/>
      <c r="C68" s="110"/>
      <c r="D68" s="153" t="s">
        <v>227</v>
      </c>
      <c r="E68" s="153"/>
      <c r="F68" s="153"/>
      <c r="G68" s="153"/>
      <c r="H68" s="154" t="s">
        <v>228</v>
      </c>
      <c r="I68" s="153"/>
      <c r="J68" s="153"/>
      <c r="K68" s="155"/>
      <c r="M68" s="108"/>
      <c r="N68" s="109"/>
      <c r="O68" s="110"/>
      <c r="P68" s="153" t="s">
        <v>227</v>
      </c>
      <c r="Q68" s="153"/>
      <c r="R68" s="153"/>
      <c r="S68" s="153"/>
      <c r="T68" s="154" t="s">
        <v>228</v>
      </c>
      <c r="U68" s="153"/>
      <c r="V68" s="153"/>
      <c r="W68" s="155"/>
    </row>
    <row r="69" spans="1:23" ht="18" customHeight="1">
      <c r="A69" s="114"/>
      <c r="B69" s="115"/>
      <c r="C69" s="116"/>
      <c r="D69" s="156" t="s">
        <v>290</v>
      </c>
      <c r="E69" s="156" t="s">
        <v>291</v>
      </c>
      <c r="F69" s="157" t="s">
        <v>10</v>
      </c>
      <c r="G69" s="158" t="s">
        <v>186</v>
      </c>
      <c r="H69" s="156" t="s">
        <v>290</v>
      </c>
      <c r="I69" s="156" t="s">
        <v>291</v>
      </c>
      <c r="J69" s="157" t="s">
        <v>10</v>
      </c>
      <c r="K69" s="157" t="s">
        <v>186</v>
      </c>
      <c r="M69" s="114"/>
      <c r="N69" s="115"/>
      <c r="O69" s="116"/>
      <c r="P69" s="156" t="s">
        <v>290</v>
      </c>
      <c r="Q69" s="156" t="s">
        <v>291</v>
      </c>
      <c r="R69" s="157" t="s">
        <v>10</v>
      </c>
      <c r="S69" s="158" t="s">
        <v>186</v>
      </c>
      <c r="T69" s="156" t="s">
        <v>290</v>
      </c>
      <c r="U69" s="156" t="s">
        <v>291</v>
      </c>
      <c r="V69" s="157" t="s">
        <v>10</v>
      </c>
      <c r="W69" s="157" t="s">
        <v>186</v>
      </c>
    </row>
    <row r="70" spans="1:23" ht="18" customHeight="1">
      <c r="A70" s="166" t="s">
        <v>251</v>
      </c>
      <c r="B70" s="115" t="s">
        <v>2</v>
      </c>
      <c r="C70" s="116" t="s">
        <v>252</v>
      </c>
      <c r="D70" s="121">
        <v>168918</v>
      </c>
      <c r="E70" s="393">
        <v>182555</v>
      </c>
      <c r="F70" s="404">
        <v>8.073147917924686</v>
      </c>
      <c r="G70" s="398">
        <v>60.847407348152295</v>
      </c>
      <c r="H70" s="121">
        <v>14906.603</v>
      </c>
      <c r="I70" s="393">
        <v>15367.198</v>
      </c>
      <c r="J70" s="404">
        <v>3.0898723203401914</v>
      </c>
      <c r="K70" s="399">
        <v>55.653913101990796</v>
      </c>
      <c r="M70" s="166" t="s">
        <v>251</v>
      </c>
      <c r="N70" s="115" t="s">
        <v>2</v>
      </c>
      <c r="O70" s="116" t="s">
        <v>252</v>
      </c>
      <c r="P70" s="121">
        <v>168918</v>
      </c>
      <c r="Q70" s="121">
        <v>182572</v>
      </c>
      <c r="R70" s="122">
        <v>8.083211972673126</v>
      </c>
      <c r="S70" s="123">
        <v>60.84151453955305</v>
      </c>
      <c r="T70" s="121">
        <v>14906.603</v>
      </c>
      <c r="U70" s="121">
        <v>15368.491</v>
      </c>
      <c r="V70" s="122">
        <v>3.098546328764513</v>
      </c>
      <c r="W70" s="124">
        <v>55.65250293915349</v>
      </c>
    </row>
    <row r="71" spans="16:23" ht="18" customHeight="1">
      <c r="P71" s="12"/>
      <c r="Q71" s="12"/>
      <c r="R71" s="12"/>
      <c r="S71" s="12"/>
      <c r="T71" s="12"/>
      <c r="U71" s="12"/>
      <c r="V71" s="12"/>
      <c r="W71" s="12"/>
    </row>
    <row r="72" spans="1:23" ht="18" customHeight="1">
      <c r="A72" t="s">
        <v>253</v>
      </c>
      <c r="M72" t="s">
        <v>253</v>
      </c>
      <c r="P72" s="12"/>
      <c r="Q72" s="12"/>
      <c r="R72" s="12"/>
      <c r="S72" s="12"/>
      <c r="T72" s="12"/>
      <c r="U72" s="12"/>
      <c r="V72" s="12"/>
      <c r="W72" s="12"/>
    </row>
    <row r="73" spans="1:23" ht="18" customHeight="1">
      <c r="A73" s="108"/>
      <c r="B73" s="109"/>
      <c r="C73" s="109"/>
      <c r="D73" s="112" t="s">
        <v>227</v>
      </c>
      <c r="E73" s="111"/>
      <c r="F73" s="111"/>
      <c r="G73" s="111"/>
      <c r="H73" s="167" t="s">
        <v>227</v>
      </c>
      <c r="I73" s="111"/>
      <c r="J73" s="111"/>
      <c r="K73" s="113"/>
      <c r="M73" s="108"/>
      <c r="N73" s="109"/>
      <c r="O73" s="109"/>
      <c r="P73" s="112" t="s">
        <v>227</v>
      </c>
      <c r="Q73" s="111"/>
      <c r="R73" s="111"/>
      <c r="S73" s="111"/>
      <c r="T73" s="167" t="s">
        <v>227</v>
      </c>
      <c r="U73" s="111"/>
      <c r="V73" s="111"/>
      <c r="W73" s="113"/>
    </row>
    <row r="74" spans="1:23" ht="18" customHeight="1">
      <c r="A74" s="114"/>
      <c r="B74" s="115"/>
      <c r="C74" s="115"/>
      <c r="D74" s="156" t="s">
        <v>290</v>
      </c>
      <c r="E74" s="156" t="s">
        <v>291</v>
      </c>
      <c r="F74" s="157" t="s">
        <v>10</v>
      </c>
      <c r="G74" s="158" t="s">
        <v>186</v>
      </c>
      <c r="H74" s="168" t="s">
        <v>254</v>
      </c>
      <c r="I74" s="405" t="s">
        <v>290</v>
      </c>
      <c r="J74" s="156" t="s">
        <v>291</v>
      </c>
      <c r="K74" s="157" t="s">
        <v>10</v>
      </c>
      <c r="M74" s="114"/>
      <c r="N74" s="115"/>
      <c r="O74" s="115"/>
      <c r="P74" s="156" t="s">
        <v>290</v>
      </c>
      <c r="Q74" s="156" t="s">
        <v>291</v>
      </c>
      <c r="R74" s="157" t="s">
        <v>10</v>
      </c>
      <c r="S74" s="158" t="s">
        <v>186</v>
      </c>
      <c r="T74" s="168" t="s">
        <v>254</v>
      </c>
      <c r="U74" s="405" t="s">
        <v>290</v>
      </c>
      <c r="V74" s="156" t="s">
        <v>291</v>
      </c>
      <c r="W74" s="157" t="s">
        <v>10</v>
      </c>
    </row>
    <row r="75" spans="1:23" ht="18" customHeight="1">
      <c r="A75" s="114" t="s">
        <v>255</v>
      </c>
      <c r="C75" s="115"/>
      <c r="D75" s="121">
        <v>145360</v>
      </c>
      <c r="E75" s="393">
        <v>154427</v>
      </c>
      <c r="F75" s="404">
        <v>6.237616951018166</v>
      </c>
      <c r="G75" s="398">
        <v>14.122022571167031</v>
      </c>
      <c r="H75" s="171" t="s">
        <v>256</v>
      </c>
      <c r="I75" s="132">
        <v>56740</v>
      </c>
      <c r="J75" s="406">
        <v>57735</v>
      </c>
      <c r="K75" s="397">
        <v>1.7536129714487174</v>
      </c>
      <c r="M75" s="114" t="s">
        <v>255</v>
      </c>
      <c r="O75" s="115"/>
      <c r="P75" s="121">
        <v>145360</v>
      </c>
      <c r="Q75" s="121">
        <v>154271</v>
      </c>
      <c r="R75" s="169">
        <v>6.130297193175565</v>
      </c>
      <c r="S75" s="170">
        <v>14.108195357046508</v>
      </c>
      <c r="T75" s="171" t="s">
        <v>256</v>
      </c>
      <c r="U75" s="132">
        <v>56740</v>
      </c>
      <c r="V75" s="172">
        <v>57715</v>
      </c>
      <c r="W75" s="173">
        <v>1.7183644695100355</v>
      </c>
    </row>
    <row r="76" spans="1:23" ht="18" customHeight="1">
      <c r="A76" s="429" t="s">
        <v>218</v>
      </c>
      <c r="B76" s="430"/>
      <c r="C76" s="107" t="s">
        <v>257</v>
      </c>
      <c r="D76" s="132">
        <v>17556</v>
      </c>
      <c r="E76" s="389">
        <v>17967</v>
      </c>
      <c r="F76" s="397">
        <v>2.3410799726589175</v>
      </c>
      <c r="G76" s="397">
        <v>11.634623479054829</v>
      </c>
      <c r="H76" s="171" t="s">
        <v>258</v>
      </c>
      <c r="I76" s="132">
        <v>79779</v>
      </c>
      <c r="J76" s="406">
        <v>88529</v>
      </c>
      <c r="K76" s="390">
        <v>10.967798543476363</v>
      </c>
      <c r="M76" s="429" t="s">
        <v>218</v>
      </c>
      <c r="N76" s="430"/>
      <c r="O76" s="107" t="s">
        <v>257</v>
      </c>
      <c r="P76" s="132">
        <v>17556</v>
      </c>
      <c r="Q76" s="132">
        <v>17940</v>
      </c>
      <c r="R76" s="173">
        <v>2.187286397812713</v>
      </c>
      <c r="S76" s="173">
        <v>11.628886829021656</v>
      </c>
      <c r="T76" s="171" t="s">
        <v>258</v>
      </c>
      <c r="U76" s="132">
        <v>79779</v>
      </c>
      <c r="V76" s="172">
        <v>88395</v>
      </c>
      <c r="W76" s="174">
        <v>10.799834542924842</v>
      </c>
    </row>
    <row r="77" spans="1:23" ht="18" customHeight="1">
      <c r="A77" s="431" t="s">
        <v>221</v>
      </c>
      <c r="B77" s="432"/>
      <c r="C77" s="107" t="s">
        <v>259</v>
      </c>
      <c r="D77" s="132">
        <v>4012</v>
      </c>
      <c r="E77" s="132">
        <v>4486</v>
      </c>
      <c r="F77" s="174">
        <v>11.814556331006983</v>
      </c>
      <c r="G77" s="390">
        <v>2.9049324276195225</v>
      </c>
      <c r="H77" s="171" t="s">
        <v>6</v>
      </c>
      <c r="I77" s="132">
        <v>290</v>
      </c>
      <c r="J77" s="172">
        <v>971</v>
      </c>
      <c r="K77" s="174">
        <v>234.82758620689657</v>
      </c>
      <c r="M77" s="431" t="s">
        <v>221</v>
      </c>
      <c r="N77" s="432"/>
      <c r="O77" s="107" t="s">
        <v>259</v>
      </c>
      <c r="P77" s="132">
        <v>4012</v>
      </c>
      <c r="Q77" s="132">
        <v>4486</v>
      </c>
      <c r="R77" s="174">
        <v>11.814556331006983</v>
      </c>
      <c r="S77" s="174">
        <v>2.907869917223587</v>
      </c>
      <c r="T77" s="171" t="s">
        <v>6</v>
      </c>
      <c r="U77" s="132">
        <v>290</v>
      </c>
      <c r="V77" s="172">
        <v>971</v>
      </c>
      <c r="W77" s="174">
        <v>234.82758620689657</v>
      </c>
    </row>
    <row r="78" spans="1:23" ht="18" customHeight="1">
      <c r="A78" s="433" t="s">
        <v>197</v>
      </c>
      <c r="B78" s="434"/>
      <c r="C78" s="175" t="s">
        <v>260</v>
      </c>
      <c r="D78" s="121">
        <v>123792</v>
      </c>
      <c r="E78" s="393">
        <v>131974</v>
      </c>
      <c r="F78" s="394">
        <v>6.6094739563138205</v>
      </c>
      <c r="G78" s="394">
        <v>85.46044409332565</v>
      </c>
      <c r="H78" s="168" t="s">
        <v>7</v>
      </c>
      <c r="I78" s="121">
        <v>8551</v>
      </c>
      <c r="J78" s="407">
        <v>7192</v>
      </c>
      <c r="K78" s="394">
        <v>-15.892878025961878</v>
      </c>
      <c r="M78" s="433" t="s">
        <v>197</v>
      </c>
      <c r="N78" s="434"/>
      <c r="O78" s="175" t="s">
        <v>260</v>
      </c>
      <c r="P78" s="121">
        <v>123792</v>
      </c>
      <c r="Q78" s="121">
        <v>131845</v>
      </c>
      <c r="R78" s="176">
        <v>6.505266899314989</v>
      </c>
      <c r="S78" s="176">
        <v>85.46324325375477</v>
      </c>
      <c r="T78" s="168" t="s">
        <v>7</v>
      </c>
      <c r="U78" s="121">
        <v>8551</v>
      </c>
      <c r="V78" s="177">
        <v>7190</v>
      </c>
      <c r="W78" s="176">
        <v>-15.916267103262769</v>
      </c>
    </row>
    <row r="79" spans="16:23" ht="18" customHeight="1">
      <c r="P79" s="12"/>
      <c r="Q79" s="12"/>
      <c r="R79" s="12"/>
      <c r="S79" s="12"/>
      <c r="T79" s="12"/>
      <c r="U79" s="12"/>
      <c r="V79" s="12"/>
      <c r="W79" s="12"/>
    </row>
    <row r="80" spans="3:23" ht="18" customHeight="1">
      <c r="C80" t="s">
        <v>261</v>
      </c>
      <c r="O80" t="s">
        <v>261</v>
      </c>
      <c r="P80" s="12"/>
      <c r="Q80" s="12"/>
      <c r="R80" s="12"/>
      <c r="S80" s="12"/>
      <c r="T80" s="12"/>
      <c r="U80" s="12"/>
      <c r="V80" s="12"/>
      <c r="W80" s="12"/>
    </row>
    <row r="81" spans="3:23" ht="18" customHeight="1">
      <c r="C81" s="178"/>
      <c r="D81" s="111" t="s">
        <v>262</v>
      </c>
      <c r="E81" s="111"/>
      <c r="F81" s="111"/>
      <c r="G81" s="112" t="s">
        <v>263</v>
      </c>
      <c r="H81" s="111"/>
      <c r="I81" s="113"/>
      <c r="K81" s="408"/>
      <c r="O81" s="178"/>
      <c r="P81" s="111" t="s">
        <v>262</v>
      </c>
      <c r="Q81" s="111"/>
      <c r="R81" s="111"/>
      <c r="S81" s="112" t="s">
        <v>263</v>
      </c>
      <c r="T81" s="111"/>
      <c r="U81" s="113"/>
      <c r="V81" s="12"/>
      <c r="W81" s="12"/>
    </row>
    <row r="82" spans="3:23" ht="18" customHeight="1">
      <c r="C82" s="139"/>
      <c r="D82" s="156" t="s">
        <v>290</v>
      </c>
      <c r="E82" s="156" t="s">
        <v>291</v>
      </c>
      <c r="F82" s="158" t="s">
        <v>10</v>
      </c>
      <c r="G82" s="156" t="s">
        <v>290</v>
      </c>
      <c r="H82" s="156" t="s">
        <v>291</v>
      </c>
      <c r="I82" s="157" t="s">
        <v>10</v>
      </c>
      <c r="O82" s="139"/>
      <c r="P82" s="156" t="s">
        <v>290</v>
      </c>
      <c r="Q82" s="156" t="s">
        <v>291</v>
      </c>
      <c r="R82" s="158" t="s">
        <v>10</v>
      </c>
      <c r="S82" s="156" t="s">
        <v>290</v>
      </c>
      <c r="T82" s="156" t="s">
        <v>291</v>
      </c>
      <c r="U82" s="157" t="s">
        <v>10</v>
      </c>
      <c r="V82" s="12"/>
      <c r="W82" s="12"/>
    </row>
    <row r="83" spans="3:23" ht="18" customHeight="1">
      <c r="C83" s="125" t="s">
        <v>361</v>
      </c>
      <c r="D83" s="132">
        <v>98555</v>
      </c>
      <c r="E83" s="389">
        <v>107715</v>
      </c>
      <c r="F83" s="391">
        <v>9.294302673634004</v>
      </c>
      <c r="G83" s="132">
        <v>8272.294</v>
      </c>
      <c r="H83" s="389">
        <v>8735.371</v>
      </c>
      <c r="I83" s="397">
        <v>5.597927249684304</v>
      </c>
      <c r="O83" s="125" t="s">
        <v>361</v>
      </c>
      <c r="P83" s="132">
        <v>98555</v>
      </c>
      <c r="Q83" s="132">
        <v>107707</v>
      </c>
      <c r="R83" s="179">
        <v>9.28618537872255</v>
      </c>
      <c r="S83" s="132">
        <v>8272.294</v>
      </c>
      <c r="T83" s="132">
        <v>8734.405</v>
      </c>
      <c r="U83" s="173">
        <v>5.586249715012556</v>
      </c>
      <c r="V83" s="12"/>
      <c r="W83" s="12"/>
    </row>
    <row r="84" spans="3:23" ht="18" customHeight="1">
      <c r="C84" s="125" t="s">
        <v>362</v>
      </c>
      <c r="D84" s="132">
        <v>27743</v>
      </c>
      <c r="E84" s="389">
        <v>29619</v>
      </c>
      <c r="F84" s="391">
        <v>6.7620661067656584</v>
      </c>
      <c r="G84" s="180">
        <v>3615.565</v>
      </c>
      <c r="H84" s="409">
        <v>3815.2840000000006</v>
      </c>
      <c r="I84" s="390">
        <v>5.523866947489537</v>
      </c>
      <c r="O84" s="125" t="s">
        <v>362</v>
      </c>
      <c r="P84" s="132">
        <v>27743</v>
      </c>
      <c r="Q84" s="132">
        <v>29615</v>
      </c>
      <c r="R84" s="179">
        <v>6.7476480553653175</v>
      </c>
      <c r="S84" s="180">
        <v>3615.565</v>
      </c>
      <c r="T84" s="180">
        <v>3814.738</v>
      </c>
      <c r="U84" s="174">
        <v>5.508765573292138</v>
      </c>
      <c r="V84" s="12"/>
      <c r="W84" s="12"/>
    </row>
    <row r="85" spans="3:23" ht="18" customHeight="1">
      <c r="C85" s="125" t="s">
        <v>363</v>
      </c>
      <c r="D85" s="132">
        <v>51718</v>
      </c>
      <c r="E85" s="132">
        <v>60998</v>
      </c>
      <c r="F85" s="134">
        <v>17.943462624231415</v>
      </c>
      <c r="G85" s="180">
        <v>2577.606</v>
      </c>
      <c r="H85" s="409">
        <v>3084.123</v>
      </c>
      <c r="I85" s="390">
        <v>19.650675859693052</v>
      </c>
      <c r="O85" s="125" t="s">
        <v>363</v>
      </c>
      <c r="P85" s="132">
        <v>51718</v>
      </c>
      <c r="Q85" s="132">
        <v>60998</v>
      </c>
      <c r="R85" s="179">
        <v>17.943462624231415</v>
      </c>
      <c r="S85" s="180">
        <v>2577.606</v>
      </c>
      <c r="T85" s="180">
        <v>3084.097</v>
      </c>
      <c r="U85" s="174">
        <v>19.649667171786533</v>
      </c>
      <c r="V85" s="12"/>
      <c r="W85" s="12"/>
    </row>
    <row r="86" spans="3:23" ht="18" customHeight="1">
      <c r="C86" s="125" t="s">
        <v>364</v>
      </c>
      <c r="D86" s="132">
        <v>151</v>
      </c>
      <c r="E86" s="132">
        <v>112</v>
      </c>
      <c r="F86" s="179">
        <v>-25.82781456953643</v>
      </c>
      <c r="G86" s="180">
        <v>14.879</v>
      </c>
      <c r="H86" s="180">
        <v>13.159999999999998</v>
      </c>
      <c r="I86" s="174">
        <v>-11.553195779286241</v>
      </c>
      <c r="O86" s="125" t="s">
        <v>364</v>
      </c>
      <c r="P86" s="132">
        <v>151</v>
      </c>
      <c r="Q86" s="132">
        <v>112</v>
      </c>
      <c r="R86" s="179">
        <v>-25.82781456953643</v>
      </c>
      <c r="S86" s="180">
        <v>14.879</v>
      </c>
      <c r="T86" s="180">
        <v>13.16</v>
      </c>
      <c r="U86" s="174">
        <v>-11.553195779286241</v>
      </c>
      <c r="V86" s="12"/>
      <c r="W86" s="12"/>
    </row>
    <row r="87" spans="3:23" ht="18" customHeight="1">
      <c r="C87" s="181" t="s">
        <v>365</v>
      </c>
      <c r="D87" s="121">
        <v>18943</v>
      </c>
      <c r="E87" s="393">
        <v>16986</v>
      </c>
      <c r="F87" s="394">
        <v>-10.33099297893682</v>
      </c>
      <c r="G87" s="161">
        <v>2064.244</v>
      </c>
      <c r="H87" s="403">
        <v>1822.8039999999999</v>
      </c>
      <c r="I87" s="394">
        <v>-11.696291717452027</v>
      </c>
      <c r="O87" s="181" t="s">
        <v>365</v>
      </c>
      <c r="P87" s="121">
        <v>18943</v>
      </c>
      <c r="Q87" s="121">
        <v>16982</v>
      </c>
      <c r="R87" s="182">
        <v>-10.35210895845431</v>
      </c>
      <c r="S87" s="161">
        <v>2064.244</v>
      </c>
      <c r="T87" s="161">
        <v>1822.41</v>
      </c>
      <c r="U87" s="176">
        <v>-11.715378608342817</v>
      </c>
      <c r="V87" s="12"/>
      <c r="W87" s="12"/>
    </row>
    <row r="88" spans="16:23" ht="18" customHeight="1">
      <c r="P88" s="12"/>
      <c r="Q88" s="12"/>
      <c r="R88" s="12"/>
      <c r="S88" s="12"/>
      <c r="T88" s="12"/>
      <c r="U88" s="12"/>
      <c r="V88" s="12"/>
      <c r="W88" s="12"/>
    </row>
    <row r="89" spans="1:23" ht="18" customHeight="1">
      <c r="A89" s="107" t="s">
        <v>264</v>
      </c>
      <c r="C89" t="s">
        <v>366</v>
      </c>
      <c r="M89" s="107" t="s">
        <v>264</v>
      </c>
      <c r="O89" t="s">
        <v>366</v>
      </c>
      <c r="P89" s="12"/>
      <c r="Q89" s="12"/>
      <c r="R89" s="12"/>
      <c r="S89" s="12"/>
      <c r="T89" s="12"/>
      <c r="U89" s="12"/>
      <c r="V89" s="12"/>
      <c r="W89" s="12"/>
    </row>
    <row r="90" spans="2:23" ht="18" customHeight="1">
      <c r="B90" s="107"/>
      <c r="C90" t="s">
        <v>367</v>
      </c>
      <c r="N90" s="107"/>
      <c r="O90" t="s">
        <v>367</v>
      </c>
      <c r="P90" s="12"/>
      <c r="Q90" s="12"/>
      <c r="R90" s="12"/>
      <c r="S90" s="12"/>
      <c r="T90" s="12"/>
      <c r="U90" s="12"/>
      <c r="V90" s="12"/>
      <c r="W90" s="12"/>
    </row>
    <row r="91" spans="3:23" ht="18" customHeight="1">
      <c r="C91" t="s">
        <v>368</v>
      </c>
      <c r="O91" t="s">
        <v>368</v>
      </c>
      <c r="P91" s="12"/>
      <c r="Q91" s="12"/>
      <c r="R91" s="12"/>
      <c r="S91" s="12"/>
      <c r="T91" s="12"/>
      <c r="U91" s="12"/>
      <c r="V91" s="12"/>
      <c r="W91" s="12"/>
    </row>
    <row r="92" ht="18" customHeight="1"/>
  </sheetData>
  <sheetProtection/>
  <mergeCells count="6">
    <mergeCell ref="A76:B76"/>
    <mergeCell ref="M76:N76"/>
    <mergeCell ref="A77:B77"/>
    <mergeCell ref="M77:N77"/>
    <mergeCell ref="A78:B78"/>
    <mergeCell ref="M78:N78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2010-12-14T05:09:10Z</cp:lastPrinted>
  <dcterms:created xsi:type="dcterms:W3CDTF">2006-01-27T09:16:29Z</dcterms:created>
  <dcterms:modified xsi:type="dcterms:W3CDTF">2010-12-14T06:50:30Z</dcterms:modified>
  <cp:category/>
  <cp:version/>
  <cp:contentType/>
  <cp:contentStatus/>
</cp:coreProperties>
</file>