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<sst xmlns="http://schemas.openxmlformats.org/spreadsheetml/2006/main" count="291" uniqueCount="127">
  <si>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</si>
  <si>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</si>
  <si>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</si>
  <si>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</si>
  <si>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</si>
  <si>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</si>
  <si>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</si>
  <si>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</si>
  <si>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</si>
  <si>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</si>
  <si>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</si>
  <si>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</si>
  <si>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</si>
  <si>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</si>
  <si>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</si>
  <si>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</si>
  <si>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</si>
  <si>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</si>
  <si>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</si>
  <si>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</si>
  <si>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</si>
  <si>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</si>
  <si>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</si>
  <si>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</si>
  <si>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</si>
  <si>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</si>
  <si>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</si>
  <si>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</si>
  <si>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</si>
  <si>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</si>
  <si>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</si>
  <si>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</si>
  <si>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</si>
  <si>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</si>
  <si>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</si>
  <si>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</si>
  <si>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</si>
  <si>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</si>
  <si>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</si>
  <si>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</si>
  <si>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</si>
  <si>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</si>
  <si>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</si>
  <si>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</si>
  <si>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</si>
  <si>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</si>
  <si>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</si>
  <si>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平成２３年９月３０日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</si>
  <si>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</si>
  <si>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</si>
  <si>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</si>
  <si>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</si>
  <si>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</si>
  <si>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</si>
  <si>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</si>
  <si>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</si>
  <si>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</si>
  <si>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</si>
  <si>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</si>
  <si>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</si>
  <si>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</si>
  <si>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</si>
  <si>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</si>
  <si>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</si>
  <si>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</si>
  <si>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</si>
  <si>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</si>
  <si>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</si>
  <si>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</si>
  <si>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</si>
  <si>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</si>
  <si>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</si>
  <si>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</si>
  <si>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</si>
  <si>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</si>
  <si>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</si>
  <si>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</si>
  <si>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</si>
  <si>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</si>
  <si>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</si>
  <si>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</si>
  <si>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</si>
  <si>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</si>
  <si>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</si>
  <si>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</si>
  <si>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</si>
  <si>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</si>
  <si>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</si>
  <si>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</si>
  <si>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＜平成２３年１１月分＞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</si>
  <si>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</si>
  <si>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</si>
  <si>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</si>
  <si>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</si>
  <si>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</si>
  <si>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</si>
  <si>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</si>
  <si>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</si>
  <si>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>－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</si>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</sst>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horizontal="center" vertical="center"/>
      <protection/>
    </xf>
    <xf numFmtId="220" fontId="5" fillId="0" borderId="29" xfId="67" applyNumberFormat="1" applyFont="1" applyFill="1" applyBorder="1" applyAlignment="1">
      <alignment horizontal="center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horizontal="center" vertical="center"/>
      <protection/>
    </xf>
    <xf numFmtId="220" fontId="5" fillId="0" borderId="22" xfId="67" applyNumberFormat="1" applyFont="1" applyFill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horizontal="center" vertical="center"/>
      <protection/>
    </xf>
    <xf numFmtId="180" fontId="23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horizontal="center" vertical="center"/>
      <protection/>
    </xf>
    <xf numFmtId="220" fontId="5" fillId="0" borderId="37" xfId="67" applyNumberFormat="1" applyFont="1" applyFill="1" applyBorder="1" applyAlignment="1">
      <alignment horizontal="center"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180" fontId="0" fillId="0" borderId="21" xfId="67" applyNumberFormat="1" applyFont="1" applyFill="1" applyBorder="1" applyAlignment="1">
      <alignment horizontal="center" vertical="center"/>
      <protection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487795"/>
        <c:axId val="42736972"/>
      </c:line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 val="autoZero"/>
        <c:auto val="0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1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3995.48</v>
          </cell>
          <cell r="Q26">
            <v>3086.057</v>
          </cell>
          <cell r="R26">
            <v>3405.071</v>
          </cell>
          <cell r="S26">
            <v>3579.959</v>
          </cell>
          <cell r="T26">
            <v>3183.469</v>
          </cell>
          <cell r="U26">
            <v>2990.654</v>
          </cell>
          <cell r="V26">
            <v>3424.702</v>
          </cell>
          <cell r="W26">
            <v>3471.29</v>
          </cell>
          <cell r="X26">
            <v>3174.041</v>
          </cell>
          <cell r="Y26">
            <v>3575.382</v>
          </cell>
          <cell r="Z26">
            <v>3819.35</v>
          </cell>
          <cell r="AA26">
            <v>4056.151</v>
          </cell>
        </row>
        <row r="27">
          <cell r="O27" t="str">
            <v>予測値</v>
          </cell>
          <cell r="Z27">
            <v>4100</v>
          </cell>
          <cell r="AA27">
            <v>4300</v>
          </cell>
        </row>
        <row r="28">
          <cell r="O28" t="str">
            <v>今年度</v>
          </cell>
          <cell r="P28">
            <v>3994.298</v>
          </cell>
          <cell r="Q28">
            <v>3078.607</v>
          </cell>
          <cell r="R28">
            <v>3455.543</v>
          </cell>
          <cell r="S28">
            <v>3390.358</v>
          </cell>
          <cell r="T28">
            <v>3246.128</v>
          </cell>
          <cell r="U28">
            <v>2911.539</v>
          </cell>
          <cell r="V28">
            <v>3513.493</v>
          </cell>
          <cell r="W28">
            <v>3514.301</v>
          </cell>
        </row>
      </sheetData>
      <sheetData sheetId="3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8190.504</v>
          </cell>
          <cell r="Q26">
            <v>6138.322</v>
          </cell>
          <cell r="R26">
            <v>6883.219</v>
          </cell>
          <cell r="S26">
            <v>7197.137</v>
          </cell>
          <cell r="T26">
            <v>6438.121</v>
          </cell>
          <cell r="U26">
            <v>6020.586</v>
          </cell>
          <cell r="V26">
            <v>6928.815</v>
          </cell>
          <cell r="W26">
            <v>7001.266</v>
          </cell>
          <cell r="X26">
            <v>6537.979</v>
          </cell>
          <cell r="Y26">
            <v>7328.412</v>
          </cell>
          <cell r="Z26">
            <v>7873.469</v>
          </cell>
          <cell r="AA26">
            <v>8395.483</v>
          </cell>
        </row>
        <row r="27">
          <cell r="O27" t="str">
            <v>予測値</v>
          </cell>
          <cell r="Z27">
            <v>8250</v>
          </cell>
          <cell r="AA27">
            <v>8750</v>
          </cell>
        </row>
        <row r="28">
          <cell r="O28" t="str">
            <v>今年度</v>
          </cell>
          <cell r="P28">
            <v>8420.105</v>
          </cell>
          <cell r="Q28">
            <v>6211.442</v>
          </cell>
          <cell r="R28">
            <v>7159.202</v>
          </cell>
          <cell r="S28">
            <v>6962.729</v>
          </cell>
          <cell r="T28">
            <v>6728.901</v>
          </cell>
          <cell r="U28">
            <v>5920.618</v>
          </cell>
          <cell r="V28">
            <v>7194.844</v>
          </cell>
          <cell r="W28">
            <v>7312.014</v>
          </cell>
        </row>
      </sheetData>
      <sheetData sheetId="4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773</v>
          </cell>
          <cell r="Q26">
            <v>687</v>
          </cell>
          <cell r="R26">
            <v>694</v>
          </cell>
          <cell r="S26">
            <v>770</v>
          </cell>
          <cell r="T26">
            <v>804</v>
          </cell>
          <cell r="U26">
            <v>746</v>
          </cell>
          <cell r="V26">
            <v>815</v>
          </cell>
          <cell r="W26">
            <v>815</v>
          </cell>
          <cell r="X26">
            <v>789</v>
          </cell>
          <cell r="Y26">
            <v>841</v>
          </cell>
          <cell r="Z26">
            <v>858</v>
          </cell>
          <cell r="AA26">
            <v>876</v>
          </cell>
        </row>
        <row r="27">
          <cell r="O27" t="str">
            <v>予測値</v>
          </cell>
          <cell r="Z27">
            <v>1000</v>
          </cell>
          <cell r="AA27">
            <v>975</v>
          </cell>
        </row>
        <row r="28">
          <cell r="O28" t="str">
            <v>今年度</v>
          </cell>
          <cell r="P28">
            <v>820</v>
          </cell>
          <cell r="Q28">
            <v>703</v>
          </cell>
          <cell r="R28">
            <v>685</v>
          </cell>
          <cell r="S28">
            <v>746</v>
          </cell>
          <cell r="T28">
            <v>756</v>
          </cell>
          <cell r="U28">
            <v>717</v>
          </cell>
          <cell r="V28">
            <v>747</v>
          </cell>
          <cell r="W28">
            <v>795</v>
          </cell>
        </row>
      </sheetData>
      <sheetData sheetId="5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1347</v>
          </cell>
          <cell r="Q26">
            <v>1392</v>
          </cell>
          <cell r="R26">
            <v>1491</v>
          </cell>
          <cell r="S26">
            <v>1744</v>
          </cell>
          <cell r="T26">
            <v>1578</v>
          </cell>
          <cell r="U26">
            <v>1506</v>
          </cell>
          <cell r="V26">
            <v>1460</v>
          </cell>
          <cell r="W26">
            <v>1390</v>
          </cell>
          <cell r="X26">
            <v>1363</v>
          </cell>
          <cell r="Y26">
            <v>1501</v>
          </cell>
          <cell r="Z26">
            <v>1447</v>
          </cell>
          <cell r="AA26">
            <v>1626</v>
          </cell>
        </row>
        <row r="27">
          <cell r="O27" t="str">
            <v>予測値</v>
          </cell>
          <cell r="Z27">
            <v>1600</v>
          </cell>
          <cell r="AA27">
            <v>1650</v>
          </cell>
        </row>
        <row r="28">
          <cell r="O28" t="str">
            <v>今年度</v>
          </cell>
          <cell r="P28">
            <v>1646</v>
          </cell>
          <cell r="Q28">
            <v>1616</v>
          </cell>
          <cell r="R28">
            <v>1606</v>
          </cell>
          <cell r="S28">
            <v>1734</v>
          </cell>
          <cell r="T28">
            <v>1681</v>
          </cell>
          <cell r="U28">
            <v>1540</v>
          </cell>
          <cell r="V28">
            <v>1464</v>
          </cell>
          <cell r="W28">
            <v>1432</v>
          </cell>
        </row>
      </sheetData>
      <sheetData sheetId="6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270</v>
          </cell>
          <cell r="Q26">
            <v>270</v>
          </cell>
          <cell r="R26">
            <v>281</v>
          </cell>
          <cell r="S26">
            <v>372</v>
          </cell>
          <cell r="T26">
            <v>331</v>
          </cell>
          <cell r="U26">
            <v>270</v>
          </cell>
          <cell r="V26">
            <v>318</v>
          </cell>
          <cell r="W26">
            <v>269</v>
          </cell>
          <cell r="X26">
            <v>260</v>
          </cell>
          <cell r="Y26">
            <v>313</v>
          </cell>
          <cell r="Z26">
            <v>281</v>
          </cell>
          <cell r="AA26">
            <v>333</v>
          </cell>
        </row>
        <row r="27">
          <cell r="O27" t="str">
            <v>予測値</v>
          </cell>
          <cell r="Z27">
            <v>340</v>
          </cell>
          <cell r="AA27">
            <v>360</v>
          </cell>
        </row>
        <row r="28">
          <cell r="O28" t="str">
            <v>今年度</v>
          </cell>
          <cell r="P28">
            <v>353</v>
          </cell>
          <cell r="Q28">
            <v>333</v>
          </cell>
          <cell r="R28">
            <v>338</v>
          </cell>
          <cell r="S28">
            <v>392</v>
          </cell>
          <cell r="T28">
            <v>372</v>
          </cell>
          <cell r="U28">
            <v>355</v>
          </cell>
          <cell r="V28">
            <v>304</v>
          </cell>
          <cell r="W28">
            <v>267</v>
          </cell>
        </row>
      </sheetData>
      <sheetData sheetId="7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527.599</v>
          </cell>
          <cell r="Q26">
            <v>518.652</v>
          </cell>
          <cell r="R26">
            <v>554.425</v>
          </cell>
          <cell r="S26">
            <v>645.104</v>
          </cell>
          <cell r="T26">
            <v>627.513</v>
          </cell>
          <cell r="U26">
            <v>627.124</v>
          </cell>
          <cell r="V26">
            <v>625.333</v>
          </cell>
          <cell r="W26">
            <v>611</v>
          </cell>
          <cell r="X26">
            <v>566.149</v>
          </cell>
          <cell r="Y26">
            <v>626</v>
          </cell>
          <cell r="Z26">
            <v>646.518</v>
          </cell>
          <cell r="AA26">
            <v>657.082</v>
          </cell>
        </row>
        <row r="27">
          <cell r="O27" t="str">
            <v>予測値</v>
          </cell>
          <cell r="Z27">
            <v>710</v>
          </cell>
          <cell r="AA27">
            <v>700</v>
          </cell>
        </row>
        <row r="28">
          <cell r="O28" t="str">
            <v>今年度</v>
          </cell>
          <cell r="P28">
            <v>608.045</v>
          </cell>
          <cell r="Q28">
            <v>604.42</v>
          </cell>
          <cell r="R28">
            <v>598.519</v>
          </cell>
          <cell r="S28">
            <v>651.935</v>
          </cell>
          <cell r="T28">
            <v>655.692</v>
          </cell>
          <cell r="U28">
            <v>600.255</v>
          </cell>
          <cell r="V28">
            <v>632.107</v>
          </cell>
          <cell r="W28">
            <v>638.892</v>
          </cell>
        </row>
      </sheetData>
      <sheetData sheetId="8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233.474</v>
          </cell>
          <cell r="Q26">
            <v>176.727</v>
          </cell>
          <cell r="R26">
            <v>219.772</v>
          </cell>
          <cell r="S26">
            <v>294.682</v>
          </cell>
          <cell r="T26">
            <v>112.091</v>
          </cell>
          <cell r="U26">
            <v>112.196</v>
          </cell>
          <cell r="V26">
            <v>144</v>
          </cell>
          <cell r="W26">
            <v>122</v>
          </cell>
          <cell r="X26">
            <v>131.604</v>
          </cell>
          <cell r="Y26">
            <v>136</v>
          </cell>
          <cell r="Z26">
            <v>164</v>
          </cell>
          <cell r="AA26">
            <v>183.55</v>
          </cell>
        </row>
        <row r="27">
          <cell r="O27" t="str">
            <v>予測値</v>
          </cell>
          <cell r="Z27">
            <v>155</v>
          </cell>
          <cell r="AA27">
            <v>190</v>
          </cell>
        </row>
        <row r="28">
          <cell r="O28" t="str">
            <v>今年度</v>
          </cell>
          <cell r="P28">
            <v>182.808</v>
          </cell>
          <cell r="Q28">
            <v>102.854</v>
          </cell>
          <cell r="R28">
            <v>175.915</v>
          </cell>
          <cell r="S28">
            <v>228.748</v>
          </cell>
          <cell r="T28">
            <v>90.46</v>
          </cell>
          <cell r="U28">
            <v>100.289</v>
          </cell>
          <cell r="V28">
            <v>121.278</v>
          </cell>
          <cell r="W28">
            <v>121.289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8" sqref="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89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78" t="s">
        <v>6</v>
      </c>
      <c r="C3" s="279"/>
      <c r="D3" s="284" t="s">
        <v>7</v>
      </c>
      <c r="E3" s="287" t="s">
        <v>8</v>
      </c>
      <c r="F3" s="273" t="s">
        <v>9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3" t="s">
        <v>90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10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3"/>
      <c r="CP3" s="273" t="s">
        <v>11</v>
      </c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5" t="s">
        <v>12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73" t="s">
        <v>91</v>
      </c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5"/>
    </row>
    <row r="4" spans="2:173" ht="27" customHeight="1">
      <c r="B4" s="280"/>
      <c r="C4" s="281"/>
      <c r="D4" s="285"/>
      <c r="E4" s="288"/>
      <c r="F4" s="8" t="s">
        <v>13</v>
      </c>
      <c r="G4" s="9"/>
      <c r="H4" s="9"/>
      <c r="I4" s="9"/>
      <c r="J4" s="10"/>
      <c r="K4" s="10"/>
      <c r="L4" s="9"/>
      <c r="M4" s="11"/>
      <c r="N4" s="8" t="s">
        <v>14</v>
      </c>
      <c r="O4" s="10"/>
      <c r="P4" s="10"/>
      <c r="Q4" s="10"/>
      <c r="R4" s="10"/>
      <c r="S4" s="10"/>
      <c r="T4" s="9"/>
      <c r="U4" s="11"/>
      <c r="V4" s="8" t="s">
        <v>15</v>
      </c>
      <c r="W4" s="12"/>
      <c r="X4" s="12"/>
      <c r="Y4" s="12"/>
      <c r="Z4" s="12"/>
      <c r="AA4" s="12"/>
      <c r="AB4" s="12"/>
      <c r="AC4" s="13"/>
      <c r="AD4" s="8" t="s">
        <v>16</v>
      </c>
      <c r="AE4" s="12"/>
      <c r="AF4" s="12"/>
      <c r="AG4" s="12"/>
      <c r="AH4" s="12"/>
      <c r="AI4" s="12"/>
      <c r="AJ4" s="12"/>
      <c r="AK4" s="13"/>
      <c r="AL4" s="8" t="s">
        <v>13</v>
      </c>
      <c r="AM4" s="12"/>
      <c r="AN4" s="12"/>
      <c r="AO4" s="12"/>
      <c r="AP4" s="12"/>
      <c r="AQ4" s="12"/>
      <c r="AR4" s="12"/>
      <c r="AS4" s="13"/>
      <c r="AT4" s="8" t="s">
        <v>14</v>
      </c>
      <c r="AU4" s="10"/>
      <c r="AV4" s="10"/>
      <c r="AW4" s="10"/>
      <c r="AX4" s="10"/>
      <c r="AY4" s="10"/>
      <c r="AZ4" s="9"/>
      <c r="BA4" s="11"/>
      <c r="BB4" s="8" t="s">
        <v>15</v>
      </c>
      <c r="BC4" s="10"/>
      <c r="BD4" s="10"/>
      <c r="BE4" s="10"/>
      <c r="BF4" s="10"/>
      <c r="BG4" s="10"/>
      <c r="BH4" s="9"/>
      <c r="BI4" s="11"/>
      <c r="BJ4" s="8" t="s">
        <v>16</v>
      </c>
      <c r="BK4" s="10"/>
      <c r="BL4" s="10"/>
      <c r="BM4" s="10"/>
      <c r="BN4" s="10"/>
      <c r="BO4" s="10"/>
      <c r="BP4" s="9"/>
      <c r="BQ4" s="11"/>
      <c r="BR4" s="8" t="s">
        <v>13</v>
      </c>
      <c r="BS4" s="12"/>
      <c r="BT4" s="12"/>
      <c r="BU4" s="12"/>
      <c r="BV4" s="12"/>
      <c r="BW4" s="12"/>
      <c r="BX4" s="12"/>
      <c r="BY4" s="13"/>
      <c r="BZ4" s="8" t="s">
        <v>14</v>
      </c>
      <c r="CA4" s="12"/>
      <c r="CB4" s="12"/>
      <c r="CC4" s="12"/>
      <c r="CD4" s="12"/>
      <c r="CE4" s="12"/>
      <c r="CF4" s="12"/>
      <c r="CG4" s="13"/>
      <c r="CH4" s="8" t="s">
        <v>15</v>
      </c>
      <c r="CI4" s="12"/>
      <c r="CJ4" s="12"/>
      <c r="CK4" s="12"/>
      <c r="CL4" s="12"/>
      <c r="CM4" s="12"/>
      <c r="CN4" s="12"/>
      <c r="CO4" s="13"/>
      <c r="CP4" s="8" t="s">
        <v>16</v>
      </c>
      <c r="CQ4" s="10"/>
      <c r="CR4" s="10"/>
      <c r="CS4" s="10"/>
      <c r="CT4" s="10"/>
      <c r="CU4" s="10"/>
      <c r="CV4" s="9"/>
      <c r="CW4" s="11"/>
      <c r="CX4" s="8" t="s">
        <v>13</v>
      </c>
      <c r="CY4" s="12"/>
      <c r="CZ4" s="12"/>
      <c r="DA4" s="12"/>
      <c r="DB4" s="12"/>
      <c r="DC4" s="12"/>
      <c r="DD4" s="12"/>
      <c r="DE4" s="13"/>
      <c r="DF4" s="8" t="s">
        <v>14</v>
      </c>
      <c r="DG4" s="10"/>
      <c r="DH4" s="10"/>
      <c r="DI4" s="10"/>
      <c r="DJ4" s="10"/>
      <c r="DK4" s="10"/>
      <c r="DL4" s="9"/>
      <c r="DM4" s="11"/>
      <c r="DN4" s="8" t="s">
        <v>15</v>
      </c>
      <c r="DO4" s="10"/>
      <c r="DP4" s="10"/>
      <c r="DQ4" s="10"/>
      <c r="DR4" s="10"/>
      <c r="DS4" s="10"/>
      <c r="DT4" s="9"/>
      <c r="DU4" s="11"/>
      <c r="DV4" s="8" t="s">
        <v>13</v>
      </c>
      <c r="DW4" s="12"/>
      <c r="DX4" s="12"/>
      <c r="DY4" s="12"/>
      <c r="DZ4" s="12"/>
      <c r="EA4" s="12"/>
      <c r="EB4" s="12"/>
      <c r="EC4" s="13"/>
      <c r="ED4" s="8" t="s">
        <v>14</v>
      </c>
      <c r="EE4" s="12"/>
      <c r="EF4" s="12"/>
      <c r="EG4" s="12"/>
      <c r="EH4" s="12"/>
      <c r="EI4" s="12"/>
      <c r="EJ4" s="12"/>
      <c r="EK4" s="13"/>
      <c r="EL4" s="8" t="s">
        <v>15</v>
      </c>
      <c r="EM4" s="10"/>
      <c r="EN4" s="10"/>
      <c r="EO4" s="10"/>
      <c r="EP4" s="10"/>
      <c r="EQ4" s="10"/>
      <c r="ER4" s="9"/>
      <c r="ES4" s="11"/>
      <c r="ET4" s="8" t="s">
        <v>16</v>
      </c>
      <c r="EU4" s="10"/>
      <c r="EV4" s="10"/>
      <c r="EW4" s="10"/>
      <c r="EX4" s="10"/>
      <c r="EY4" s="10"/>
      <c r="EZ4" s="9"/>
      <c r="FA4" s="11"/>
      <c r="FB4" s="8" t="s">
        <v>13</v>
      </c>
      <c r="FC4" s="12"/>
      <c r="FD4" s="12"/>
      <c r="FE4" s="12"/>
      <c r="FF4" s="12"/>
      <c r="FG4" s="12"/>
      <c r="FH4" s="12"/>
      <c r="FI4" s="13"/>
      <c r="FJ4" s="8" t="s">
        <v>14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80"/>
      <c r="C5" s="281"/>
      <c r="D5" s="285"/>
      <c r="E5" s="288"/>
      <c r="F5" s="14" t="s">
        <v>17</v>
      </c>
      <c r="G5" s="15"/>
      <c r="H5" s="16" t="s">
        <v>92</v>
      </c>
      <c r="I5" s="15"/>
      <c r="J5" s="16" t="s">
        <v>93</v>
      </c>
      <c r="K5" s="15"/>
      <c r="L5" s="16" t="s">
        <v>18</v>
      </c>
      <c r="M5" s="17"/>
      <c r="N5" s="14" t="s">
        <v>19</v>
      </c>
      <c r="O5" s="15"/>
      <c r="P5" s="16" t="s">
        <v>94</v>
      </c>
      <c r="Q5" s="15"/>
      <c r="R5" s="16" t="s">
        <v>95</v>
      </c>
      <c r="S5" s="15"/>
      <c r="T5" s="16" t="s">
        <v>18</v>
      </c>
      <c r="U5" s="17"/>
      <c r="V5" s="14" t="s">
        <v>20</v>
      </c>
      <c r="W5" s="15"/>
      <c r="X5" s="16" t="s">
        <v>21</v>
      </c>
      <c r="Y5" s="15"/>
      <c r="Z5" s="16" t="s">
        <v>22</v>
      </c>
      <c r="AA5" s="15"/>
      <c r="AB5" s="16" t="s">
        <v>18</v>
      </c>
      <c r="AC5" s="17"/>
      <c r="AD5" s="14" t="s">
        <v>23</v>
      </c>
      <c r="AE5" s="15"/>
      <c r="AF5" s="18" t="s">
        <v>24</v>
      </c>
      <c r="AG5" s="18"/>
      <c r="AH5" s="16" t="s">
        <v>25</v>
      </c>
      <c r="AI5" s="15"/>
      <c r="AJ5" s="16" t="s">
        <v>18</v>
      </c>
      <c r="AK5" s="17"/>
      <c r="AL5" s="14" t="s">
        <v>26</v>
      </c>
      <c r="AM5" s="15"/>
      <c r="AN5" s="18" t="s">
        <v>27</v>
      </c>
      <c r="AO5" s="18"/>
      <c r="AP5" s="16" t="s">
        <v>28</v>
      </c>
      <c r="AQ5" s="15"/>
      <c r="AR5" s="16" t="s">
        <v>18</v>
      </c>
      <c r="AS5" s="17"/>
      <c r="AT5" s="14" t="s">
        <v>19</v>
      </c>
      <c r="AU5" s="15"/>
      <c r="AV5" s="16" t="s">
        <v>94</v>
      </c>
      <c r="AW5" s="15"/>
      <c r="AX5" s="16" t="s">
        <v>95</v>
      </c>
      <c r="AY5" s="15"/>
      <c r="AZ5" s="16" t="s">
        <v>18</v>
      </c>
      <c r="BA5" s="17"/>
      <c r="BB5" s="14" t="s">
        <v>20</v>
      </c>
      <c r="BC5" s="15"/>
      <c r="BD5" s="16" t="s">
        <v>21</v>
      </c>
      <c r="BE5" s="15"/>
      <c r="BF5" s="16" t="s">
        <v>22</v>
      </c>
      <c r="BG5" s="15"/>
      <c r="BH5" s="16" t="s">
        <v>18</v>
      </c>
      <c r="BI5" s="17"/>
      <c r="BJ5" s="14" t="s">
        <v>23</v>
      </c>
      <c r="BK5" s="15"/>
      <c r="BL5" s="16" t="s">
        <v>24</v>
      </c>
      <c r="BM5" s="15"/>
      <c r="BN5" s="16" t="s">
        <v>25</v>
      </c>
      <c r="BO5" s="15"/>
      <c r="BP5" s="16" t="s">
        <v>18</v>
      </c>
      <c r="BQ5" s="17"/>
      <c r="BR5" s="14" t="s">
        <v>26</v>
      </c>
      <c r="BS5" s="18"/>
      <c r="BT5" s="16" t="s">
        <v>27</v>
      </c>
      <c r="BU5" s="15"/>
      <c r="BV5" s="16" t="s">
        <v>28</v>
      </c>
      <c r="BW5" s="15"/>
      <c r="BX5" s="16" t="s">
        <v>18</v>
      </c>
      <c r="BY5" s="17"/>
      <c r="BZ5" s="14" t="s">
        <v>29</v>
      </c>
      <c r="CA5" s="18"/>
      <c r="CB5" s="16" t="s">
        <v>30</v>
      </c>
      <c r="CC5" s="15"/>
      <c r="CD5" s="16" t="s">
        <v>31</v>
      </c>
      <c r="CE5" s="15"/>
      <c r="CF5" s="16" t="s">
        <v>18</v>
      </c>
      <c r="CG5" s="17"/>
      <c r="CH5" s="14" t="s">
        <v>20</v>
      </c>
      <c r="CI5" s="18"/>
      <c r="CJ5" s="16" t="s">
        <v>21</v>
      </c>
      <c r="CK5" s="15"/>
      <c r="CL5" s="16" t="s">
        <v>22</v>
      </c>
      <c r="CM5" s="15"/>
      <c r="CN5" s="16" t="s">
        <v>18</v>
      </c>
      <c r="CO5" s="17"/>
      <c r="CP5" s="14" t="s">
        <v>23</v>
      </c>
      <c r="CQ5" s="15"/>
      <c r="CR5" s="16" t="s">
        <v>24</v>
      </c>
      <c r="CS5" s="15"/>
      <c r="CT5" s="16" t="s">
        <v>25</v>
      </c>
      <c r="CU5" s="15"/>
      <c r="CV5" s="16" t="s">
        <v>18</v>
      </c>
      <c r="CW5" s="17"/>
      <c r="CX5" s="14" t="s">
        <v>26</v>
      </c>
      <c r="CY5" s="18"/>
      <c r="CZ5" s="16" t="s">
        <v>27</v>
      </c>
      <c r="DA5" s="15"/>
      <c r="DB5" s="16" t="s">
        <v>28</v>
      </c>
      <c r="DC5" s="15"/>
      <c r="DD5" s="16" t="s">
        <v>18</v>
      </c>
      <c r="DE5" s="17"/>
      <c r="DF5" s="14" t="s">
        <v>29</v>
      </c>
      <c r="DG5" s="15"/>
      <c r="DH5" s="16" t="s">
        <v>30</v>
      </c>
      <c r="DI5" s="15"/>
      <c r="DJ5" s="16" t="s">
        <v>31</v>
      </c>
      <c r="DK5" s="15"/>
      <c r="DL5" s="16" t="s">
        <v>18</v>
      </c>
      <c r="DM5" s="17"/>
      <c r="DN5" s="14" t="s">
        <v>20</v>
      </c>
      <c r="DO5" s="15"/>
      <c r="DP5" s="16" t="s">
        <v>21</v>
      </c>
      <c r="DQ5" s="15"/>
      <c r="DR5" s="16" t="s">
        <v>22</v>
      </c>
      <c r="DS5" s="15"/>
      <c r="DT5" s="16" t="s">
        <v>18</v>
      </c>
      <c r="DU5" s="17"/>
      <c r="DV5" s="14" t="s">
        <v>26</v>
      </c>
      <c r="DW5" s="18"/>
      <c r="DX5" s="16" t="s">
        <v>27</v>
      </c>
      <c r="DY5" s="15"/>
      <c r="DZ5" s="16" t="s">
        <v>28</v>
      </c>
      <c r="EA5" s="15"/>
      <c r="EB5" s="16" t="s">
        <v>18</v>
      </c>
      <c r="EC5" s="17"/>
      <c r="ED5" s="14" t="s">
        <v>29</v>
      </c>
      <c r="EE5" s="15"/>
      <c r="EF5" s="16" t="s">
        <v>30</v>
      </c>
      <c r="EG5" s="15"/>
      <c r="EH5" s="16" t="s">
        <v>31</v>
      </c>
      <c r="EI5" s="15"/>
      <c r="EJ5" s="16" t="s">
        <v>18</v>
      </c>
      <c r="EK5" s="17"/>
      <c r="EL5" s="14" t="s">
        <v>20</v>
      </c>
      <c r="EM5" s="15"/>
      <c r="EN5" s="16" t="s">
        <v>21</v>
      </c>
      <c r="EO5" s="15"/>
      <c r="EP5" s="16" t="s">
        <v>22</v>
      </c>
      <c r="EQ5" s="15"/>
      <c r="ER5" s="16" t="s">
        <v>18</v>
      </c>
      <c r="ES5" s="17"/>
      <c r="ET5" s="14" t="s">
        <v>23</v>
      </c>
      <c r="EU5" s="15"/>
      <c r="EV5" s="16" t="s">
        <v>24</v>
      </c>
      <c r="EW5" s="15"/>
      <c r="EX5" s="16" t="s">
        <v>25</v>
      </c>
      <c r="EY5" s="15"/>
      <c r="EZ5" s="16" t="s">
        <v>18</v>
      </c>
      <c r="FA5" s="17"/>
      <c r="FB5" s="14" t="s">
        <v>26</v>
      </c>
      <c r="FC5" s="18"/>
      <c r="FD5" s="16" t="s">
        <v>27</v>
      </c>
      <c r="FE5" s="15"/>
      <c r="FF5" s="16" t="s">
        <v>28</v>
      </c>
      <c r="FG5" s="15"/>
      <c r="FH5" s="16" t="s">
        <v>18</v>
      </c>
      <c r="FI5" s="17"/>
      <c r="FJ5" s="14" t="s">
        <v>29</v>
      </c>
      <c r="FK5" s="15"/>
      <c r="FL5" s="16" t="s">
        <v>30</v>
      </c>
      <c r="FM5" s="15"/>
      <c r="FN5" s="16" t="s">
        <v>31</v>
      </c>
      <c r="FO5" s="15"/>
      <c r="FP5" s="16" t="s">
        <v>18</v>
      </c>
      <c r="FQ5" s="17"/>
    </row>
    <row r="6" spans="2:173" ht="19.5" customHeight="1" thickBot="1">
      <c r="B6" s="282"/>
      <c r="C6" s="283"/>
      <c r="D6" s="286"/>
      <c r="E6" s="289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76"/>
      <c r="AE6" s="277"/>
      <c r="AF6" s="276"/>
      <c r="AG6" s="277"/>
      <c r="AH6" s="276"/>
      <c r="AI6" s="277"/>
      <c r="AJ6" s="21"/>
      <c r="AK6" s="22"/>
      <c r="AL6" s="276"/>
      <c r="AM6" s="277"/>
      <c r="AN6" s="276"/>
      <c r="AO6" s="277"/>
      <c r="AP6" s="276"/>
      <c r="AQ6" s="277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63" t="s">
        <v>96</v>
      </c>
      <c r="C7" s="264"/>
      <c r="D7" s="268" t="s">
        <v>32</v>
      </c>
      <c r="E7" s="29" t="s">
        <v>97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5">
        <v>3514.301</v>
      </c>
      <c r="FD7" s="85"/>
      <c r="FE7" s="233" t="s">
        <v>98</v>
      </c>
      <c r="FF7" s="85"/>
      <c r="FG7" s="233" t="s">
        <v>98</v>
      </c>
      <c r="FH7" s="36"/>
      <c r="FI7" s="234" t="s">
        <v>98</v>
      </c>
      <c r="FJ7" s="30"/>
      <c r="FK7" s="235">
        <v>4100</v>
      </c>
      <c r="FL7" s="85"/>
      <c r="FM7" s="235">
        <v>4300</v>
      </c>
      <c r="FN7" s="85"/>
      <c r="FO7" s="235"/>
      <c r="FP7" s="36"/>
      <c r="FQ7" s="37">
        <f>(FK7+FM7+FO7)</f>
        <v>8400</v>
      </c>
    </row>
    <row r="8" spans="2:173" ht="30" customHeight="1">
      <c r="B8" s="263"/>
      <c r="C8" s="264"/>
      <c r="D8" s="268"/>
      <c r="E8" s="46" t="s">
        <v>33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6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6"/>
      <c r="CC8" s="49">
        <v>5500.153</v>
      </c>
      <c r="CD8" s="236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6"/>
      <c r="CK8" s="49">
        <v>4844.498</v>
      </c>
      <c r="CL8" s="236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6"/>
      <c r="DA8" s="48">
        <v>3684.819</v>
      </c>
      <c r="DB8" s="236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6"/>
      <c r="DY8" s="48">
        <v>3224.633</v>
      </c>
      <c r="DZ8" s="236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6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6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6"/>
      <c r="FE8" s="48">
        <v>3174.041</v>
      </c>
      <c r="FF8" s="236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6"/>
      <c r="FM8" s="48">
        <v>4056.151</v>
      </c>
      <c r="FN8" s="236"/>
      <c r="FO8" s="48"/>
      <c r="FP8" s="50"/>
      <c r="FQ8" s="51">
        <f>(FK8+FM8+FO8)</f>
        <v>7875.501</v>
      </c>
    </row>
    <row r="9" spans="2:173" ht="30" customHeight="1" thickBot="1">
      <c r="B9" s="265"/>
      <c r="C9" s="266"/>
      <c r="D9" s="269"/>
      <c r="E9" s="54" t="s">
        <v>34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7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238"/>
      <c r="FE9" s="239" t="s">
        <v>98</v>
      </c>
      <c r="FF9" s="238"/>
      <c r="FG9" s="239" t="s">
        <v>98</v>
      </c>
      <c r="FH9" s="240"/>
      <c r="FI9" s="241" t="s">
        <v>98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/>
      <c r="FP9" s="58"/>
      <c r="FQ9" s="59">
        <f>ROUND((FQ7/FQ8-1)*100,1)</f>
        <v>6.7</v>
      </c>
    </row>
    <row r="10" spans="2:173" ht="30" customHeight="1">
      <c r="B10" s="261" t="s">
        <v>99</v>
      </c>
      <c r="C10" s="262"/>
      <c r="D10" s="267" t="s">
        <v>35</v>
      </c>
      <c r="E10" s="29" t="s">
        <v>97</v>
      </c>
      <c r="F10" s="242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43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244"/>
      <c r="FE10" s="233" t="s">
        <v>98</v>
      </c>
      <c r="FF10" s="244"/>
      <c r="FG10" s="233" t="s">
        <v>98</v>
      </c>
      <c r="FH10" s="36"/>
      <c r="FI10" s="245" t="s">
        <v>98</v>
      </c>
      <c r="FJ10" s="65"/>
      <c r="FK10" s="235">
        <v>8250</v>
      </c>
      <c r="FL10" s="64"/>
      <c r="FM10" s="235">
        <v>8750</v>
      </c>
      <c r="FN10" s="64"/>
      <c r="FO10" s="235"/>
      <c r="FP10" s="36"/>
      <c r="FQ10" s="51">
        <f>(FK10+FM10+FO10)</f>
        <v>17000</v>
      </c>
    </row>
    <row r="11" spans="2:173" ht="30" customHeight="1">
      <c r="B11" s="263"/>
      <c r="C11" s="264"/>
      <c r="D11" s="268"/>
      <c r="E11" s="46" t="s">
        <v>33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/>
      <c r="FP11" s="69"/>
      <c r="FQ11" s="51">
        <f>(FK11+FM11+FO11)</f>
        <v>16268.952000000001</v>
      </c>
    </row>
    <row r="12" spans="2:173" ht="30" customHeight="1" thickBot="1">
      <c r="B12" s="265"/>
      <c r="C12" s="266"/>
      <c r="D12" s="269"/>
      <c r="E12" s="54" t="s">
        <v>34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238"/>
      <c r="FE12" s="239" t="s">
        <v>98</v>
      </c>
      <c r="FF12" s="238"/>
      <c r="FG12" s="239" t="s">
        <v>98</v>
      </c>
      <c r="FH12" s="72"/>
      <c r="FI12" s="241" t="s">
        <v>98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/>
      <c r="FP12" s="72"/>
      <c r="FQ12" s="59">
        <f>ROUND((FQ10/FQ11-1)*100,1)</f>
        <v>4.5</v>
      </c>
    </row>
    <row r="13" spans="1:173" ht="30" customHeight="1">
      <c r="A13" s="74"/>
      <c r="B13" s="261" t="s">
        <v>100</v>
      </c>
      <c r="C13" s="262"/>
      <c r="D13" s="267" t="s">
        <v>36</v>
      </c>
      <c r="E13" s="29" t="s">
        <v>97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46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46"/>
      <c r="CC13" s="243">
        <v>1031</v>
      </c>
      <c r="CD13" s="246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46"/>
      <c r="CK13" s="41">
        <v>880</v>
      </c>
      <c r="CL13" s="246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46"/>
      <c r="DA13" s="75">
        <v>752</v>
      </c>
      <c r="DB13" s="246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46"/>
      <c r="DY13" s="67">
        <v>789</v>
      </c>
      <c r="DZ13" s="246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46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46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85"/>
      <c r="FE13" s="233" t="s">
        <v>98</v>
      </c>
      <c r="FF13" s="85"/>
      <c r="FG13" s="233" t="s">
        <v>98</v>
      </c>
      <c r="FH13" s="34"/>
      <c r="FI13" s="245" t="s">
        <v>98</v>
      </c>
      <c r="FJ13" s="66"/>
      <c r="FK13" s="235">
        <v>1000</v>
      </c>
      <c r="FL13" s="246"/>
      <c r="FM13" s="235">
        <v>975</v>
      </c>
      <c r="FN13" s="246"/>
      <c r="FO13" s="235"/>
      <c r="FP13" s="62"/>
      <c r="FQ13" s="51">
        <f>(FK13+FM13+FO13)</f>
        <v>1975</v>
      </c>
    </row>
    <row r="14" spans="1:173" ht="30" customHeight="1">
      <c r="A14" s="74"/>
      <c r="B14" s="263"/>
      <c r="C14" s="264"/>
      <c r="D14" s="268"/>
      <c r="E14" s="46" t="s">
        <v>33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6"/>
      <c r="BU14" s="48">
        <v>1015</v>
      </c>
      <c r="BV14" s="50"/>
      <c r="BW14" s="247">
        <v>1109</v>
      </c>
      <c r="BX14" s="50"/>
      <c r="BY14" s="51">
        <f>(BS14+BU14+BW14)</f>
        <v>3196</v>
      </c>
      <c r="BZ14" s="47"/>
      <c r="CA14" s="49">
        <v>1131</v>
      </c>
      <c r="CB14" s="236"/>
      <c r="CC14" s="49">
        <v>1129</v>
      </c>
      <c r="CD14" s="236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6"/>
      <c r="CK14" s="76">
        <v>994</v>
      </c>
      <c r="CL14" s="236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6"/>
      <c r="DA14" s="48">
        <v>907</v>
      </c>
      <c r="DB14" s="236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6"/>
      <c r="DY14" s="48">
        <v>752</v>
      </c>
      <c r="DZ14" s="236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6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8" t="s">
        <v>101</v>
      </c>
      <c r="EP14" s="236"/>
      <c r="EQ14" s="248" t="s">
        <v>102</v>
      </c>
      <c r="ER14" s="50"/>
      <c r="ES14" s="51">
        <f>(EM14+694+770)</f>
        <v>2151</v>
      </c>
      <c r="ET14" s="47"/>
      <c r="EU14" s="248" t="s">
        <v>103</v>
      </c>
      <c r="EV14" s="49"/>
      <c r="EW14" s="248" t="s">
        <v>104</v>
      </c>
      <c r="EX14" s="50"/>
      <c r="EY14" s="249" t="s">
        <v>105</v>
      </c>
      <c r="EZ14" s="50"/>
      <c r="FA14" s="77" t="s">
        <v>106</v>
      </c>
      <c r="FB14" s="47"/>
      <c r="FC14" s="48">
        <v>815</v>
      </c>
      <c r="FD14" s="236"/>
      <c r="FE14" s="48">
        <v>789</v>
      </c>
      <c r="FF14" s="236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6"/>
      <c r="FM14" s="48">
        <v>876</v>
      </c>
      <c r="FN14" s="236"/>
      <c r="FO14" s="48"/>
      <c r="FP14" s="50"/>
      <c r="FQ14" s="51">
        <f>(FK14+FM14+FO14)</f>
        <v>1734</v>
      </c>
    </row>
    <row r="15" spans="1:173" ht="30" customHeight="1" thickBot="1">
      <c r="A15" s="74"/>
      <c r="B15" s="265"/>
      <c r="C15" s="266"/>
      <c r="D15" s="269"/>
      <c r="E15" s="54" t="s">
        <v>34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250"/>
      <c r="FE15" s="239" t="s">
        <v>98</v>
      </c>
      <c r="FF15" s="250"/>
      <c r="FG15" s="239" t="s">
        <v>98</v>
      </c>
      <c r="FH15" s="240"/>
      <c r="FI15" s="241" t="s">
        <v>98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/>
      <c r="FP15" s="58"/>
      <c r="FQ15" s="59">
        <f>ROUND((FQ13/FQ14-1)*100,1)</f>
        <v>13.9</v>
      </c>
    </row>
    <row r="16" spans="1:173" ht="30" customHeight="1">
      <c r="A16" s="308"/>
      <c r="B16" s="27"/>
      <c r="C16" s="28"/>
      <c r="D16" s="267" t="s">
        <v>37</v>
      </c>
      <c r="E16" s="29" t="s">
        <v>97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46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46"/>
      <c r="CC16" s="243">
        <v>2075</v>
      </c>
      <c r="CD16" s="246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46"/>
      <c r="CK16" s="41">
        <v>2021</v>
      </c>
      <c r="CL16" s="246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46"/>
      <c r="DA16" s="43">
        <v>1503</v>
      </c>
      <c r="DB16" s="246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46"/>
      <c r="DY16" s="67">
        <v>1363</v>
      </c>
      <c r="DZ16" s="246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46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46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85"/>
      <c r="FE16" s="233" t="s">
        <v>98</v>
      </c>
      <c r="FF16" s="85"/>
      <c r="FG16" s="233" t="s">
        <v>98</v>
      </c>
      <c r="FH16" s="34"/>
      <c r="FI16" s="245" t="s">
        <v>98</v>
      </c>
      <c r="FJ16" s="66"/>
      <c r="FK16" s="235">
        <v>1600</v>
      </c>
      <c r="FL16" s="246"/>
      <c r="FM16" s="235">
        <v>1650</v>
      </c>
      <c r="FN16" s="246"/>
      <c r="FO16" s="235"/>
      <c r="FP16" s="62"/>
      <c r="FQ16" s="51">
        <f>(FK16+FM16+FO16)</f>
        <v>3250</v>
      </c>
    </row>
    <row r="17" spans="1:173" ht="30" customHeight="1">
      <c r="A17" s="308"/>
      <c r="B17" s="27" t="s">
        <v>107</v>
      </c>
      <c r="C17" s="28"/>
      <c r="D17" s="268"/>
      <c r="E17" s="46" t="s">
        <v>33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6"/>
      <c r="BU17" s="48">
        <v>2101</v>
      </c>
      <c r="BV17" s="50"/>
      <c r="BW17" s="247">
        <v>2211</v>
      </c>
      <c r="BX17" s="50"/>
      <c r="BY17" s="51">
        <f>(BS17+BU17+BW17)</f>
        <v>6440</v>
      </c>
      <c r="BZ17" s="47"/>
      <c r="CA17" s="49">
        <v>2279</v>
      </c>
      <c r="CB17" s="236"/>
      <c r="CC17" s="49">
        <v>2224</v>
      </c>
      <c r="CD17" s="236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6"/>
      <c r="CK17" s="76">
        <v>2099</v>
      </c>
      <c r="CL17" s="236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6"/>
      <c r="DA17" s="48">
        <v>1871</v>
      </c>
      <c r="DB17" s="236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6"/>
      <c r="DY17" s="48">
        <v>1503</v>
      </c>
      <c r="DZ17" s="236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6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6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6"/>
      <c r="FE17" s="78">
        <v>1363</v>
      </c>
      <c r="FF17" s="236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6"/>
      <c r="FM17" s="48">
        <v>1626</v>
      </c>
      <c r="FN17" s="236"/>
      <c r="FO17" s="48"/>
      <c r="FP17" s="50"/>
      <c r="FQ17" s="51">
        <f>(FK17+FM17+FO17)</f>
        <v>3073</v>
      </c>
    </row>
    <row r="18" spans="1:173" ht="30" customHeight="1" thickBot="1">
      <c r="A18" s="308"/>
      <c r="B18" s="27"/>
      <c r="C18" s="53"/>
      <c r="D18" s="269"/>
      <c r="E18" s="54" t="s">
        <v>34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250"/>
      <c r="FE18" s="239" t="s">
        <v>98</v>
      </c>
      <c r="FF18" s="250"/>
      <c r="FG18" s="239" t="s">
        <v>98</v>
      </c>
      <c r="FH18" s="240"/>
      <c r="FI18" s="241" t="s">
        <v>98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/>
      <c r="FP18" s="58"/>
      <c r="FQ18" s="59">
        <f>ROUND((FQ16/FQ17-1)*100,1)</f>
        <v>5.8</v>
      </c>
    </row>
    <row r="19" spans="2:173" ht="30" customHeight="1">
      <c r="B19" s="79"/>
      <c r="C19" s="270" t="s">
        <v>108</v>
      </c>
      <c r="D19" s="267" t="s">
        <v>37</v>
      </c>
      <c r="E19" s="29" t="s">
        <v>97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51">
        <v>496</v>
      </c>
      <c r="BN19" s="62"/>
      <c r="BO19" s="251">
        <v>516</v>
      </c>
      <c r="BP19" s="62"/>
      <c r="BQ19" s="51">
        <f>(BK19+BM19+BO19)</f>
        <v>1505</v>
      </c>
      <c r="BR19" s="66"/>
      <c r="BS19" s="251">
        <v>481</v>
      </c>
      <c r="BT19" s="246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46"/>
      <c r="CC19" s="243">
        <v>437</v>
      </c>
      <c r="CD19" s="246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46"/>
      <c r="CK19" s="41">
        <v>450</v>
      </c>
      <c r="CL19" s="246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46"/>
      <c r="DA19" s="43">
        <v>342</v>
      </c>
      <c r="DB19" s="246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46"/>
      <c r="DY19" s="67">
        <v>260</v>
      </c>
      <c r="DZ19" s="246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46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46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85"/>
      <c r="FE19" s="233" t="s">
        <v>98</v>
      </c>
      <c r="FF19" s="85"/>
      <c r="FG19" s="233" t="s">
        <v>98</v>
      </c>
      <c r="FH19" s="34"/>
      <c r="FI19" s="245" t="s">
        <v>98</v>
      </c>
      <c r="FJ19" s="66"/>
      <c r="FK19" s="235">
        <v>340</v>
      </c>
      <c r="FL19" s="246"/>
      <c r="FM19" s="235">
        <v>360</v>
      </c>
      <c r="FN19" s="246"/>
      <c r="FO19" s="235"/>
      <c r="FP19" s="62"/>
      <c r="FQ19" s="51">
        <f>(FK19+FM19+FO19)</f>
        <v>700</v>
      </c>
    </row>
    <row r="20" spans="2:173" ht="30" customHeight="1">
      <c r="B20" s="79"/>
      <c r="C20" s="271"/>
      <c r="D20" s="268"/>
      <c r="E20" s="46" t="s">
        <v>33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6"/>
      <c r="BU20" s="48">
        <v>478</v>
      </c>
      <c r="BV20" s="50"/>
      <c r="BW20" s="247">
        <v>500</v>
      </c>
      <c r="BX20" s="50"/>
      <c r="BY20" s="51">
        <f>(BS20+BU20+BW20)</f>
        <v>1485</v>
      </c>
      <c r="BZ20" s="47"/>
      <c r="CA20" s="49">
        <v>513</v>
      </c>
      <c r="CB20" s="236"/>
      <c r="CC20" s="49">
        <v>491</v>
      </c>
      <c r="CD20" s="236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6"/>
      <c r="CK20" s="76">
        <v>465</v>
      </c>
      <c r="CL20" s="236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6"/>
      <c r="DA20" s="48">
        <v>426</v>
      </c>
      <c r="DB20" s="236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6"/>
      <c r="DY20" s="48">
        <v>342</v>
      </c>
      <c r="DZ20" s="236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6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6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6"/>
      <c r="FE20" s="78">
        <v>260</v>
      </c>
      <c r="FF20" s="236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6"/>
      <c r="FM20" s="48">
        <v>333</v>
      </c>
      <c r="FN20" s="236"/>
      <c r="FO20" s="48"/>
      <c r="FP20" s="50"/>
      <c r="FQ20" s="51">
        <f>(FK20+FM20+FO20)</f>
        <v>614</v>
      </c>
    </row>
    <row r="21" spans="2:173" ht="30" customHeight="1" thickBot="1">
      <c r="B21" s="79"/>
      <c r="C21" s="272"/>
      <c r="D21" s="269"/>
      <c r="E21" s="54" t="s">
        <v>34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250"/>
      <c r="FE21" s="239" t="s">
        <v>98</v>
      </c>
      <c r="FF21" s="250"/>
      <c r="FG21" s="239" t="s">
        <v>98</v>
      </c>
      <c r="FH21" s="240"/>
      <c r="FI21" s="241" t="s">
        <v>98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/>
      <c r="FP21" s="58"/>
      <c r="FQ21" s="59">
        <f>ROUND((FQ19/FQ20-1)*100,1)</f>
        <v>14</v>
      </c>
    </row>
    <row r="22" spans="2:173" ht="30" customHeight="1">
      <c r="B22" s="79"/>
      <c r="C22" s="270" t="s">
        <v>109</v>
      </c>
      <c r="D22" s="267" t="s">
        <v>38</v>
      </c>
      <c r="E22" s="29" t="s">
        <v>97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51">
        <v>959.151</v>
      </c>
      <c r="BN22" s="62"/>
      <c r="BO22" s="251">
        <v>976.729</v>
      </c>
      <c r="BP22" s="62"/>
      <c r="BQ22" s="51">
        <f>(BK22+BM22+BO22)</f>
        <v>2860.059</v>
      </c>
      <c r="BR22" s="66"/>
      <c r="BS22" s="251">
        <v>940.389</v>
      </c>
      <c r="BT22" s="246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46"/>
      <c r="CC22" s="243">
        <v>869.358</v>
      </c>
      <c r="CD22" s="246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46"/>
      <c r="CK22" s="41">
        <v>796.028</v>
      </c>
      <c r="CL22" s="246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46"/>
      <c r="DA22" s="43">
        <v>637.94</v>
      </c>
      <c r="DB22" s="246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46"/>
      <c r="DY22" s="67">
        <v>566.149</v>
      </c>
      <c r="DZ22" s="246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46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46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85"/>
      <c r="FE22" s="233" t="s">
        <v>98</v>
      </c>
      <c r="FF22" s="85"/>
      <c r="FG22" s="233" t="s">
        <v>98</v>
      </c>
      <c r="FH22" s="34"/>
      <c r="FI22" s="245" t="s">
        <v>98</v>
      </c>
      <c r="FJ22" s="66"/>
      <c r="FK22" s="235">
        <v>710</v>
      </c>
      <c r="FL22" s="246"/>
      <c r="FM22" s="235">
        <v>700</v>
      </c>
      <c r="FN22" s="246"/>
      <c r="FO22" s="235"/>
      <c r="FP22" s="62"/>
      <c r="FQ22" s="51">
        <f>(FK22+FM22+FO22)</f>
        <v>1410</v>
      </c>
    </row>
    <row r="23" spans="2:173" ht="30" customHeight="1">
      <c r="B23" s="79"/>
      <c r="C23" s="271"/>
      <c r="D23" s="268"/>
      <c r="E23" s="46" t="s">
        <v>33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6"/>
      <c r="BU23" s="48">
        <v>888.542</v>
      </c>
      <c r="BV23" s="50"/>
      <c r="BW23" s="252">
        <v>928.38</v>
      </c>
      <c r="BX23" s="50"/>
      <c r="BY23" s="51">
        <f>(BS23+BU23+BW23)</f>
        <v>2720.52</v>
      </c>
      <c r="BZ23" s="47"/>
      <c r="CA23" s="49">
        <v>981.561</v>
      </c>
      <c r="CB23" s="236"/>
      <c r="CC23" s="49">
        <v>960.39</v>
      </c>
      <c r="CD23" s="236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6"/>
      <c r="CK23" s="48">
        <v>888.018</v>
      </c>
      <c r="CL23" s="236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6"/>
      <c r="DA23" s="48">
        <v>732.08</v>
      </c>
      <c r="DB23" s="236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6"/>
      <c r="DY23" s="48">
        <v>637.94</v>
      </c>
      <c r="DZ23" s="236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6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6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6"/>
      <c r="FE23" s="78">
        <v>566.149</v>
      </c>
      <c r="FF23" s="236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6"/>
      <c r="FM23" s="48">
        <v>657.082</v>
      </c>
      <c r="FN23" s="236"/>
      <c r="FO23" s="48"/>
      <c r="FP23" s="50"/>
      <c r="FQ23" s="51">
        <f>(FK23+FM23+FO23)</f>
        <v>1303.6</v>
      </c>
    </row>
    <row r="24" spans="2:173" ht="30" customHeight="1" thickBot="1">
      <c r="B24" s="81"/>
      <c r="C24" s="272"/>
      <c r="D24" s="269"/>
      <c r="E24" s="54" t="s">
        <v>34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250"/>
      <c r="FE24" s="239" t="s">
        <v>98</v>
      </c>
      <c r="FF24" s="250"/>
      <c r="FG24" s="239" t="s">
        <v>98</v>
      </c>
      <c r="FH24" s="240"/>
      <c r="FI24" s="241" t="s">
        <v>98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/>
      <c r="FP24" s="58"/>
      <c r="FQ24" s="59">
        <f>ROUND((FQ22/FQ23-1)*100,1)</f>
        <v>8.2</v>
      </c>
    </row>
    <row r="25" spans="2:173" ht="30" customHeight="1">
      <c r="B25" s="261" t="s">
        <v>110</v>
      </c>
      <c r="C25" s="262"/>
      <c r="D25" s="267" t="s">
        <v>39</v>
      </c>
      <c r="E25" s="29" t="s">
        <v>97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53">
        <f>148.924+8.794</f>
        <v>157.71800000000002</v>
      </c>
      <c r="BL25" s="85"/>
      <c r="BM25" s="251">
        <v>146.381</v>
      </c>
      <c r="BN25" s="34"/>
      <c r="BO25" s="251">
        <v>184.926</v>
      </c>
      <c r="BP25" s="34"/>
      <c r="BQ25" s="51">
        <f>(BK25+BM25+BO25)</f>
        <v>489.02500000000003</v>
      </c>
      <c r="BR25" s="30"/>
      <c r="BS25" s="251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54">
        <v>204.721</v>
      </c>
      <c r="CL25" s="85"/>
      <c r="CM25" s="254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5">
        <v>121.289</v>
      </c>
      <c r="FD25" s="85"/>
      <c r="FE25" s="233" t="s">
        <v>98</v>
      </c>
      <c r="FF25" s="85"/>
      <c r="FG25" s="233" t="s">
        <v>98</v>
      </c>
      <c r="FH25" s="34"/>
      <c r="FI25" s="245" t="s">
        <v>98</v>
      </c>
      <c r="FJ25" s="30"/>
      <c r="FK25" s="235">
        <v>155</v>
      </c>
      <c r="FL25" s="85"/>
      <c r="FM25" s="235">
        <v>190</v>
      </c>
      <c r="FN25" s="85"/>
      <c r="FO25" s="235"/>
      <c r="FP25" s="34"/>
      <c r="FQ25" s="51">
        <f>(FK25+FM25+FO25)</f>
        <v>345</v>
      </c>
    </row>
    <row r="26" spans="2:173" ht="30" customHeight="1">
      <c r="B26" s="263"/>
      <c r="C26" s="264"/>
      <c r="D26" s="268"/>
      <c r="E26" s="46" t="s">
        <v>33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6"/>
      <c r="BU26" s="48">
        <v>175.005</v>
      </c>
      <c r="BV26" s="50"/>
      <c r="BW26" s="252">
        <v>208.194</v>
      </c>
      <c r="BX26" s="50"/>
      <c r="BY26" s="51">
        <f>(BS26+BU26+BW26)</f>
        <v>511.73699999999997</v>
      </c>
      <c r="BZ26" s="47"/>
      <c r="CA26" s="49">
        <v>197.621</v>
      </c>
      <c r="CB26" s="236"/>
      <c r="CC26" s="49">
        <v>228.451</v>
      </c>
      <c r="CD26" s="236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6"/>
      <c r="CK26" s="49">
        <v>225.994</v>
      </c>
      <c r="CL26" s="236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6"/>
      <c r="DA26" s="48">
        <v>123.245</v>
      </c>
      <c r="DB26" s="236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6"/>
      <c r="DY26" s="48">
        <v>166.791</v>
      </c>
      <c r="DZ26" s="236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6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6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6"/>
      <c r="FE26" s="78">
        <v>131.604</v>
      </c>
      <c r="FF26" s="236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6"/>
      <c r="FM26" s="48">
        <v>183.55</v>
      </c>
      <c r="FN26" s="236"/>
      <c r="FO26" s="48"/>
      <c r="FP26" s="50"/>
      <c r="FQ26" s="51">
        <f>(FK26+FM26+FO26)</f>
        <v>347.55</v>
      </c>
    </row>
    <row r="27" spans="2:173" ht="30" customHeight="1" thickBot="1">
      <c r="B27" s="265"/>
      <c r="C27" s="266"/>
      <c r="D27" s="269"/>
      <c r="E27" s="54" t="s">
        <v>34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238"/>
      <c r="FE27" s="239" t="s">
        <v>98</v>
      </c>
      <c r="FF27" s="238"/>
      <c r="FG27" s="239" t="s">
        <v>98</v>
      </c>
      <c r="FH27" s="240"/>
      <c r="FI27" s="241" t="s">
        <v>98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/>
      <c r="FP27" s="58"/>
      <c r="FQ27" s="59">
        <f>ROUND((FQ25/FQ26-1)*100,1)</f>
        <v>-0.7</v>
      </c>
    </row>
    <row r="28" spans="2:167" ht="24.75" customHeight="1">
      <c r="B28" s="86" t="s">
        <v>40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41</v>
      </c>
      <c r="C29" s="2" t="s">
        <v>42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43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44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96" t="s">
        <v>45</v>
      </c>
      <c r="C1" s="297"/>
      <c r="D1" s="297"/>
      <c r="E1" s="297"/>
      <c r="F1" s="297"/>
      <c r="G1" s="297"/>
      <c r="H1" s="297"/>
      <c r="I1" s="297"/>
      <c r="J1" s="297"/>
      <c r="K1" s="297"/>
      <c r="Z1" s="91"/>
      <c r="AA1" s="92"/>
      <c r="AB1" s="92"/>
      <c r="AC1" s="298" t="s">
        <v>46</v>
      </c>
      <c r="AD1" s="299"/>
      <c r="AE1" s="300"/>
      <c r="AF1" s="93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47</v>
      </c>
      <c r="AF3" s="93"/>
    </row>
    <row r="4" spans="2:31" ht="16.5" customHeight="1">
      <c r="B4" s="301"/>
      <c r="C4" s="302"/>
      <c r="D4" s="99" t="s">
        <v>0</v>
      </c>
      <c r="E4" s="99"/>
      <c r="F4" s="99"/>
      <c r="G4" s="99"/>
      <c r="H4" s="100" t="s">
        <v>48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49</v>
      </c>
      <c r="AC4" s="99"/>
      <c r="AD4" s="99"/>
      <c r="AE4" s="103"/>
    </row>
    <row r="5" spans="2:31" ht="16.5" customHeight="1">
      <c r="B5" s="303"/>
      <c r="C5" s="304"/>
      <c r="D5" s="104" t="s">
        <v>50</v>
      </c>
      <c r="E5" s="104"/>
      <c r="F5" s="105"/>
      <c r="G5" s="105"/>
      <c r="H5" s="106" t="s">
        <v>114</v>
      </c>
      <c r="I5" s="106"/>
      <c r="J5" s="105"/>
      <c r="K5" s="105"/>
      <c r="L5" s="107" t="s">
        <v>51</v>
      </c>
      <c r="M5" s="104"/>
      <c r="N5" s="105"/>
      <c r="O5" s="105"/>
      <c r="P5" s="107" t="s">
        <v>52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53</v>
      </c>
      <c r="AC5" s="104"/>
      <c r="AD5" s="105"/>
      <c r="AE5" s="112"/>
    </row>
    <row r="6" spans="2:31" ht="16.5" customHeight="1">
      <c r="B6" s="303"/>
      <c r="C6" s="304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52</v>
      </c>
      <c r="U6" s="104"/>
      <c r="V6" s="105"/>
      <c r="W6" s="105"/>
      <c r="X6" s="107" t="s">
        <v>54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305"/>
      <c r="C7" s="306"/>
      <c r="D7" s="117" t="s">
        <v>55</v>
      </c>
      <c r="E7" s="117"/>
      <c r="F7" s="118" t="s">
        <v>56</v>
      </c>
      <c r="G7" s="119"/>
      <c r="H7" s="120" t="s">
        <v>57</v>
      </c>
      <c r="I7" s="121"/>
      <c r="J7" s="118" t="s">
        <v>56</v>
      </c>
      <c r="K7" s="122"/>
      <c r="L7" s="120" t="s">
        <v>57</v>
      </c>
      <c r="M7" s="117"/>
      <c r="N7" s="118" t="s">
        <v>56</v>
      </c>
      <c r="O7" s="122"/>
      <c r="P7" s="120" t="s">
        <v>55</v>
      </c>
      <c r="Q7" s="117"/>
      <c r="R7" s="118" t="s">
        <v>56</v>
      </c>
      <c r="S7" s="122"/>
      <c r="T7" s="120" t="s">
        <v>55</v>
      </c>
      <c r="U7" s="117"/>
      <c r="V7" s="118" t="s">
        <v>56</v>
      </c>
      <c r="W7" s="122"/>
      <c r="X7" s="120" t="s">
        <v>55</v>
      </c>
      <c r="Y7" s="117"/>
      <c r="Z7" s="118" t="s">
        <v>56</v>
      </c>
      <c r="AA7" s="122"/>
      <c r="AB7" s="120" t="s">
        <v>55</v>
      </c>
      <c r="AC7" s="117"/>
      <c r="AD7" s="118" t="s">
        <v>56</v>
      </c>
      <c r="AE7" s="123"/>
      <c r="AF7" s="124"/>
      <c r="AG7" s="89"/>
      <c r="AH7" s="125"/>
    </row>
    <row r="8" spans="2:34" ht="15" customHeight="1">
      <c r="B8" s="294"/>
      <c r="C8" s="127" t="s">
        <v>115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94"/>
      <c r="C9" s="127" t="s">
        <v>58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94"/>
      <c r="C10" s="127" t="s">
        <v>59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94"/>
      <c r="C11" s="127" t="s">
        <v>60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94"/>
      <c r="C12" s="127" t="s">
        <v>61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94"/>
      <c r="C13" s="127" t="s">
        <v>62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94"/>
      <c r="C14" s="127" t="s">
        <v>63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94"/>
      <c r="C15" s="127" t="s">
        <v>64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94"/>
      <c r="C16" s="127" t="s">
        <v>65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94"/>
      <c r="C17" s="127" t="s">
        <v>116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117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66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118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119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55" t="s">
        <v>120</v>
      </c>
      <c r="D22" s="146"/>
      <c r="E22" s="147">
        <f>SUM(E35:E46)</f>
        <v>13185.461</v>
      </c>
      <c r="F22" s="148"/>
      <c r="G22" s="149">
        <f>(ROUND((E22/SUM(E23:(INDEX(E23:E34,(COUNT(E35:E46)),1)))*100-100),1))</f>
        <v>0.9</v>
      </c>
      <c r="H22" s="146"/>
      <c r="I22" s="150">
        <f>SUM(I35:I46)</f>
        <v>27156.377</v>
      </c>
      <c r="J22" s="151"/>
      <c r="K22" s="149">
        <f>(ROUND((I22/SUM(I23:(INDEX(I23:I34,(COUNT(I35:I46)),1)))*100-100),1))</f>
        <v>2.9</v>
      </c>
      <c r="L22" s="146"/>
      <c r="M22" s="147">
        <f>SUM(M35:M46)</f>
        <v>3015</v>
      </c>
      <c r="N22" s="148"/>
      <c r="O22" s="149">
        <f>(ROUND((M22/SUM(M23:(INDEX(M23:M34,(COUNT(M35:M46)),1)))*100-100),1))</f>
        <v>-5.2</v>
      </c>
      <c r="P22" s="146"/>
      <c r="Q22" s="147">
        <f>SUM(Q35:Q46)</f>
        <v>6117</v>
      </c>
      <c r="R22" s="148"/>
      <c r="S22" s="149">
        <f>(ROUND((Q22/SUM(Q23:(INDEX(Q23:Q34,(COUNT(Q35:Q46)),1)))*100-100),1))</f>
        <v>3.1</v>
      </c>
      <c r="T22" s="146"/>
      <c r="U22" s="147">
        <f>SUM(U35:U46)</f>
        <v>1298</v>
      </c>
      <c r="V22" s="148"/>
      <c r="W22" s="149">
        <f>(ROUND((U22/SUM(U23:(INDEX(U23:U34,(COUNT(U35:U46)),1)))*100-100),1))</f>
        <v>9.3</v>
      </c>
      <c r="X22" s="146"/>
      <c r="Y22" s="147">
        <f>SUM(Y35:Y46)</f>
        <v>2526.946</v>
      </c>
      <c r="Z22" s="148"/>
      <c r="AA22" s="149">
        <f>(ROUND((Y22/SUM(Y23:(INDEX(Y23:Y34,(COUNT(Y35:Y46)),1)))*100-100),1))</f>
        <v>1.4</v>
      </c>
      <c r="AB22" s="146"/>
      <c r="AC22" s="147">
        <f>SUM(AC35:AC46)</f>
        <v>433.316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94" t="s">
        <v>67</v>
      </c>
      <c r="C23" s="127" t="s">
        <v>68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94"/>
      <c r="C24" s="127" t="s">
        <v>69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307"/>
      <c r="B25" s="294"/>
      <c r="C25" s="154" t="s">
        <v>70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307"/>
      <c r="B26" s="294"/>
      <c r="C26" s="127" t="s">
        <v>71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307"/>
      <c r="B27" s="294"/>
      <c r="C27" s="127" t="s">
        <v>72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307"/>
      <c r="B28" s="294"/>
      <c r="C28" s="154" t="s">
        <v>73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307"/>
      <c r="B29" s="294"/>
      <c r="C29" s="127" t="s">
        <v>74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94"/>
      <c r="C30" s="127" t="s">
        <v>75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94"/>
      <c r="C31" s="127" t="s">
        <v>76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94"/>
      <c r="C32" s="256" t="s">
        <v>121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94"/>
      <c r="C33" s="127" t="s">
        <v>77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95"/>
      <c r="C34" s="182" t="s">
        <v>78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94" t="s">
        <v>79</v>
      </c>
      <c r="C35" s="127" t="s">
        <v>80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94"/>
      <c r="C36" s="127" t="s">
        <v>69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94"/>
      <c r="C37" s="154" t="s">
        <v>70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94"/>
      <c r="C38" s="127" t="s">
        <v>71</v>
      </c>
      <c r="D38" s="206"/>
      <c r="E38" s="257">
        <v>3514.301</v>
      </c>
      <c r="F38" s="130"/>
      <c r="G38" s="258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257">
        <v>121.289</v>
      </c>
      <c r="AD38" s="130"/>
      <c r="AE38" s="259">
        <f>(AC38/AC26-1)*100</f>
        <v>-0.8582708702866593</v>
      </c>
      <c r="AG38" s="153"/>
    </row>
    <row r="39" spans="1:33" s="94" customFormat="1" ht="15" customHeight="1">
      <c r="A39" s="90"/>
      <c r="B39" s="294"/>
      <c r="C39" s="127" t="s">
        <v>72</v>
      </c>
      <c r="D39" s="136"/>
      <c r="E39" s="129"/>
      <c r="F39" s="130"/>
      <c r="G39" s="131"/>
      <c r="H39" s="136"/>
      <c r="I39" s="129"/>
      <c r="J39" s="130"/>
      <c r="K39" s="131"/>
      <c r="L39" s="207"/>
      <c r="M39" s="129"/>
      <c r="N39" s="130"/>
      <c r="O39" s="131"/>
      <c r="P39" s="207"/>
      <c r="Q39" s="129"/>
      <c r="R39" s="130"/>
      <c r="S39" s="131"/>
      <c r="T39" s="207"/>
      <c r="U39" s="129"/>
      <c r="V39" s="130"/>
      <c r="W39" s="131"/>
      <c r="X39" s="207"/>
      <c r="Y39" s="138"/>
      <c r="Z39" s="194"/>
      <c r="AA39" s="131"/>
      <c r="AB39" s="207"/>
      <c r="AC39" s="129"/>
      <c r="AD39" s="130"/>
      <c r="AE39" s="168"/>
      <c r="AG39" s="153"/>
    </row>
    <row r="40" spans="1:33" s="94" customFormat="1" ht="15" customHeight="1">
      <c r="A40" s="90"/>
      <c r="B40" s="294"/>
      <c r="C40" s="154" t="s">
        <v>73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94"/>
      <c r="C41" s="127" t="s">
        <v>74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60"/>
      <c r="AG41" s="153"/>
    </row>
    <row r="42" spans="1:33" s="94" customFormat="1" ht="15" customHeight="1">
      <c r="A42" s="90"/>
      <c r="B42" s="294"/>
      <c r="C42" s="127" t="s">
        <v>75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94"/>
      <c r="C43" s="154" t="s">
        <v>76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94"/>
      <c r="C44" s="127" t="s">
        <v>122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94"/>
      <c r="C45" s="127" t="s">
        <v>77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95"/>
      <c r="C46" s="182" t="s">
        <v>78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81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82</v>
      </c>
      <c r="T47" s="226" t="s">
        <v>83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123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124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125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84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85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126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86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87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88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2011-10-03T00:21:27Z</dcterms:modified>
  <cp:category/>
  <cp:version/>
  <cp:contentType/>
  <cp:contentStatus/>
</cp:coreProperties>
</file>