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<sst xmlns="http://schemas.openxmlformats.org/spreadsheetml/2006/main" count="280" uniqueCount="127">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</sst>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48" xfId="65" applyFont="1" applyFill="1" applyBorder="1" applyAlignment="1">
      <alignment horizontal="left" vertical="top"/>
      <protection/>
    </xf>
    <xf numFmtId="0" fontId="9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9" fillId="0" borderId="37" xfId="65" applyFont="1" applyFill="1" applyBorder="1" applyAlignment="1">
      <alignment horizontal="centerContinuous" vertical="center"/>
      <protection/>
    </xf>
    <xf numFmtId="0" fontId="9" fillId="0" borderId="52" xfId="65" applyFont="1" applyFill="1" applyBorder="1" applyAlignment="1">
      <alignment horizontal="centerContinuous" vertical="center"/>
      <protection/>
    </xf>
    <xf numFmtId="0" fontId="9" fillId="0" borderId="53" xfId="65" applyFont="1" applyFill="1" applyBorder="1" applyAlignment="1">
      <alignment horizontal="centerContinuous" vertical="center"/>
      <protection/>
    </xf>
    <xf numFmtId="0" fontId="9" fillId="0" borderId="18" xfId="65" applyFont="1" applyFill="1" applyBorder="1" applyAlignment="1">
      <alignment horizontal="centerContinuous" vertical="center"/>
      <protection/>
    </xf>
    <xf numFmtId="0" fontId="9" fillId="0" borderId="54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9" fillId="0" borderId="24" xfId="65" applyNumberFormat="1" applyFont="1" applyFill="1" applyBorder="1" applyAlignment="1" applyProtection="1">
      <alignment horizontal="centerContinuous" vertical="center"/>
      <protection/>
    </xf>
    <xf numFmtId="0" fontId="0" fillId="0" borderId="48" xfId="65" applyFont="1" applyFill="1" applyBorder="1" applyAlignment="1" applyProtection="1">
      <alignment vertical="center"/>
      <protection/>
    </xf>
    <xf numFmtId="185" fontId="19" fillId="0" borderId="104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21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21" fillId="0" borderId="19" xfId="68" applyNumberFormat="1" applyFont="1" applyFill="1" applyBorder="1" applyAlignment="1">
      <alignment horizontal="right" vertical="center"/>
      <protection/>
    </xf>
    <xf numFmtId="180" fontId="22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9" fillId="0" borderId="0" xfId="65" applyNumberFormat="1" applyFont="1" applyFill="1" applyBorder="1" applyAlignment="1" applyProtection="1">
      <alignment vertical="center"/>
      <protection/>
    </xf>
    <xf numFmtId="178" fontId="19" fillId="0" borderId="96" xfId="65" applyNumberFormat="1" applyFont="1" applyFill="1" applyBorder="1" applyAlignment="1" applyProtection="1">
      <alignment vertical="center"/>
      <protection/>
    </xf>
    <xf numFmtId="178" fontId="19" fillId="0" borderId="75" xfId="65" applyNumberFormat="1" applyFont="1" applyFill="1" applyBorder="1" applyAlignment="1" applyProtection="1">
      <alignment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6" fillId="0" borderId="114" xfId="65" applyFont="1" applyFill="1" applyBorder="1" applyAlignment="1">
      <alignment horizontal="center" vertical="center"/>
      <protection/>
    </xf>
    <xf numFmtId="0" fontId="17" fillId="0" borderId="115" xfId="65" applyFont="1" applyFill="1" applyBorder="1" applyAlignment="1">
      <alignment horizontal="center" vertical="center"/>
      <protection/>
    </xf>
    <xf numFmtId="0" fontId="17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3" fillId="0" borderId="22" xfId="68" applyFont="1" applyBorder="1" applyAlignment="1">
      <alignment vertical="center" textRotation="180"/>
      <protection/>
    </xf>
    <xf numFmtId="0" fontId="18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 val="autoZero"/>
        <c:auto val="0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3405.071</v>
          </cell>
          <cell r="Q26">
            <v>3579.959</v>
          </cell>
          <cell r="R26">
            <v>3183.469</v>
          </cell>
          <cell r="S26">
            <v>2990.654</v>
          </cell>
          <cell r="T26">
            <v>3424.702</v>
          </cell>
          <cell r="U26">
            <v>3471.29</v>
          </cell>
          <cell r="V26">
            <v>3174.041</v>
          </cell>
          <cell r="W26">
            <v>3575.382</v>
          </cell>
          <cell r="X26">
            <v>3819.35</v>
          </cell>
          <cell r="Y26">
            <v>4056.151</v>
          </cell>
          <cell r="Z26">
            <v>3994.298</v>
          </cell>
          <cell r="AA26">
            <v>3078.607</v>
          </cell>
        </row>
        <row r="27">
          <cell r="O27" t="str">
            <v>予測値</v>
          </cell>
          <cell r="W27">
            <v>3581.963</v>
          </cell>
          <cell r="X27">
            <v>4100</v>
          </cell>
          <cell r="Y27">
            <v>4300</v>
          </cell>
          <cell r="Z27">
            <v>4400</v>
          </cell>
          <cell r="AA27">
            <v>3500</v>
          </cell>
        </row>
        <row r="28">
          <cell r="O28" t="str">
            <v>今年度</v>
          </cell>
          <cell r="P28">
            <v>3455.543</v>
          </cell>
          <cell r="Q28">
            <v>3390.358</v>
          </cell>
          <cell r="R28">
            <v>3246.128</v>
          </cell>
          <cell r="S28">
            <v>2911.539</v>
          </cell>
          <cell r="T28">
            <v>3513.493</v>
          </cell>
          <cell r="U28">
            <v>3514.301</v>
          </cell>
          <cell r="V28">
            <v>3389.477</v>
          </cell>
          <cell r="W28">
            <v>3581.963</v>
          </cell>
        </row>
      </sheetData>
      <sheetData sheetId="3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6883.219</v>
          </cell>
          <cell r="Q26">
            <v>7197.137</v>
          </cell>
          <cell r="R26">
            <v>6438.121</v>
          </cell>
          <cell r="S26">
            <v>6020.586</v>
          </cell>
          <cell r="T26">
            <v>6928.815</v>
          </cell>
          <cell r="U26">
            <v>7001.266</v>
          </cell>
          <cell r="V26">
            <v>6537.979</v>
          </cell>
          <cell r="W26">
            <v>7328.412</v>
          </cell>
          <cell r="X26">
            <v>7873.469</v>
          </cell>
          <cell r="Y26">
            <v>8395.483</v>
          </cell>
          <cell r="Z26">
            <v>8420.105</v>
          </cell>
          <cell r="AA26">
            <v>6211.442</v>
          </cell>
        </row>
        <row r="27">
          <cell r="O27" t="str">
            <v>予測値</v>
          </cell>
          <cell r="W27">
            <v>7409.813</v>
          </cell>
          <cell r="X27">
            <v>8250</v>
          </cell>
          <cell r="Y27">
            <v>8750</v>
          </cell>
          <cell r="Z27">
            <v>9250</v>
          </cell>
          <cell r="AA27">
            <v>7000</v>
          </cell>
        </row>
        <row r="28">
          <cell r="O28" t="str">
            <v>今年度</v>
          </cell>
          <cell r="P28">
            <v>7159.202</v>
          </cell>
          <cell r="Q28">
            <v>6962.729</v>
          </cell>
          <cell r="R28">
            <v>6728.901</v>
          </cell>
          <cell r="S28">
            <v>5920.618</v>
          </cell>
          <cell r="T28">
            <v>7194.844</v>
          </cell>
          <cell r="U28">
            <v>7312.014</v>
          </cell>
          <cell r="V28">
            <v>7158.613</v>
          </cell>
          <cell r="W28">
            <v>7409.813</v>
          </cell>
        </row>
      </sheetData>
      <sheetData sheetId="4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694</v>
          </cell>
          <cell r="Q26">
            <v>770</v>
          </cell>
          <cell r="R26">
            <v>804</v>
          </cell>
          <cell r="S26">
            <v>746</v>
          </cell>
          <cell r="T26">
            <v>815</v>
          </cell>
          <cell r="U26">
            <v>815</v>
          </cell>
          <cell r="V26">
            <v>789</v>
          </cell>
          <cell r="W26">
            <v>841</v>
          </cell>
          <cell r="X26">
            <v>858</v>
          </cell>
          <cell r="Y26">
            <v>876</v>
          </cell>
          <cell r="Z26">
            <v>820</v>
          </cell>
          <cell r="AA26">
            <v>703</v>
          </cell>
        </row>
        <row r="27">
          <cell r="O27" t="str">
            <v>予測値</v>
          </cell>
          <cell r="W27">
            <v>821</v>
          </cell>
          <cell r="X27">
            <v>1000</v>
          </cell>
          <cell r="Y27">
            <v>975</v>
          </cell>
          <cell r="Z27">
            <v>900</v>
          </cell>
          <cell r="AA27">
            <v>800</v>
          </cell>
        </row>
        <row r="28">
          <cell r="O28" t="str">
            <v>今年度</v>
          </cell>
          <cell r="P28">
            <v>685</v>
          </cell>
          <cell r="Q28">
            <v>746</v>
          </cell>
          <cell r="R28">
            <v>756</v>
          </cell>
          <cell r="S28">
            <v>717</v>
          </cell>
          <cell r="T28">
            <v>747</v>
          </cell>
          <cell r="U28">
            <v>795</v>
          </cell>
          <cell r="V28">
            <v>760</v>
          </cell>
          <cell r="W28">
            <v>821</v>
          </cell>
        </row>
      </sheetData>
      <sheetData sheetId="5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1491</v>
          </cell>
          <cell r="Q26">
            <v>1744</v>
          </cell>
          <cell r="R26">
            <v>1578</v>
          </cell>
          <cell r="S26">
            <v>1506</v>
          </cell>
          <cell r="T26">
            <v>1460</v>
          </cell>
          <cell r="U26">
            <v>1390</v>
          </cell>
          <cell r="V26">
            <v>1363</v>
          </cell>
          <cell r="W26">
            <v>1501</v>
          </cell>
          <cell r="X26">
            <v>1447</v>
          </cell>
          <cell r="Y26">
            <v>1626</v>
          </cell>
          <cell r="Z26">
            <v>1646</v>
          </cell>
          <cell r="AA26">
            <v>1616</v>
          </cell>
        </row>
        <row r="27">
          <cell r="O27" t="str">
            <v>予測値</v>
          </cell>
          <cell r="W27">
            <v>1609</v>
          </cell>
          <cell r="X27">
            <v>1600</v>
          </cell>
          <cell r="Y27">
            <v>1650</v>
          </cell>
          <cell r="Z27">
            <v>1550</v>
          </cell>
          <cell r="AA27">
            <v>1550</v>
          </cell>
        </row>
        <row r="28">
          <cell r="O28" t="str">
            <v>今年度</v>
          </cell>
          <cell r="P28">
            <v>1606</v>
          </cell>
          <cell r="Q28">
            <v>1734</v>
          </cell>
          <cell r="R28">
            <v>1681</v>
          </cell>
          <cell r="S28">
            <v>1540</v>
          </cell>
          <cell r="T28">
            <v>1464</v>
          </cell>
          <cell r="U28">
            <v>1432</v>
          </cell>
          <cell r="V28">
            <v>1469</v>
          </cell>
          <cell r="W28">
            <v>1609</v>
          </cell>
        </row>
      </sheetData>
      <sheetData sheetId="6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281</v>
          </cell>
          <cell r="Q26">
            <v>372</v>
          </cell>
          <cell r="R26">
            <v>331</v>
          </cell>
          <cell r="S26">
            <v>270</v>
          </cell>
          <cell r="T26">
            <v>318</v>
          </cell>
          <cell r="U26">
            <v>269</v>
          </cell>
          <cell r="V26">
            <v>260</v>
          </cell>
          <cell r="W26">
            <v>313</v>
          </cell>
          <cell r="X26">
            <v>281</v>
          </cell>
          <cell r="Y26">
            <v>333</v>
          </cell>
          <cell r="Z26">
            <v>353</v>
          </cell>
          <cell r="AA26">
            <v>333</v>
          </cell>
        </row>
        <row r="27">
          <cell r="O27" t="str">
            <v>予測値</v>
          </cell>
          <cell r="W27">
            <v>328</v>
          </cell>
          <cell r="X27">
            <v>340</v>
          </cell>
          <cell r="Y27">
            <v>360</v>
          </cell>
          <cell r="Z27">
            <v>340</v>
          </cell>
          <cell r="AA27">
            <v>280</v>
          </cell>
        </row>
        <row r="28">
          <cell r="O28" t="str">
            <v>今年度</v>
          </cell>
          <cell r="P28">
            <v>338</v>
          </cell>
          <cell r="Q28">
            <v>392</v>
          </cell>
          <cell r="R28">
            <v>372</v>
          </cell>
          <cell r="S28">
            <v>355</v>
          </cell>
          <cell r="T28">
            <v>304</v>
          </cell>
          <cell r="U28">
            <v>267</v>
          </cell>
          <cell r="V28">
            <v>283</v>
          </cell>
          <cell r="W28">
            <v>328</v>
          </cell>
        </row>
      </sheetData>
      <sheetData sheetId="7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554.425</v>
          </cell>
          <cell r="Q26">
            <v>645.104</v>
          </cell>
          <cell r="R26">
            <v>627.513</v>
          </cell>
          <cell r="S26">
            <v>627.124</v>
          </cell>
          <cell r="T26">
            <v>625.333</v>
          </cell>
          <cell r="U26">
            <v>611</v>
          </cell>
          <cell r="V26">
            <v>566.149</v>
          </cell>
          <cell r="W26">
            <v>626</v>
          </cell>
          <cell r="X26">
            <v>646.518</v>
          </cell>
          <cell r="Y26">
            <v>657.082</v>
          </cell>
          <cell r="Z26">
            <v>608.045</v>
          </cell>
          <cell r="AA26">
            <v>604.42</v>
          </cell>
        </row>
        <row r="27">
          <cell r="O27" t="str">
            <v>予測値</v>
          </cell>
          <cell r="W27">
            <v>656.875</v>
          </cell>
          <cell r="X27">
            <v>710</v>
          </cell>
          <cell r="Y27">
            <v>700</v>
          </cell>
          <cell r="Z27">
            <v>630</v>
          </cell>
          <cell r="AA27">
            <v>590</v>
          </cell>
        </row>
        <row r="28">
          <cell r="O28" t="str">
            <v>今年度</v>
          </cell>
          <cell r="P28">
            <v>598.519</v>
          </cell>
          <cell r="Q28">
            <v>651.935</v>
          </cell>
          <cell r="R28">
            <v>655.692</v>
          </cell>
          <cell r="S28">
            <v>600.255</v>
          </cell>
          <cell r="T28">
            <v>632.107</v>
          </cell>
          <cell r="U28">
            <v>638.892</v>
          </cell>
          <cell r="V28">
            <v>627.985</v>
          </cell>
          <cell r="W28">
            <v>656.875</v>
          </cell>
        </row>
      </sheetData>
      <sheetData sheetId="8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219.772</v>
          </cell>
          <cell r="Q26">
            <v>294.682</v>
          </cell>
          <cell r="R26">
            <v>112.091</v>
          </cell>
          <cell r="S26">
            <v>112.196</v>
          </cell>
          <cell r="T26">
            <v>144</v>
          </cell>
          <cell r="U26">
            <v>122</v>
          </cell>
          <cell r="V26">
            <v>131.604</v>
          </cell>
          <cell r="W26">
            <v>136</v>
          </cell>
          <cell r="X26">
            <v>164</v>
          </cell>
          <cell r="Y26">
            <v>183.55</v>
          </cell>
          <cell r="Z26">
            <v>182.808</v>
          </cell>
          <cell r="AA26">
            <v>102.854</v>
          </cell>
        </row>
        <row r="27">
          <cell r="O27" t="str">
            <v>予測値</v>
          </cell>
          <cell r="W27">
            <v>131.26</v>
          </cell>
          <cell r="X27">
            <v>155</v>
          </cell>
          <cell r="Y27">
            <v>190</v>
          </cell>
          <cell r="Z27">
            <v>225</v>
          </cell>
          <cell r="AA27">
            <v>140</v>
          </cell>
        </row>
        <row r="28">
          <cell r="O28" t="str">
            <v>今年度</v>
          </cell>
          <cell r="P28">
            <v>175.915</v>
          </cell>
          <cell r="Q28">
            <v>228.748</v>
          </cell>
          <cell r="R28">
            <v>90.46</v>
          </cell>
          <cell r="S28">
            <v>100.289</v>
          </cell>
          <cell r="T28">
            <v>121.278</v>
          </cell>
          <cell r="U28">
            <v>121.289</v>
          </cell>
          <cell r="V28">
            <v>116.311</v>
          </cell>
          <cell r="W28">
            <v>131.26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3"/>
  <sheetViews>
    <sheetView tabSelected="1" zoomScale="75" zoomScaleNormal="75" zoomScaleSheetLayoutView="50" zoomScalePageLayoutView="0" workbookViewId="0" topLeftCell="A1">
      <selection activeCell="A19" sqref="A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customWidth="1"/>
    <col min="183" max="183" width="7.875" style="1" customWidth="1"/>
    <col min="184" max="184" width="1.4921875" style="1" customWidth="1"/>
    <col min="185" max="185" width="7.875" style="1" customWidth="1"/>
    <col min="186" max="186" width="1.4921875" style="4" customWidth="1"/>
    <col min="187" max="187" width="7.875" style="4" customWidth="1"/>
    <col min="188" max="188" width="1.4921875" style="1" customWidth="1"/>
    <col min="189" max="189" width="9.375" style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16384" width="9.00390625" style="1" customWidth="1"/>
  </cols>
  <sheetData>
    <row r="1" spans="2:5" ht="33.75" customHeight="1">
      <c r="B1" s="2"/>
      <c r="C1" s="3"/>
      <c r="D1" s="3"/>
      <c r="E1" s="3"/>
    </row>
    <row r="2" spans="2:207" ht="30" customHeight="1" thickBot="1">
      <c r="B2" s="227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</row>
    <row r="3" spans="2:221" ht="27" customHeight="1" thickBot="1">
      <c r="B3" s="279" t="s">
        <v>7</v>
      </c>
      <c r="C3" s="280"/>
      <c r="D3" s="285" t="s">
        <v>8</v>
      </c>
      <c r="E3" s="288" t="s">
        <v>9</v>
      </c>
      <c r="F3" s="272" t="s">
        <v>10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72" t="s">
        <v>92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6"/>
      <c r="BJ3" s="272" t="s">
        <v>11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5"/>
      <c r="CP3" s="272" t="s">
        <v>12</v>
      </c>
      <c r="CQ3" s="273"/>
      <c r="CR3" s="273"/>
      <c r="CS3" s="273"/>
      <c r="CT3" s="273"/>
      <c r="CU3" s="273"/>
      <c r="CV3" s="273"/>
      <c r="CW3" s="273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272" t="s">
        <v>13</v>
      </c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6"/>
      <c r="FB3" s="272" t="s">
        <v>14</v>
      </c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6"/>
      <c r="GH3" s="272" t="s">
        <v>93</v>
      </c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6"/>
    </row>
    <row r="4" spans="2:221" ht="27" customHeight="1">
      <c r="B4" s="281"/>
      <c r="C4" s="282"/>
      <c r="D4" s="286"/>
      <c r="E4" s="289"/>
      <c r="F4" s="5" t="s">
        <v>15</v>
      </c>
      <c r="G4" s="6"/>
      <c r="H4" s="6"/>
      <c r="I4" s="6"/>
      <c r="J4" s="7"/>
      <c r="K4" s="7"/>
      <c r="L4" s="6"/>
      <c r="M4" s="8"/>
      <c r="N4" s="5" t="s">
        <v>16</v>
      </c>
      <c r="O4" s="7"/>
      <c r="P4" s="7"/>
      <c r="Q4" s="7"/>
      <c r="R4" s="7"/>
      <c r="S4" s="7"/>
      <c r="T4" s="6"/>
      <c r="U4" s="8"/>
      <c r="V4" s="5" t="s">
        <v>17</v>
      </c>
      <c r="W4" s="9"/>
      <c r="X4" s="9"/>
      <c r="Y4" s="9"/>
      <c r="Z4" s="9"/>
      <c r="AA4" s="9"/>
      <c r="AB4" s="9"/>
      <c r="AC4" s="10"/>
      <c r="AD4" s="5" t="s">
        <v>18</v>
      </c>
      <c r="AE4" s="9"/>
      <c r="AF4" s="9"/>
      <c r="AG4" s="9"/>
      <c r="AH4" s="9"/>
      <c r="AI4" s="9"/>
      <c r="AJ4" s="9"/>
      <c r="AK4" s="10"/>
      <c r="AL4" s="5" t="s">
        <v>15</v>
      </c>
      <c r="AM4" s="9"/>
      <c r="AN4" s="9"/>
      <c r="AO4" s="9"/>
      <c r="AP4" s="9"/>
      <c r="AQ4" s="9"/>
      <c r="AR4" s="9"/>
      <c r="AS4" s="10"/>
      <c r="AT4" s="5" t="s">
        <v>16</v>
      </c>
      <c r="AU4" s="7"/>
      <c r="AV4" s="7"/>
      <c r="AW4" s="7"/>
      <c r="AX4" s="7"/>
      <c r="AY4" s="7"/>
      <c r="AZ4" s="6"/>
      <c r="BA4" s="8"/>
      <c r="BB4" s="5" t="s">
        <v>17</v>
      </c>
      <c r="BC4" s="7"/>
      <c r="BD4" s="7"/>
      <c r="BE4" s="7"/>
      <c r="BF4" s="7"/>
      <c r="BG4" s="7"/>
      <c r="BH4" s="6"/>
      <c r="BI4" s="8"/>
      <c r="BJ4" s="5" t="s">
        <v>18</v>
      </c>
      <c r="BK4" s="7"/>
      <c r="BL4" s="7"/>
      <c r="BM4" s="7"/>
      <c r="BN4" s="7"/>
      <c r="BO4" s="7"/>
      <c r="BP4" s="6"/>
      <c r="BQ4" s="8"/>
      <c r="BR4" s="5" t="s">
        <v>15</v>
      </c>
      <c r="BS4" s="9"/>
      <c r="BT4" s="9"/>
      <c r="BU4" s="9"/>
      <c r="BV4" s="9"/>
      <c r="BW4" s="9"/>
      <c r="BX4" s="9"/>
      <c r="BY4" s="10"/>
      <c r="BZ4" s="5" t="s">
        <v>16</v>
      </c>
      <c r="CA4" s="9"/>
      <c r="CB4" s="9"/>
      <c r="CC4" s="9"/>
      <c r="CD4" s="9"/>
      <c r="CE4" s="9"/>
      <c r="CF4" s="9"/>
      <c r="CG4" s="10"/>
      <c r="CH4" s="5" t="s">
        <v>17</v>
      </c>
      <c r="CI4" s="9"/>
      <c r="CJ4" s="9"/>
      <c r="CK4" s="9"/>
      <c r="CL4" s="9"/>
      <c r="CM4" s="9"/>
      <c r="CN4" s="9"/>
      <c r="CO4" s="10"/>
      <c r="CP4" s="5" t="s">
        <v>18</v>
      </c>
      <c r="CQ4" s="7"/>
      <c r="CR4" s="7"/>
      <c r="CS4" s="7"/>
      <c r="CT4" s="7"/>
      <c r="CU4" s="7"/>
      <c r="CV4" s="6"/>
      <c r="CW4" s="8"/>
      <c r="CX4" s="5" t="s">
        <v>15</v>
      </c>
      <c r="CY4" s="9"/>
      <c r="CZ4" s="9"/>
      <c r="DA4" s="9"/>
      <c r="DB4" s="9"/>
      <c r="DC4" s="9"/>
      <c r="DD4" s="9"/>
      <c r="DE4" s="10"/>
      <c r="DF4" s="5" t="s">
        <v>16</v>
      </c>
      <c r="DG4" s="9"/>
      <c r="DH4" s="9"/>
      <c r="DI4" s="9"/>
      <c r="DJ4" s="9"/>
      <c r="DK4" s="9"/>
      <c r="DL4" s="9"/>
      <c r="DM4" s="10"/>
      <c r="DN4" s="5" t="s">
        <v>17</v>
      </c>
      <c r="DO4" s="9"/>
      <c r="DP4" s="9"/>
      <c r="DQ4" s="9"/>
      <c r="DR4" s="9"/>
      <c r="DS4" s="9"/>
      <c r="DT4" s="9"/>
      <c r="DU4" s="10"/>
      <c r="DV4" s="5" t="s">
        <v>18</v>
      </c>
      <c r="DW4" s="7"/>
      <c r="DX4" s="7"/>
      <c r="DY4" s="7"/>
      <c r="DZ4" s="7"/>
      <c r="EA4" s="7"/>
      <c r="EB4" s="6"/>
      <c r="EC4" s="8"/>
      <c r="ED4" s="5" t="s">
        <v>15</v>
      </c>
      <c r="EE4" s="9"/>
      <c r="EF4" s="9"/>
      <c r="EG4" s="9"/>
      <c r="EH4" s="9"/>
      <c r="EI4" s="9"/>
      <c r="EJ4" s="9"/>
      <c r="EK4" s="10"/>
      <c r="EL4" s="5" t="s">
        <v>16</v>
      </c>
      <c r="EM4" s="7"/>
      <c r="EN4" s="7"/>
      <c r="EO4" s="7"/>
      <c r="EP4" s="7"/>
      <c r="EQ4" s="7"/>
      <c r="ER4" s="6"/>
      <c r="ES4" s="8"/>
      <c r="ET4" s="5" t="s">
        <v>17</v>
      </c>
      <c r="EU4" s="7"/>
      <c r="EV4" s="7"/>
      <c r="EW4" s="7"/>
      <c r="EX4" s="7"/>
      <c r="EY4" s="7"/>
      <c r="EZ4" s="6"/>
      <c r="FA4" s="8"/>
      <c r="FB4" s="5" t="s">
        <v>18</v>
      </c>
      <c r="FC4" s="7"/>
      <c r="FD4" s="7"/>
      <c r="FE4" s="7"/>
      <c r="FF4" s="7"/>
      <c r="FG4" s="7"/>
      <c r="FH4" s="6"/>
      <c r="FI4" s="8"/>
      <c r="FJ4" s="5" t="s">
        <v>15</v>
      </c>
      <c r="FK4" s="9"/>
      <c r="FL4" s="9"/>
      <c r="FM4" s="9"/>
      <c r="FN4" s="9"/>
      <c r="FO4" s="9"/>
      <c r="FP4" s="9"/>
      <c r="FQ4" s="10"/>
      <c r="FR4" s="5" t="s">
        <v>16</v>
      </c>
      <c r="FS4" s="9"/>
      <c r="FT4" s="9"/>
      <c r="FU4" s="9"/>
      <c r="FV4" s="9"/>
      <c r="FW4" s="9"/>
      <c r="FX4" s="9"/>
      <c r="FY4" s="10"/>
      <c r="FZ4" s="5" t="s">
        <v>17</v>
      </c>
      <c r="GA4" s="7"/>
      <c r="GB4" s="7"/>
      <c r="GC4" s="7"/>
      <c r="GD4" s="7"/>
      <c r="GE4" s="7"/>
      <c r="GF4" s="6"/>
      <c r="GG4" s="8"/>
      <c r="GH4" s="5" t="s">
        <v>18</v>
      </c>
      <c r="GI4" s="7"/>
      <c r="GJ4" s="7"/>
      <c r="GK4" s="7"/>
      <c r="GL4" s="7"/>
      <c r="GM4" s="7"/>
      <c r="GN4" s="6"/>
      <c r="GO4" s="8"/>
      <c r="GP4" s="5" t="s">
        <v>15</v>
      </c>
      <c r="GQ4" s="9"/>
      <c r="GR4" s="9"/>
      <c r="GS4" s="9"/>
      <c r="GT4" s="9"/>
      <c r="GU4" s="9"/>
      <c r="GV4" s="9"/>
      <c r="GW4" s="10"/>
      <c r="GX4" s="5" t="s">
        <v>16</v>
      </c>
      <c r="GY4" s="9"/>
      <c r="GZ4" s="9"/>
      <c r="HA4" s="9"/>
      <c r="HB4" s="9"/>
      <c r="HC4" s="9"/>
      <c r="HD4" s="9"/>
      <c r="HE4" s="10"/>
      <c r="HF4" s="5" t="s">
        <v>17</v>
      </c>
      <c r="HG4" s="7"/>
      <c r="HH4" s="7"/>
      <c r="HI4" s="7"/>
      <c r="HJ4" s="7"/>
      <c r="HK4" s="7"/>
      <c r="HL4" s="6"/>
      <c r="HM4" s="8"/>
    </row>
    <row r="5" spans="2:221" ht="27" customHeight="1">
      <c r="B5" s="281"/>
      <c r="C5" s="282"/>
      <c r="D5" s="286"/>
      <c r="E5" s="289"/>
      <c r="F5" s="11" t="s">
        <v>19</v>
      </c>
      <c r="G5" s="12"/>
      <c r="H5" s="13" t="s">
        <v>94</v>
      </c>
      <c r="I5" s="12"/>
      <c r="J5" s="13" t="s">
        <v>95</v>
      </c>
      <c r="K5" s="12"/>
      <c r="L5" s="13" t="s">
        <v>20</v>
      </c>
      <c r="M5" s="14"/>
      <c r="N5" s="11" t="s">
        <v>21</v>
      </c>
      <c r="O5" s="12"/>
      <c r="P5" s="13" t="s">
        <v>96</v>
      </c>
      <c r="Q5" s="12"/>
      <c r="R5" s="13" t="s">
        <v>97</v>
      </c>
      <c r="S5" s="12"/>
      <c r="T5" s="13" t="s">
        <v>20</v>
      </c>
      <c r="U5" s="14"/>
      <c r="V5" s="11" t="s">
        <v>22</v>
      </c>
      <c r="W5" s="12"/>
      <c r="X5" s="13" t="s">
        <v>23</v>
      </c>
      <c r="Y5" s="12"/>
      <c r="Z5" s="13" t="s">
        <v>24</v>
      </c>
      <c r="AA5" s="12"/>
      <c r="AB5" s="13" t="s">
        <v>20</v>
      </c>
      <c r="AC5" s="14"/>
      <c r="AD5" s="11" t="s">
        <v>25</v>
      </c>
      <c r="AE5" s="12"/>
      <c r="AF5" s="15" t="s">
        <v>26</v>
      </c>
      <c r="AG5" s="15"/>
      <c r="AH5" s="13" t="s">
        <v>27</v>
      </c>
      <c r="AI5" s="12"/>
      <c r="AJ5" s="13" t="s">
        <v>20</v>
      </c>
      <c r="AK5" s="14"/>
      <c r="AL5" s="11" t="s">
        <v>28</v>
      </c>
      <c r="AM5" s="12"/>
      <c r="AN5" s="15" t="s">
        <v>29</v>
      </c>
      <c r="AO5" s="15"/>
      <c r="AP5" s="13" t="s">
        <v>30</v>
      </c>
      <c r="AQ5" s="12"/>
      <c r="AR5" s="13" t="s">
        <v>20</v>
      </c>
      <c r="AS5" s="14"/>
      <c r="AT5" s="11" t="s">
        <v>21</v>
      </c>
      <c r="AU5" s="12"/>
      <c r="AV5" s="13" t="s">
        <v>96</v>
      </c>
      <c r="AW5" s="12"/>
      <c r="AX5" s="13" t="s">
        <v>97</v>
      </c>
      <c r="AY5" s="12"/>
      <c r="AZ5" s="13" t="s">
        <v>20</v>
      </c>
      <c r="BA5" s="14"/>
      <c r="BB5" s="11" t="s">
        <v>22</v>
      </c>
      <c r="BC5" s="12"/>
      <c r="BD5" s="13" t="s">
        <v>23</v>
      </c>
      <c r="BE5" s="12"/>
      <c r="BF5" s="13" t="s">
        <v>24</v>
      </c>
      <c r="BG5" s="12"/>
      <c r="BH5" s="13" t="s">
        <v>20</v>
      </c>
      <c r="BI5" s="14"/>
      <c r="BJ5" s="11" t="s">
        <v>25</v>
      </c>
      <c r="BK5" s="12"/>
      <c r="BL5" s="13" t="s">
        <v>26</v>
      </c>
      <c r="BM5" s="12"/>
      <c r="BN5" s="13" t="s">
        <v>27</v>
      </c>
      <c r="BO5" s="12"/>
      <c r="BP5" s="13" t="s">
        <v>20</v>
      </c>
      <c r="BQ5" s="14"/>
      <c r="BR5" s="11" t="s">
        <v>28</v>
      </c>
      <c r="BS5" s="15"/>
      <c r="BT5" s="13" t="s">
        <v>29</v>
      </c>
      <c r="BU5" s="12"/>
      <c r="BV5" s="13" t="s">
        <v>30</v>
      </c>
      <c r="BW5" s="12"/>
      <c r="BX5" s="13" t="s">
        <v>20</v>
      </c>
      <c r="BY5" s="14"/>
      <c r="BZ5" s="11" t="s">
        <v>31</v>
      </c>
      <c r="CA5" s="15"/>
      <c r="CB5" s="13" t="s">
        <v>32</v>
      </c>
      <c r="CC5" s="12"/>
      <c r="CD5" s="13" t="s">
        <v>33</v>
      </c>
      <c r="CE5" s="12"/>
      <c r="CF5" s="13" t="s">
        <v>20</v>
      </c>
      <c r="CG5" s="14"/>
      <c r="CH5" s="11" t="s">
        <v>22</v>
      </c>
      <c r="CI5" s="15"/>
      <c r="CJ5" s="13" t="s">
        <v>23</v>
      </c>
      <c r="CK5" s="12"/>
      <c r="CL5" s="13" t="s">
        <v>24</v>
      </c>
      <c r="CM5" s="12"/>
      <c r="CN5" s="13" t="s">
        <v>20</v>
      </c>
      <c r="CO5" s="14"/>
      <c r="CP5" s="11" t="s">
        <v>25</v>
      </c>
      <c r="CQ5" s="12"/>
      <c r="CR5" s="13" t="s">
        <v>26</v>
      </c>
      <c r="CS5" s="12"/>
      <c r="CT5" s="13" t="s">
        <v>27</v>
      </c>
      <c r="CU5" s="12"/>
      <c r="CV5" s="13" t="s">
        <v>20</v>
      </c>
      <c r="CW5" s="14"/>
      <c r="CX5" s="11" t="s">
        <v>28</v>
      </c>
      <c r="CY5" s="15"/>
      <c r="CZ5" s="13" t="s">
        <v>29</v>
      </c>
      <c r="DA5" s="12"/>
      <c r="DB5" s="13" t="s">
        <v>30</v>
      </c>
      <c r="DC5" s="12"/>
      <c r="DD5" s="13" t="s">
        <v>20</v>
      </c>
      <c r="DE5" s="14"/>
      <c r="DF5" s="11" t="s">
        <v>31</v>
      </c>
      <c r="DG5" s="15"/>
      <c r="DH5" s="13" t="s">
        <v>32</v>
      </c>
      <c r="DI5" s="12"/>
      <c r="DJ5" s="13" t="s">
        <v>33</v>
      </c>
      <c r="DK5" s="12"/>
      <c r="DL5" s="13" t="s">
        <v>20</v>
      </c>
      <c r="DM5" s="14"/>
      <c r="DN5" s="11" t="s">
        <v>22</v>
      </c>
      <c r="DO5" s="15"/>
      <c r="DP5" s="13" t="s">
        <v>23</v>
      </c>
      <c r="DQ5" s="12"/>
      <c r="DR5" s="13" t="s">
        <v>24</v>
      </c>
      <c r="DS5" s="12"/>
      <c r="DT5" s="13" t="s">
        <v>20</v>
      </c>
      <c r="DU5" s="14"/>
      <c r="DV5" s="11" t="s">
        <v>25</v>
      </c>
      <c r="DW5" s="12"/>
      <c r="DX5" s="13" t="s">
        <v>26</v>
      </c>
      <c r="DY5" s="12"/>
      <c r="DZ5" s="13" t="s">
        <v>27</v>
      </c>
      <c r="EA5" s="12"/>
      <c r="EB5" s="13" t="s">
        <v>20</v>
      </c>
      <c r="EC5" s="14"/>
      <c r="ED5" s="11" t="s">
        <v>28</v>
      </c>
      <c r="EE5" s="15"/>
      <c r="EF5" s="13" t="s">
        <v>29</v>
      </c>
      <c r="EG5" s="12"/>
      <c r="EH5" s="13" t="s">
        <v>30</v>
      </c>
      <c r="EI5" s="12"/>
      <c r="EJ5" s="13" t="s">
        <v>20</v>
      </c>
      <c r="EK5" s="14"/>
      <c r="EL5" s="11" t="s">
        <v>31</v>
      </c>
      <c r="EM5" s="12"/>
      <c r="EN5" s="13" t="s">
        <v>32</v>
      </c>
      <c r="EO5" s="12"/>
      <c r="EP5" s="13" t="s">
        <v>33</v>
      </c>
      <c r="EQ5" s="12"/>
      <c r="ER5" s="13" t="s">
        <v>20</v>
      </c>
      <c r="ES5" s="14"/>
      <c r="ET5" s="11" t="s">
        <v>22</v>
      </c>
      <c r="EU5" s="12"/>
      <c r="EV5" s="13" t="s">
        <v>23</v>
      </c>
      <c r="EW5" s="12"/>
      <c r="EX5" s="13" t="s">
        <v>24</v>
      </c>
      <c r="EY5" s="12"/>
      <c r="EZ5" s="13" t="s">
        <v>20</v>
      </c>
      <c r="FA5" s="14"/>
      <c r="FB5" s="11" t="s">
        <v>25</v>
      </c>
      <c r="FC5" s="12"/>
      <c r="FD5" s="13" t="s">
        <v>26</v>
      </c>
      <c r="FE5" s="12"/>
      <c r="FF5" s="13" t="s">
        <v>27</v>
      </c>
      <c r="FG5" s="12"/>
      <c r="FH5" s="13" t="s">
        <v>20</v>
      </c>
      <c r="FI5" s="14"/>
      <c r="FJ5" s="11" t="s">
        <v>28</v>
      </c>
      <c r="FK5" s="15"/>
      <c r="FL5" s="13" t="s">
        <v>29</v>
      </c>
      <c r="FM5" s="12"/>
      <c r="FN5" s="13" t="s">
        <v>30</v>
      </c>
      <c r="FO5" s="12"/>
      <c r="FP5" s="13" t="s">
        <v>20</v>
      </c>
      <c r="FQ5" s="14"/>
      <c r="FR5" s="11" t="s">
        <v>31</v>
      </c>
      <c r="FS5" s="12"/>
      <c r="FT5" s="13" t="s">
        <v>32</v>
      </c>
      <c r="FU5" s="12"/>
      <c r="FV5" s="13" t="s">
        <v>33</v>
      </c>
      <c r="FW5" s="12"/>
      <c r="FX5" s="13" t="s">
        <v>20</v>
      </c>
      <c r="FY5" s="14"/>
      <c r="FZ5" s="11" t="s">
        <v>22</v>
      </c>
      <c r="GA5" s="12"/>
      <c r="GB5" s="13" t="s">
        <v>23</v>
      </c>
      <c r="GC5" s="12"/>
      <c r="GD5" s="13" t="s">
        <v>24</v>
      </c>
      <c r="GE5" s="12"/>
      <c r="GF5" s="13" t="s">
        <v>20</v>
      </c>
      <c r="GG5" s="14"/>
      <c r="GH5" s="11" t="s">
        <v>25</v>
      </c>
      <c r="GI5" s="12"/>
      <c r="GJ5" s="13" t="s">
        <v>26</v>
      </c>
      <c r="GK5" s="12"/>
      <c r="GL5" s="13" t="s">
        <v>27</v>
      </c>
      <c r="GM5" s="12"/>
      <c r="GN5" s="13" t="s">
        <v>20</v>
      </c>
      <c r="GO5" s="14"/>
      <c r="GP5" s="11" t="s">
        <v>28</v>
      </c>
      <c r="GQ5" s="15"/>
      <c r="GR5" s="13" t="s">
        <v>29</v>
      </c>
      <c r="GS5" s="12"/>
      <c r="GT5" s="13" t="s">
        <v>30</v>
      </c>
      <c r="GU5" s="12"/>
      <c r="GV5" s="13" t="s">
        <v>20</v>
      </c>
      <c r="GW5" s="14"/>
      <c r="GX5" s="11" t="s">
        <v>31</v>
      </c>
      <c r="GY5" s="12"/>
      <c r="GZ5" s="13" t="s">
        <v>32</v>
      </c>
      <c r="HA5" s="12"/>
      <c r="HB5" s="13" t="s">
        <v>33</v>
      </c>
      <c r="HC5" s="12"/>
      <c r="HD5" s="13" t="s">
        <v>20</v>
      </c>
      <c r="HE5" s="14"/>
      <c r="HF5" s="11" t="s">
        <v>22</v>
      </c>
      <c r="HG5" s="12"/>
      <c r="HH5" s="13" t="s">
        <v>23</v>
      </c>
      <c r="HI5" s="12"/>
      <c r="HJ5" s="13" t="s">
        <v>24</v>
      </c>
      <c r="HK5" s="12"/>
      <c r="HL5" s="13" t="s">
        <v>20</v>
      </c>
      <c r="HM5" s="14"/>
    </row>
    <row r="6" spans="2:221" ht="19.5" customHeight="1" thickBot="1">
      <c r="B6" s="283"/>
      <c r="C6" s="284"/>
      <c r="D6" s="287"/>
      <c r="E6" s="290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7"/>
      <c r="AE6" s="278"/>
      <c r="AF6" s="277"/>
      <c r="AG6" s="278"/>
      <c r="AH6" s="277"/>
      <c r="AI6" s="278"/>
      <c r="AJ6" s="18"/>
      <c r="AK6" s="19"/>
      <c r="AL6" s="277"/>
      <c r="AM6" s="278"/>
      <c r="AN6" s="277"/>
      <c r="AO6" s="278"/>
      <c r="AP6" s="277"/>
      <c r="AQ6" s="278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</row>
    <row r="7" spans="2:221" ht="30" customHeight="1">
      <c r="B7" s="262" t="s">
        <v>98</v>
      </c>
      <c r="C7" s="263"/>
      <c r="D7" s="267" t="s">
        <v>34</v>
      </c>
      <c r="E7" s="26" t="s">
        <v>99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230">
        <v>3581.963</v>
      </c>
      <c r="GV7" s="33"/>
      <c r="GW7" s="34">
        <f>(GQ7+GS7+GU7)</f>
        <v>10485.741</v>
      </c>
      <c r="GX7" s="27"/>
      <c r="GY7" s="231">
        <v>4100</v>
      </c>
      <c r="GZ7" s="82"/>
      <c r="HA7" s="231">
        <v>4300</v>
      </c>
      <c r="HB7" s="82"/>
      <c r="HC7" s="231">
        <v>4400</v>
      </c>
      <c r="HD7" s="33"/>
      <c r="HE7" s="34">
        <f>(GY7+HA7+HC7)</f>
        <v>12800</v>
      </c>
      <c r="HF7" s="27"/>
      <c r="HG7" s="231">
        <v>3500</v>
      </c>
      <c r="HH7" s="29"/>
      <c r="HI7" s="231"/>
      <c r="HJ7" s="82"/>
      <c r="HK7" s="231"/>
      <c r="HL7" s="33"/>
      <c r="HM7" s="34">
        <f>(HG7+HI7+HK7)</f>
        <v>3500</v>
      </c>
    </row>
    <row r="8" spans="2:221" ht="30" customHeight="1">
      <c r="B8" s="262"/>
      <c r="C8" s="263"/>
      <c r="D8" s="267"/>
      <c r="E8" s="42" t="s">
        <v>35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2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2"/>
      <c r="CC8" s="45">
        <v>5500.153</v>
      </c>
      <c r="CD8" s="232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2"/>
      <c r="CK8" s="45">
        <v>4844.498</v>
      </c>
      <c r="CL8" s="232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2"/>
      <c r="DA8" s="45">
        <v>4328.004</v>
      </c>
      <c r="DB8" s="232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2"/>
      <c r="DI8" s="45">
        <v>5069.246</v>
      </c>
      <c r="DJ8" s="232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2"/>
      <c r="DQ8" s="45">
        <v>4552.719</v>
      </c>
      <c r="DR8" s="232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2"/>
      <c r="EG8" s="44">
        <v>3684.819</v>
      </c>
      <c r="EH8" s="232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2"/>
      <c r="FM8" s="44">
        <v>3224.633</v>
      </c>
      <c r="FN8" s="232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2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2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2"/>
      <c r="GS8" s="44">
        <v>3174.041</v>
      </c>
      <c r="GT8" s="232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2"/>
      <c r="HA8" s="44">
        <v>4056.151</v>
      </c>
      <c r="HB8" s="232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3"/>
      <c r="HI8" s="44"/>
      <c r="HJ8" s="232"/>
      <c r="HK8" s="44"/>
      <c r="HL8" s="46"/>
      <c r="HM8" s="47">
        <f>(HG8+HI8+HK8)</f>
        <v>3078.607</v>
      </c>
    </row>
    <row r="9" spans="2:221" ht="30" customHeight="1" thickBot="1">
      <c r="B9" s="264"/>
      <c r="C9" s="265"/>
      <c r="D9" s="268"/>
      <c r="E9" s="50" t="s">
        <v>36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4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7.3</v>
      </c>
      <c r="GZ9" s="53"/>
      <c r="HA9" s="52">
        <f>ROUND((HA7/HA8-1)*100,1)</f>
        <v>6</v>
      </c>
      <c r="HB9" s="53"/>
      <c r="HC9" s="52">
        <f>ROUND((HC7/HC8-1)*100,1)</f>
        <v>10.2</v>
      </c>
      <c r="HD9" s="54"/>
      <c r="HE9" s="55">
        <f>ROUND((HE7/HE8-1)*100,1)</f>
        <v>7.8</v>
      </c>
      <c r="HF9" s="51"/>
      <c r="HG9" s="52">
        <f>ROUND((HG7/HG8-1)*100,1)</f>
        <v>13.7</v>
      </c>
      <c r="HH9" s="57"/>
      <c r="HI9" s="52"/>
      <c r="HJ9" s="53"/>
      <c r="HK9" s="52"/>
      <c r="HL9" s="54"/>
      <c r="HM9" s="55">
        <f>ROUND((HM7/HM8-1)*100,1)</f>
        <v>13.7</v>
      </c>
    </row>
    <row r="10" spans="2:221" ht="30" customHeight="1">
      <c r="B10" s="260" t="s">
        <v>100</v>
      </c>
      <c r="C10" s="261"/>
      <c r="D10" s="266" t="s">
        <v>37</v>
      </c>
      <c r="E10" s="26" t="s">
        <v>99</v>
      </c>
      <c r="F10" s="235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9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6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7">
        <v>8792.117</v>
      </c>
      <c r="DD10" s="33"/>
      <c r="DE10" s="47">
        <f>(CY10+DA10+DC10)</f>
        <v>25303.949999999997</v>
      </c>
      <c r="DF10" s="61"/>
      <c r="DG10" s="237">
        <v>9695.506</v>
      </c>
      <c r="DH10" s="60"/>
      <c r="DI10" s="237">
        <v>9012.131</v>
      </c>
      <c r="DJ10" s="60"/>
      <c r="DK10" s="237">
        <v>9620.353</v>
      </c>
      <c r="DL10" s="33"/>
      <c r="DM10" s="47">
        <f>(DG10+DI10+DK10)</f>
        <v>28327.989999999998</v>
      </c>
      <c r="DN10" s="61"/>
      <c r="DO10" s="237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231">
        <v>8250</v>
      </c>
      <c r="GZ10" s="60"/>
      <c r="HA10" s="231">
        <v>8750</v>
      </c>
      <c r="HB10" s="60"/>
      <c r="HC10" s="231">
        <v>9250</v>
      </c>
      <c r="HD10" s="33"/>
      <c r="HE10" s="47">
        <f>(GY10+HA10+HC10)</f>
        <v>26250</v>
      </c>
      <c r="HF10" s="238"/>
      <c r="HG10" s="231">
        <v>7000</v>
      </c>
      <c r="HH10" s="239"/>
      <c r="HI10" s="231"/>
      <c r="HJ10" s="60"/>
      <c r="HK10" s="231"/>
      <c r="HL10" s="58"/>
      <c r="HM10" s="47">
        <f>(HG10+HI10+HK10)</f>
        <v>7000</v>
      </c>
    </row>
    <row r="11" spans="2:221" ht="30" customHeight="1">
      <c r="B11" s="262"/>
      <c r="C11" s="263"/>
      <c r="D11" s="267"/>
      <c r="E11" s="42" t="s">
        <v>35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/>
      <c r="HJ11" s="66"/>
      <c r="HK11" s="44"/>
      <c r="HL11" s="46"/>
      <c r="HM11" s="47">
        <f>(HG11+HI11+HK11)</f>
        <v>6211.442</v>
      </c>
    </row>
    <row r="12" spans="2:221" ht="30" customHeight="1" thickBot="1">
      <c r="B12" s="264"/>
      <c r="C12" s="265"/>
      <c r="D12" s="268"/>
      <c r="E12" s="50" t="s">
        <v>36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4.8</v>
      </c>
      <c r="GZ12" s="69"/>
      <c r="HA12" s="52">
        <f>ROUND((HA10/HA11-1)*100,1)</f>
        <v>4.2</v>
      </c>
      <c r="HB12" s="69"/>
      <c r="HC12" s="52">
        <f>ROUND((HC10/HC11-1)*100,1)</f>
        <v>9.9</v>
      </c>
      <c r="HD12" s="69"/>
      <c r="HE12" s="55">
        <f>ROUND((HE10/HE11-1)*100,1)</f>
        <v>6.3</v>
      </c>
      <c r="HF12" s="240"/>
      <c r="HG12" s="52">
        <f>ROUND((HG10/HG11-1)*100,1)</f>
        <v>12.7</v>
      </c>
      <c r="HH12" s="241"/>
      <c r="HI12" s="52"/>
      <c r="HJ12" s="69"/>
      <c r="HK12" s="52"/>
      <c r="HL12" s="54"/>
      <c r="HM12" s="55">
        <f>ROUND((HM10/HM11-1)*100,1)</f>
        <v>12.7</v>
      </c>
    </row>
    <row r="13" spans="1:221" ht="30" customHeight="1">
      <c r="A13" s="71"/>
      <c r="B13" s="260" t="s">
        <v>101</v>
      </c>
      <c r="C13" s="261"/>
      <c r="D13" s="266" t="s">
        <v>38</v>
      </c>
      <c r="E13" s="26" t="s">
        <v>99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9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2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2"/>
      <c r="CC13" s="236">
        <v>1031</v>
      </c>
      <c r="CD13" s="242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2"/>
      <c r="CK13" s="38">
        <v>880</v>
      </c>
      <c r="CL13" s="242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2"/>
      <c r="DA13" s="63">
        <v>907</v>
      </c>
      <c r="DB13" s="242"/>
      <c r="DC13" s="237">
        <v>960</v>
      </c>
      <c r="DD13" s="58"/>
      <c r="DE13" s="47">
        <f>(CY13+DA13+DC13)</f>
        <v>2879</v>
      </c>
      <c r="DF13" s="62"/>
      <c r="DG13" s="237">
        <v>991</v>
      </c>
      <c r="DH13" s="242"/>
      <c r="DI13" s="237">
        <v>912</v>
      </c>
      <c r="DJ13" s="242"/>
      <c r="DK13" s="237">
        <v>889</v>
      </c>
      <c r="DL13" s="58"/>
      <c r="DM13" s="47">
        <f>(DG13+DI13+DK13)</f>
        <v>2792</v>
      </c>
      <c r="DN13" s="62"/>
      <c r="DO13" s="237">
        <v>758</v>
      </c>
      <c r="DP13" s="242"/>
      <c r="DQ13" s="72">
        <v>737</v>
      </c>
      <c r="DR13" s="242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2"/>
      <c r="EG13" s="72">
        <v>752</v>
      </c>
      <c r="EH13" s="242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2"/>
      <c r="FM13" s="64">
        <v>789</v>
      </c>
      <c r="FN13" s="242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2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2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2"/>
      <c r="GS13" s="41">
        <v>760</v>
      </c>
      <c r="GT13" s="242"/>
      <c r="GU13" s="41">
        <v>821</v>
      </c>
      <c r="GV13" s="58"/>
      <c r="GW13" s="47">
        <f>(GQ13+GS13+GU13)</f>
        <v>2376</v>
      </c>
      <c r="GX13" s="62"/>
      <c r="GY13" s="231">
        <v>1000</v>
      </c>
      <c r="GZ13" s="242"/>
      <c r="HA13" s="231">
        <v>975</v>
      </c>
      <c r="HB13" s="242"/>
      <c r="HC13" s="231">
        <v>900</v>
      </c>
      <c r="HD13" s="58"/>
      <c r="HE13" s="47">
        <f>(GY13+HA13+HC13)</f>
        <v>2875</v>
      </c>
      <c r="HF13" s="62"/>
      <c r="HG13" s="231">
        <v>800</v>
      </c>
      <c r="HH13" s="243"/>
      <c r="HI13" s="231"/>
      <c r="HJ13" s="242"/>
      <c r="HK13" s="231"/>
      <c r="HL13" s="58"/>
      <c r="HM13" s="47">
        <f>(HG13+HI13+HK13)</f>
        <v>800</v>
      </c>
    </row>
    <row r="14" spans="1:221" ht="30" customHeight="1">
      <c r="A14" s="71"/>
      <c r="B14" s="262"/>
      <c r="C14" s="263"/>
      <c r="D14" s="267"/>
      <c r="E14" s="42" t="s">
        <v>35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2"/>
      <c r="BU14" s="44">
        <v>1015</v>
      </c>
      <c r="BV14" s="46"/>
      <c r="BW14" s="244">
        <v>1109</v>
      </c>
      <c r="BX14" s="46"/>
      <c r="BY14" s="47">
        <f>(BS14+BU14+BW14)</f>
        <v>3196</v>
      </c>
      <c r="BZ14" s="43"/>
      <c r="CA14" s="45">
        <v>1131</v>
      </c>
      <c r="CB14" s="232"/>
      <c r="CC14" s="45">
        <v>1129</v>
      </c>
      <c r="CD14" s="232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2"/>
      <c r="CK14" s="73">
        <v>994</v>
      </c>
      <c r="CL14" s="232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2"/>
      <c r="DA14" s="45">
        <v>965</v>
      </c>
      <c r="DB14" s="232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2"/>
      <c r="DI14" s="45">
        <v>1031</v>
      </c>
      <c r="DJ14" s="232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2"/>
      <c r="DQ14" s="45">
        <v>880</v>
      </c>
      <c r="DR14" s="232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2"/>
      <c r="EG14" s="44">
        <v>907</v>
      </c>
      <c r="EH14" s="232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2"/>
      <c r="FM14" s="44">
        <v>752</v>
      </c>
      <c r="FN14" s="232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2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5" t="s">
        <v>102</v>
      </c>
      <c r="GD14" s="232"/>
      <c r="GE14" s="245" t="s">
        <v>103</v>
      </c>
      <c r="GF14" s="46"/>
      <c r="GG14" s="47">
        <f>(GA14+694+770)</f>
        <v>2151</v>
      </c>
      <c r="GH14" s="43"/>
      <c r="GI14" s="245" t="s">
        <v>104</v>
      </c>
      <c r="GJ14" s="45"/>
      <c r="GK14" s="245" t="s">
        <v>105</v>
      </c>
      <c r="GL14" s="46"/>
      <c r="GM14" s="246" t="s">
        <v>106</v>
      </c>
      <c r="GN14" s="46"/>
      <c r="GO14" s="74" t="s">
        <v>107</v>
      </c>
      <c r="GP14" s="43"/>
      <c r="GQ14" s="44">
        <v>815</v>
      </c>
      <c r="GR14" s="232"/>
      <c r="GS14" s="44">
        <v>789</v>
      </c>
      <c r="GT14" s="232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2"/>
      <c r="HA14" s="44">
        <v>876</v>
      </c>
      <c r="HB14" s="232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3"/>
      <c r="HI14" s="44"/>
      <c r="HJ14" s="232"/>
      <c r="HK14" s="44"/>
      <c r="HL14" s="46"/>
      <c r="HM14" s="47">
        <f>(HG14+694+770)</f>
        <v>2167</v>
      </c>
    </row>
    <row r="15" spans="1:221" ht="30" customHeight="1" thickBot="1">
      <c r="A15" s="71"/>
      <c r="B15" s="264"/>
      <c r="C15" s="265"/>
      <c r="D15" s="268"/>
      <c r="E15" s="50" t="s">
        <v>36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16.6</v>
      </c>
      <c r="GZ15" s="54"/>
      <c r="HA15" s="52">
        <f>ROUND((HA13/HA14-1)*100,1)</f>
        <v>11.3</v>
      </c>
      <c r="HB15" s="54"/>
      <c r="HC15" s="52">
        <f>ROUND((HC13/HC14-1)*100,1)</f>
        <v>9.8</v>
      </c>
      <c r="HD15" s="54"/>
      <c r="HE15" s="55">
        <f>ROUND((HE13/HE14-1)*100,1)</f>
        <v>12.6</v>
      </c>
      <c r="HF15" s="68"/>
      <c r="HG15" s="52">
        <f>ROUND((HG13/HG14-1)*100,1)</f>
        <v>13.8</v>
      </c>
      <c r="HH15" s="56"/>
      <c r="HI15" s="52"/>
      <c r="HJ15" s="54"/>
      <c r="HK15" s="52"/>
      <c r="HL15" s="54"/>
      <c r="HM15" s="55">
        <f>ROUND((HM13/HM14-1)*100,1)</f>
        <v>-63.1</v>
      </c>
    </row>
    <row r="16" spans="1:221" ht="30" customHeight="1">
      <c r="A16" s="306"/>
      <c r="B16" s="24"/>
      <c r="C16" s="25"/>
      <c r="D16" s="266" t="s">
        <v>39</v>
      </c>
      <c r="E16" s="26" t="s">
        <v>99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9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2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2"/>
      <c r="CC16" s="236">
        <v>2075</v>
      </c>
      <c r="CD16" s="242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2"/>
      <c r="CK16" s="38">
        <v>2021</v>
      </c>
      <c r="CL16" s="242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2"/>
      <c r="DA16" s="63">
        <v>1871</v>
      </c>
      <c r="DB16" s="242"/>
      <c r="DC16" s="237">
        <v>1997</v>
      </c>
      <c r="DD16" s="58"/>
      <c r="DE16" s="47">
        <f>(CY16+DA16+DC16)</f>
        <v>6030</v>
      </c>
      <c r="DF16" s="62"/>
      <c r="DG16" s="237">
        <v>1841</v>
      </c>
      <c r="DH16" s="242"/>
      <c r="DI16" s="237">
        <v>1549</v>
      </c>
      <c r="DJ16" s="242"/>
      <c r="DK16" s="237">
        <v>1445</v>
      </c>
      <c r="DL16" s="58"/>
      <c r="DM16" s="47">
        <f>(DG16+DI16+DK16)</f>
        <v>4835</v>
      </c>
      <c r="DN16" s="62"/>
      <c r="DO16" s="237">
        <v>1307</v>
      </c>
      <c r="DP16" s="242"/>
      <c r="DQ16" s="40">
        <v>1345</v>
      </c>
      <c r="DR16" s="242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2"/>
      <c r="EG16" s="40">
        <v>1503</v>
      </c>
      <c r="EH16" s="242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2"/>
      <c r="FM16" s="64">
        <v>1363</v>
      </c>
      <c r="FN16" s="242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2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2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2"/>
      <c r="GS16" s="41">
        <v>1469</v>
      </c>
      <c r="GT16" s="242"/>
      <c r="GU16" s="41">
        <v>1609</v>
      </c>
      <c r="GV16" s="58"/>
      <c r="GW16" s="47">
        <f>(GQ16+GS16+GU16)</f>
        <v>4510</v>
      </c>
      <c r="GX16" s="62"/>
      <c r="GY16" s="231">
        <v>1600</v>
      </c>
      <c r="GZ16" s="242"/>
      <c r="HA16" s="231">
        <v>1650</v>
      </c>
      <c r="HB16" s="242"/>
      <c r="HC16" s="231">
        <v>1550</v>
      </c>
      <c r="HD16" s="58"/>
      <c r="HE16" s="47">
        <f>(GY16+HA16+HC16)</f>
        <v>4800</v>
      </c>
      <c r="HF16" s="62"/>
      <c r="HG16" s="231">
        <v>1550</v>
      </c>
      <c r="HH16" s="243"/>
      <c r="HI16" s="231"/>
      <c r="HJ16" s="242"/>
      <c r="HK16" s="231"/>
      <c r="HL16" s="58"/>
      <c r="HM16" s="47">
        <f>(HG16+HI16+HK16)</f>
        <v>1550</v>
      </c>
    </row>
    <row r="17" spans="1:221" ht="30" customHeight="1">
      <c r="A17" s="306"/>
      <c r="B17" s="24" t="s">
        <v>108</v>
      </c>
      <c r="C17" s="25"/>
      <c r="D17" s="267"/>
      <c r="E17" s="42" t="s">
        <v>35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2"/>
      <c r="BU17" s="44">
        <v>2101</v>
      </c>
      <c r="BV17" s="46"/>
      <c r="BW17" s="244">
        <v>2211</v>
      </c>
      <c r="BX17" s="46"/>
      <c r="BY17" s="47">
        <f>(BS17+BU17+BW17)</f>
        <v>6440</v>
      </c>
      <c r="BZ17" s="43"/>
      <c r="CA17" s="45">
        <v>2279</v>
      </c>
      <c r="CB17" s="232"/>
      <c r="CC17" s="45">
        <v>2224</v>
      </c>
      <c r="CD17" s="232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2"/>
      <c r="CK17" s="73">
        <v>2099</v>
      </c>
      <c r="CL17" s="232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2"/>
      <c r="DA17" s="45">
        <v>2058</v>
      </c>
      <c r="DB17" s="232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2"/>
      <c r="DI17" s="45">
        <v>2075</v>
      </c>
      <c r="DJ17" s="232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2"/>
      <c r="DQ17" s="45">
        <v>2021</v>
      </c>
      <c r="DR17" s="232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2"/>
      <c r="EG17" s="44">
        <v>1871</v>
      </c>
      <c r="EH17" s="232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2"/>
      <c r="FM17" s="44">
        <v>1503</v>
      </c>
      <c r="FN17" s="232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2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2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2"/>
      <c r="GS17" s="75">
        <v>1363</v>
      </c>
      <c r="GT17" s="232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2"/>
      <c r="HA17" s="44">
        <v>1626</v>
      </c>
      <c r="HB17" s="232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3"/>
      <c r="HI17" s="44"/>
      <c r="HJ17" s="232"/>
      <c r="HK17" s="44"/>
      <c r="HL17" s="46"/>
      <c r="HM17" s="47">
        <f>(HG17+HI17+HK17)</f>
        <v>1616</v>
      </c>
    </row>
    <row r="18" spans="1:221" ht="30" customHeight="1" thickBot="1">
      <c r="A18" s="306"/>
      <c r="B18" s="24"/>
      <c r="C18" s="49"/>
      <c r="D18" s="268"/>
      <c r="E18" s="50" t="s">
        <v>36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10.6</v>
      </c>
      <c r="GZ18" s="54"/>
      <c r="HA18" s="52">
        <f>ROUND((HA16/HA17-1)*100,1)</f>
        <v>1.5</v>
      </c>
      <c r="HB18" s="54"/>
      <c r="HC18" s="52">
        <f>ROUND((HC16/HC17-1)*100,1)</f>
        <v>-5.8</v>
      </c>
      <c r="HD18" s="54"/>
      <c r="HE18" s="55">
        <f>ROUND((HE16/HE17-1)*100,1)</f>
        <v>1.7</v>
      </c>
      <c r="HF18" s="68"/>
      <c r="HG18" s="52">
        <f>ROUND((HG16/HG17-1)*100,1)</f>
        <v>-4.1</v>
      </c>
      <c r="HH18" s="56"/>
      <c r="HI18" s="52"/>
      <c r="HJ18" s="54"/>
      <c r="HK18" s="52"/>
      <c r="HL18" s="54"/>
      <c r="HM18" s="55">
        <f>ROUND((HM16/HM17-1)*100,1)</f>
        <v>-4.1</v>
      </c>
    </row>
    <row r="19" spans="2:221" ht="30" customHeight="1">
      <c r="B19" s="76"/>
      <c r="C19" s="269" t="s">
        <v>109</v>
      </c>
      <c r="D19" s="266" t="s">
        <v>39</v>
      </c>
      <c r="E19" s="26" t="s">
        <v>99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9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7">
        <v>496</v>
      </c>
      <c r="BN19" s="58"/>
      <c r="BO19" s="247">
        <v>516</v>
      </c>
      <c r="BP19" s="58"/>
      <c r="BQ19" s="47">
        <f>(BK19+BM19+BO19)</f>
        <v>1505</v>
      </c>
      <c r="BR19" s="62"/>
      <c r="BS19" s="247">
        <v>481</v>
      </c>
      <c r="BT19" s="242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2"/>
      <c r="CC19" s="236">
        <v>437</v>
      </c>
      <c r="CD19" s="242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2"/>
      <c r="CK19" s="38">
        <v>450</v>
      </c>
      <c r="CL19" s="242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2"/>
      <c r="DA19" s="63">
        <v>426</v>
      </c>
      <c r="DB19" s="242"/>
      <c r="DC19" s="237">
        <v>484</v>
      </c>
      <c r="DD19" s="58"/>
      <c r="DE19" s="47">
        <f>(CY19+DA19+DC19)</f>
        <v>1394</v>
      </c>
      <c r="DF19" s="62"/>
      <c r="DG19" s="237">
        <v>410</v>
      </c>
      <c r="DH19" s="242"/>
      <c r="DI19" s="237">
        <v>382</v>
      </c>
      <c r="DJ19" s="242"/>
      <c r="DK19" s="237">
        <v>276</v>
      </c>
      <c r="DL19" s="58"/>
      <c r="DM19" s="47">
        <f>(DG19+DI19+DK19)</f>
        <v>1068</v>
      </c>
      <c r="DN19" s="62"/>
      <c r="DO19" s="237">
        <v>252</v>
      </c>
      <c r="DP19" s="242"/>
      <c r="DQ19" s="72">
        <v>286</v>
      </c>
      <c r="DR19" s="242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2"/>
      <c r="EG19" s="40">
        <v>342</v>
      </c>
      <c r="EH19" s="242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2"/>
      <c r="FM19" s="64">
        <v>260</v>
      </c>
      <c r="FN19" s="242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2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2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2"/>
      <c r="GS19" s="41">
        <v>283</v>
      </c>
      <c r="GT19" s="242"/>
      <c r="GU19" s="41">
        <v>328</v>
      </c>
      <c r="GV19" s="58"/>
      <c r="GW19" s="47">
        <f>(GQ19+GS19+GU19)</f>
        <v>878</v>
      </c>
      <c r="GX19" s="62"/>
      <c r="GY19" s="231">
        <v>340</v>
      </c>
      <c r="GZ19" s="242"/>
      <c r="HA19" s="231">
        <v>360</v>
      </c>
      <c r="HB19" s="242"/>
      <c r="HC19" s="231">
        <v>340</v>
      </c>
      <c r="HD19" s="58"/>
      <c r="HE19" s="47">
        <f>(GY19+HA19+HC19)</f>
        <v>1040</v>
      </c>
      <c r="HF19" s="62"/>
      <c r="HG19" s="231">
        <v>280</v>
      </c>
      <c r="HH19" s="243"/>
      <c r="HI19" s="231"/>
      <c r="HJ19" s="242"/>
      <c r="HK19" s="231"/>
      <c r="HL19" s="58"/>
      <c r="HM19" s="47">
        <f>(HG19+HI19+HK19)</f>
        <v>280</v>
      </c>
    </row>
    <row r="20" spans="2:221" ht="30" customHeight="1">
      <c r="B20" s="76"/>
      <c r="C20" s="270"/>
      <c r="D20" s="267"/>
      <c r="E20" s="42" t="s">
        <v>35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2"/>
      <c r="BU20" s="44">
        <v>478</v>
      </c>
      <c r="BV20" s="46"/>
      <c r="BW20" s="244">
        <v>500</v>
      </c>
      <c r="BX20" s="46"/>
      <c r="BY20" s="47">
        <f>(BS20+BU20+BW20)</f>
        <v>1485</v>
      </c>
      <c r="BZ20" s="43"/>
      <c r="CA20" s="45">
        <v>513</v>
      </c>
      <c r="CB20" s="232"/>
      <c r="CC20" s="45">
        <v>491</v>
      </c>
      <c r="CD20" s="232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2"/>
      <c r="CK20" s="73">
        <v>465</v>
      </c>
      <c r="CL20" s="232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2"/>
      <c r="DA20" s="45">
        <v>444</v>
      </c>
      <c r="DB20" s="232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2"/>
      <c r="DI20" s="45">
        <v>437</v>
      </c>
      <c r="DJ20" s="232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2"/>
      <c r="DQ20" s="45">
        <v>450</v>
      </c>
      <c r="DR20" s="232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2"/>
      <c r="EG20" s="44">
        <v>426</v>
      </c>
      <c r="EH20" s="232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2"/>
      <c r="FM20" s="44">
        <v>342</v>
      </c>
      <c r="FN20" s="232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2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2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2"/>
      <c r="GS20" s="75">
        <v>260</v>
      </c>
      <c r="GT20" s="232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2"/>
      <c r="HA20" s="44">
        <v>333</v>
      </c>
      <c r="HB20" s="232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3"/>
      <c r="HI20" s="44"/>
      <c r="HJ20" s="232"/>
      <c r="HK20" s="44"/>
      <c r="HL20" s="46"/>
      <c r="HM20" s="47">
        <f>(HG20+HI20+HK20)</f>
        <v>333</v>
      </c>
    </row>
    <row r="21" spans="2:221" ht="30" customHeight="1" thickBot="1">
      <c r="B21" s="76"/>
      <c r="C21" s="271"/>
      <c r="D21" s="268"/>
      <c r="E21" s="50" t="s">
        <v>36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21</v>
      </c>
      <c r="GZ21" s="54"/>
      <c r="HA21" s="52">
        <f>ROUND((HA19/HA20-1)*100,1)</f>
        <v>8.1</v>
      </c>
      <c r="HB21" s="54"/>
      <c r="HC21" s="52">
        <f>ROUND((HC19/HC20-1)*100,1)</f>
        <v>-3.7</v>
      </c>
      <c r="HD21" s="54"/>
      <c r="HE21" s="55">
        <f>ROUND((HE19/HE20-1)*100,1)</f>
        <v>7.5</v>
      </c>
      <c r="HF21" s="68"/>
      <c r="HG21" s="52">
        <f>ROUND((HG19/HG20-1)*100,1)</f>
        <v>-15.9</v>
      </c>
      <c r="HH21" s="56"/>
      <c r="HI21" s="52"/>
      <c r="HJ21" s="54"/>
      <c r="HK21" s="52"/>
      <c r="HL21" s="54"/>
      <c r="HM21" s="55">
        <f>ROUND((HM19/HM20-1)*100,1)</f>
        <v>-15.9</v>
      </c>
    </row>
    <row r="22" spans="2:221" ht="30" customHeight="1">
      <c r="B22" s="76"/>
      <c r="C22" s="269" t="s">
        <v>110</v>
      </c>
      <c r="D22" s="266" t="s">
        <v>40</v>
      </c>
      <c r="E22" s="26" t="s">
        <v>99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9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7">
        <v>959.151</v>
      </c>
      <c r="BN22" s="58"/>
      <c r="BO22" s="247">
        <v>976.729</v>
      </c>
      <c r="BP22" s="58"/>
      <c r="BQ22" s="47">
        <f>(BK22+BM22+BO22)</f>
        <v>2860.059</v>
      </c>
      <c r="BR22" s="62"/>
      <c r="BS22" s="247">
        <v>940.389</v>
      </c>
      <c r="BT22" s="242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2"/>
      <c r="CC22" s="236">
        <v>869.358</v>
      </c>
      <c r="CD22" s="242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2"/>
      <c r="CK22" s="38">
        <v>796.028</v>
      </c>
      <c r="CL22" s="242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2"/>
      <c r="DA22" s="63">
        <v>732.08</v>
      </c>
      <c r="DB22" s="242"/>
      <c r="DC22" s="237">
        <v>749.608</v>
      </c>
      <c r="DD22" s="58"/>
      <c r="DE22" s="47">
        <f>(CY22+DA22+DC22)</f>
        <v>2366.6409999999996</v>
      </c>
      <c r="DF22" s="62"/>
      <c r="DG22" s="237">
        <v>713.897</v>
      </c>
      <c r="DH22" s="242"/>
      <c r="DI22" s="237">
        <v>620.769</v>
      </c>
      <c r="DJ22" s="242"/>
      <c r="DK22" s="237">
        <v>567.018</v>
      </c>
      <c r="DL22" s="58"/>
      <c r="DM22" s="47">
        <f>(DG22+DI22+DK22)</f>
        <v>1901.6840000000002</v>
      </c>
      <c r="DN22" s="62"/>
      <c r="DO22" s="237">
        <v>577.348</v>
      </c>
      <c r="DP22" s="242"/>
      <c r="DQ22" s="72">
        <v>598</v>
      </c>
      <c r="DR22" s="242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2"/>
      <c r="EG22" s="40">
        <v>637.94</v>
      </c>
      <c r="EH22" s="242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2"/>
      <c r="FM22" s="64">
        <v>566.149</v>
      </c>
      <c r="FN22" s="242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2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2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2"/>
      <c r="GS22" s="41">
        <v>627.985</v>
      </c>
      <c r="GT22" s="242"/>
      <c r="GU22" s="41">
        <v>656.875</v>
      </c>
      <c r="GV22" s="58"/>
      <c r="GW22" s="47">
        <f>(GQ22+GS22+GU22)</f>
        <v>1923.752</v>
      </c>
      <c r="GX22" s="62"/>
      <c r="GY22" s="231">
        <v>710</v>
      </c>
      <c r="GZ22" s="242"/>
      <c r="HA22" s="231">
        <v>700</v>
      </c>
      <c r="HB22" s="242"/>
      <c r="HC22" s="231">
        <v>630</v>
      </c>
      <c r="HD22" s="58"/>
      <c r="HE22" s="47">
        <f>(GY22+HA22+HC22)</f>
        <v>2040</v>
      </c>
      <c r="HF22" s="62"/>
      <c r="HG22" s="231">
        <v>590</v>
      </c>
      <c r="HH22" s="243"/>
      <c r="HI22" s="231"/>
      <c r="HJ22" s="242"/>
      <c r="HK22" s="231"/>
      <c r="HL22" s="58"/>
      <c r="HM22" s="47">
        <f>(HG22+HI22+HK22)</f>
        <v>590</v>
      </c>
    </row>
    <row r="23" spans="2:221" ht="30" customHeight="1">
      <c r="B23" s="76"/>
      <c r="C23" s="270"/>
      <c r="D23" s="267"/>
      <c r="E23" s="42" t="s">
        <v>35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2"/>
      <c r="BU23" s="44">
        <v>888.542</v>
      </c>
      <c r="BV23" s="46"/>
      <c r="BW23" s="248">
        <v>928.38</v>
      </c>
      <c r="BX23" s="46"/>
      <c r="BY23" s="47">
        <f>(BS23+BU23+BW23)</f>
        <v>2720.52</v>
      </c>
      <c r="BZ23" s="43"/>
      <c r="CA23" s="45">
        <v>981.561</v>
      </c>
      <c r="CB23" s="232"/>
      <c r="CC23" s="45">
        <v>960.39</v>
      </c>
      <c r="CD23" s="232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2"/>
      <c r="CK23" s="44">
        <v>888.018</v>
      </c>
      <c r="CL23" s="232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2"/>
      <c r="DA23" s="45">
        <v>852.443</v>
      </c>
      <c r="DB23" s="232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2"/>
      <c r="DI23" s="45">
        <v>869.358</v>
      </c>
      <c r="DJ23" s="232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2"/>
      <c r="DQ23" s="45">
        <v>796.028</v>
      </c>
      <c r="DR23" s="232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2"/>
      <c r="EG23" s="44">
        <v>732.08</v>
      </c>
      <c r="EH23" s="232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2"/>
      <c r="FM23" s="44">
        <v>637.94</v>
      </c>
      <c r="FN23" s="232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2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2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2"/>
      <c r="GS23" s="75">
        <v>566.149</v>
      </c>
      <c r="GT23" s="232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2"/>
      <c r="HA23" s="44">
        <v>657.082</v>
      </c>
      <c r="HB23" s="232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3"/>
      <c r="HI23" s="44"/>
      <c r="HJ23" s="232"/>
      <c r="HK23" s="44"/>
      <c r="HL23" s="46"/>
      <c r="HM23" s="47">
        <f>(HG23+HI23+HK23)</f>
        <v>604.42</v>
      </c>
    </row>
    <row r="24" spans="2:221" ht="30" customHeight="1" thickBot="1">
      <c r="B24" s="78"/>
      <c r="C24" s="271"/>
      <c r="D24" s="268"/>
      <c r="E24" s="50" t="s">
        <v>36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9.8</v>
      </c>
      <c r="GZ24" s="54"/>
      <c r="HA24" s="52">
        <f>ROUND((HA22/HA23-1)*100,1)</f>
        <v>6.5</v>
      </c>
      <c r="HB24" s="54"/>
      <c r="HC24" s="52">
        <f>ROUND((HC22/HC23-1)*100,1)</f>
        <v>3.6</v>
      </c>
      <c r="HD24" s="54"/>
      <c r="HE24" s="55">
        <f>ROUND((HE22/HE23-1)*100,1)</f>
        <v>6.7</v>
      </c>
      <c r="HF24" s="68"/>
      <c r="HG24" s="52">
        <f>ROUND((HG22/HG23-1)*100,1)</f>
        <v>-2.4</v>
      </c>
      <c r="HH24" s="56"/>
      <c r="HI24" s="52"/>
      <c r="HJ24" s="54"/>
      <c r="HK24" s="52"/>
      <c r="HL24" s="54"/>
      <c r="HM24" s="55">
        <f>ROUND((HM22/HM23-1)*100,1)</f>
        <v>-2.4</v>
      </c>
    </row>
    <row r="25" spans="2:221" ht="30" customHeight="1">
      <c r="B25" s="260" t="s">
        <v>111</v>
      </c>
      <c r="C25" s="261"/>
      <c r="D25" s="266" t="s">
        <v>41</v>
      </c>
      <c r="E25" s="26" t="s">
        <v>99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9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9">
        <f>148.924+8.794</f>
        <v>157.71800000000002</v>
      </c>
      <c r="BL25" s="82"/>
      <c r="BM25" s="247">
        <v>146.381</v>
      </c>
      <c r="BN25" s="31"/>
      <c r="BO25" s="247">
        <v>184.926</v>
      </c>
      <c r="BP25" s="31"/>
      <c r="BQ25" s="47">
        <f>(BK25+BM25+BO25)</f>
        <v>489.02500000000003</v>
      </c>
      <c r="BR25" s="27"/>
      <c r="BS25" s="247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50">
        <v>204.721</v>
      </c>
      <c r="CL25" s="82"/>
      <c r="CM25" s="250">
        <v>328.401</v>
      </c>
      <c r="CN25" s="31"/>
      <c r="CO25" s="47">
        <f>(CI25+CK25+CM25)</f>
        <v>662.8040000000001</v>
      </c>
      <c r="CP25" s="27"/>
      <c r="CQ25" s="251">
        <v>119.658</v>
      </c>
      <c r="CR25" s="29"/>
      <c r="CS25" s="252">
        <v>114.091</v>
      </c>
      <c r="CT25" s="31"/>
      <c r="CU25" s="252">
        <v>150.874</v>
      </c>
      <c r="CV25" s="31"/>
      <c r="CW25" s="47">
        <f>(CQ25+CS25+CU25)</f>
        <v>384.623</v>
      </c>
      <c r="CX25" s="27"/>
      <c r="CY25" s="252">
        <v>118.475</v>
      </c>
      <c r="CZ25" s="82"/>
      <c r="DA25" s="252">
        <v>123.245</v>
      </c>
      <c r="DB25" s="82"/>
      <c r="DC25" s="252">
        <v>194.705</v>
      </c>
      <c r="DD25" s="31"/>
      <c r="DE25" s="47">
        <f>(CY25+DA25+DC25)</f>
        <v>436.425</v>
      </c>
      <c r="DF25" s="27"/>
      <c r="DG25" s="252">
        <v>140.645</v>
      </c>
      <c r="DH25" s="82"/>
      <c r="DI25" s="252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230">
        <v>131.26</v>
      </c>
      <c r="GV25" s="31"/>
      <c r="GW25" s="47">
        <f>(GQ25+GS25+GU25)</f>
        <v>368.86</v>
      </c>
      <c r="GX25" s="27"/>
      <c r="GY25" s="231">
        <v>155</v>
      </c>
      <c r="GZ25" s="82"/>
      <c r="HA25" s="231">
        <v>190</v>
      </c>
      <c r="HB25" s="82"/>
      <c r="HC25" s="231">
        <v>225</v>
      </c>
      <c r="HD25" s="31"/>
      <c r="HE25" s="47">
        <f>(GY25+HA25+HC25)</f>
        <v>570</v>
      </c>
      <c r="HF25" s="27"/>
      <c r="HG25" s="231">
        <v>140</v>
      </c>
      <c r="HH25" s="29"/>
      <c r="HI25" s="231"/>
      <c r="HJ25" s="82"/>
      <c r="HK25" s="231"/>
      <c r="HL25" s="31"/>
      <c r="HM25" s="47">
        <f>(HG25+HI25+HK25)</f>
        <v>140</v>
      </c>
    </row>
    <row r="26" spans="2:221" ht="30" customHeight="1">
      <c r="B26" s="262"/>
      <c r="C26" s="263"/>
      <c r="D26" s="267"/>
      <c r="E26" s="42" t="s">
        <v>35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2"/>
      <c r="BU26" s="44">
        <v>175.005</v>
      </c>
      <c r="BV26" s="46"/>
      <c r="BW26" s="248">
        <v>208.194</v>
      </c>
      <c r="BX26" s="46"/>
      <c r="BY26" s="47">
        <f>(BS26+BU26+BW26)</f>
        <v>511.73699999999997</v>
      </c>
      <c r="BZ26" s="43"/>
      <c r="CA26" s="45">
        <v>197.621</v>
      </c>
      <c r="CB26" s="232"/>
      <c r="CC26" s="45">
        <v>228.451</v>
      </c>
      <c r="CD26" s="232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2"/>
      <c r="CK26" s="45">
        <v>225.994</v>
      </c>
      <c r="CL26" s="232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2"/>
      <c r="DA26" s="45">
        <v>159.129</v>
      </c>
      <c r="DB26" s="232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2"/>
      <c r="DI26" s="45">
        <v>226.05</v>
      </c>
      <c r="DJ26" s="232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2"/>
      <c r="DQ26" s="45">
        <v>204.721</v>
      </c>
      <c r="DR26" s="232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2"/>
      <c r="EG26" s="44">
        <v>123.245</v>
      </c>
      <c r="EH26" s="232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2"/>
      <c r="FM26" s="44">
        <v>166.791</v>
      </c>
      <c r="FN26" s="232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2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2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2"/>
      <c r="GS26" s="75">
        <v>131.604</v>
      </c>
      <c r="GT26" s="232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2"/>
      <c r="HA26" s="44">
        <v>183.55</v>
      </c>
      <c r="HB26" s="232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3"/>
      <c r="HI26" s="44"/>
      <c r="HJ26" s="232"/>
      <c r="HK26" s="44"/>
      <c r="HL26" s="66"/>
      <c r="HM26" s="47">
        <f>(HG26+HI26+HK26)</f>
        <v>102.854</v>
      </c>
    </row>
    <row r="27" spans="2:221" ht="30" customHeight="1" thickBot="1">
      <c r="B27" s="264"/>
      <c r="C27" s="265"/>
      <c r="D27" s="268"/>
      <c r="E27" s="50" t="s">
        <v>36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-5.5</v>
      </c>
      <c r="GZ27" s="69"/>
      <c r="HA27" s="52">
        <f>ROUND((HA25/HA26-1)*100,1)</f>
        <v>3.5</v>
      </c>
      <c r="HB27" s="69"/>
      <c r="HC27" s="52">
        <f>ROUND((HC25/HC26-1)*100,1)</f>
        <v>23.1</v>
      </c>
      <c r="HD27" s="54"/>
      <c r="HE27" s="55">
        <f>ROUND((HE25/HE26-1)*100,1)</f>
        <v>7.5</v>
      </c>
      <c r="HF27" s="240"/>
      <c r="HG27" s="52">
        <f>ROUND((HG25/HG26-1)*100,1)</f>
        <v>36.1</v>
      </c>
      <c r="HH27" s="253"/>
      <c r="HI27" s="52"/>
      <c r="HJ27" s="69"/>
      <c r="HK27" s="52"/>
      <c r="HL27" s="54"/>
      <c r="HM27" s="55">
        <f>ROUND((HM25/HM26-1)*100,1)</f>
        <v>36.1</v>
      </c>
    </row>
    <row r="28" spans="2:207" ht="24.75" customHeight="1">
      <c r="B28" s="83" t="s">
        <v>42</v>
      </c>
      <c r="C28" s="84" t="s">
        <v>112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</row>
    <row r="29" spans="2:207" ht="24.75" customHeight="1">
      <c r="B29" s="8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</row>
    <row r="30" spans="2:9" ht="24.75" customHeight="1">
      <c r="B30" s="85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46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9">
    <mergeCell ref="B3:C6"/>
    <mergeCell ref="D3:D6"/>
    <mergeCell ref="E3:E6"/>
    <mergeCell ref="F3:AC3"/>
    <mergeCell ref="AD3:BI3"/>
    <mergeCell ref="BJ3:CO3"/>
    <mergeCell ref="CP3:DU3"/>
    <mergeCell ref="DV3:FA3"/>
    <mergeCell ref="FB3:GG3"/>
    <mergeCell ref="GH3:HM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5" t="s">
        <v>47</v>
      </c>
      <c r="C1" s="296"/>
      <c r="D1" s="296"/>
      <c r="E1" s="296"/>
      <c r="F1" s="296"/>
      <c r="G1" s="296"/>
      <c r="H1" s="296"/>
      <c r="I1" s="296"/>
      <c r="J1" s="296"/>
      <c r="K1" s="296"/>
      <c r="Z1" s="88"/>
      <c r="AA1" s="89"/>
      <c r="AB1" s="89"/>
      <c r="AC1" s="297" t="s">
        <v>48</v>
      </c>
      <c r="AD1" s="298"/>
      <c r="AE1" s="299"/>
      <c r="AF1" s="90"/>
    </row>
    <row r="2" spans="2:32" ht="15" customHeight="1">
      <c r="B2" s="296"/>
      <c r="C2" s="296"/>
      <c r="D2" s="296"/>
      <c r="E2" s="296"/>
      <c r="F2" s="296"/>
      <c r="G2" s="296"/>
      <c r="H2" s="296"/>
      <c r="I2" s="296"/>
      <c r="J2" s="296"/>
      <c r="K2" s="296"/>
      <c r="M2" s="92"/>
      <c r="O2" s="93"/>
      <c r="Z2" s="88"/>
      <c r="AA2" s="89"/>
      <c r="AB2" s="89"/>
      <c r="AC2" s="89"/>
      <c r="AD2" s="89"/>
      <c r="AE2" s="94" t="s">
        <v>5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300"/>
      <c r="C4" s="301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2"/>
      <c r="C5" s="303"/>
      <c r="D5" s="101" t="s">
        <v>52</v>
      </c>
      <c r="E5" s="101"/>
      <c r="F5" s="102"/>
      <c r="G5" s="102"/>
      <c r="H5" s="103" t="s">
        <v>53</v>
      </c>
      <c r="I5" s="103"/>
      <c r="J5" s="102"/>
      <c r="K5" s="102"/>
      <c r="L5" s="104" t="s">
        <v>54</v>
      </c>
      <c r="M5" s="101"/>
      <c r="N5" s="102"/>
      <c r="O5" s="102"/>
      <c r="P5" s="104" t="s">
        <v>55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56</v>
      </c>
      <c r="AC5" s="101"/>
      <c r="AD5" s="102"/>
      <c r="AE5" s="109"/>
    </row>
    <row r="6" spans="2:31" ht="16.5" customHeight="1">
      <c r="B6" s="302"/>
      <c r="C6" s="303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55</v>
      </c>
      <c r="U6" s="101"/>
      <c r="V6" s="102"/>
      <c r="W6" s="102"/>
      <c r="X6" s="104" t="s">
        <v>57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4"/>
      <c r="C7" s="305"/>
      <c r="D7" s="114" t="s">
        <v>58</v>
      </c>
      <c r="E7" s="114"/>
      <c r="F7" s="115" t="s">
        <v>59</v>
      </c>
      <c r="G7" s="116"/>
      <c r="H7" s="117" t="s">
        <v>60</v>
      </c>
      <c r="I7" s="118"/>
      <c r="J7" s="115" t="s">
        <v>59</v>
      </c>
      <c r="K7" s="119"/>
      <c r="L7" s="117" t="s">
        <v>60</v>
      </c>
      <c r="M7" s="114"/>
      <c r="N7" s="115" t="s">
        <v>59</v>
      </c>
      <c r="O7" s="119"/>
      <c r="P7" s="117" t="s">
        <v>58</v>
      </c>
      <c r="Q7" s="114"/>
      <c r="R7" s="115" t="s">
        <v>59</v>
      </c>
      <c r="S7" s="119"/>
      <c r="T7" s="117" t="s">
        <v>58</v>
      </c>
      <c r="U7" s="114"/>
      <c r="V7" s="115" t="s">
        <v>59</v>
      </c>
      <c r="W7" s="119"/>
      <c r="X7" s="117" t="s">
        <v>58</v>
      </c>
      <c r="Y7" s="114"/>
      <c r="Z7" s="115" t="s">
        <v>59</v>
      </c>
      <c r="AA7" s="119"/>
      <c r="AB7" s="117" t="s">
        <v>58</v>
      </c>
      <c r="AC7" s="114"/>
      <c r="AD7" s="115" t="s">
        <v>59</v>
      </c>
      <c r="AE7" s="120"/>
      <c r="AF7" s="121"/>
      <c r="AG7" s="86"/>
      <c r="AH7" s="122"/>
    </row>
    <row r="8" spans="2:34" ht="15" customHeight="1">
      <c r="B8" s="293"/>
      <c r="C8" s="124" t="s">
        <v>115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3"/>
      <c r="C9" s="124" t="s">
        <v>61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3"/>
      <c r="C10" s="124" t="s">
        <v>62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3"/>
      <c r="C11" s="124" t="s">
        <v>63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3"/>
      <c r="C12" s="124" t="s">
        <v>64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3"/>
      <c r="C13" s="124" t="s">
        <v>65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3"/>
      <c r="C14" s="124" t="s">
        <v>66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3"/>
      <c r="C15" s="124" t="s">
        <v>67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3"/>
      <c r="C16" s="124" t="s">
        <v>68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3"/>
      <c r="C17" s="124" t="s">
        <v>116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117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69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118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119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4" t="s">
        <v>120</v>
      </c>
      <c r="D22" s="143"/>
      <c r="E22" s="144">
        <f>SUM(E35:E46)</f>
        <v>20156.900999999998</v>
      </c>
      <c r="F22" s="145"/>
      <c r="G22" s="146">
        <f>(ROUND((E22/SUM(E23:(INDEX(E23:E34,(COUNT(E35:E46)),1)))*100-100),1))</f>
        <v>1.7</v>
      </c>
      <c r="H22" s="143"/>
      <c r="I22" s="147">
        <f>SUM(I35:I46)</f>
        <v>41724.803</v>
      </c>
      <c r="J22" s="148"/>
      <c r="K22" s="146">
        <f>(ROUND((I22/SUM(I23:(INDEX(I23:I34,(COUNT(I35:I46)),1)))*100-100),1))</f>
        <v>3.7</v>
      </c>
      <c r="L22" s="143"/>
      <c r="M22" s="144">
        <f>SUM(M35:M46)</f>
        <v>4596</v>
      </c>
      <c r="N22" s="145"/>
      <c r="O22" s="146">
        <f>(ROUND((M22/SUM(M23:(INDEX(M23:M34,(COUNT(M35:M46)),1)))*100-100),1))</f>
        <v>-4.4</v>
      </c>
      <c r="P22" s="143"/>
      <c r="Q22" s="144">
        <f>SUM(Q35:Q46)</f>
        <v>9195</v>
      </c>
      <c r="R22" s="145"/>
      <c r="S22" s="146">
        <f>(ROUND((Q22/SUM(Q23:(INDEX(Q23:Q34,(COUNT(Q35:Q46)),1)))*100-100),1))</f>
        <v>4.5</v>
      </c>
      <c r="T22" s="143"/>
      <c r="U22" s="144">
        <f>SUM(U35:U46)</f>
        <v>1909</v>
      </c>
      <c r="V22" s="145"/>
      <c r="W22" s="146">
        <f>(ROUND((U22/SUM(U23:(INDEX(U23:U34,(COUNT(U35:U46)),1)))*100-100),1))</f>
        <v>8.4</v>
      </c>
      <c r="X22" s="143"/>
      <c r="Y22" s="144">
        <f>SUM(Y35:Y46)</f>
        <v>3811.806</v>
      </c>
      <c r="Z22" s="145"/>
      <c r="AA22" s="146">
        <f>(ROUND((Y22/SUM(Y23:(INDEX(Y23:Y34,(COUNT(Y35:Y46)),1)))*100-100),1))</f>
        <v>3.5</v>
      </c>
      <c r="AB22" s="143"/>
      <c r="AC22" s="144">
        <f>SUM(AC35:AC46)</f>
        <v>680.887</v>
      </c>
      <c r="AD22" s="145"/>
      <c r="AE22" s="149">
        <f>(ROUND((AC22/SUM(AC23:(INDEX(AC23:AC34,(COUNT(AC35:AC46)),1)))*100-100),1))</f>
        <v>-10.2</v>
      </c>
      <c r="AF22" s="141"/>
    </row>
    <row r="23" spans="1:33" s="91" customFormat="1" ht="15" customHeight="1">
      <c r="A23" s="87"/>
      <c r="B23" s="293" t="s">
        <v>70</v>
      </c>
      <c r="C23" s="124" t="s">
        <v>71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3"/>
      <c r="C24" s="124" t="s">
        <v>72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7"/>
      <c r="B25" s="293"/>
      <c r="C25" s="151" t="s">
        <v>73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7"/>
      <c r="B26" s="293"/>
      <c r="C26" s="124" t="s">
        <v>74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7"/>
      <c r="B27" s="293"/>
      <c r="C27" s="124" t="s">
        <v>75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7"/>
      <c r="B28" s="293"/>
      <c r="C28" s="151" t="s">
        <v>76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7"/>
      <c r="B29" s="293"/>
      <c r="C29" s="124" t="s">
        <v>77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3"/>
      <c r="C30" s="124" t="s">
        <v>78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3"/>
      <c r="C31" s="124" t="s">
        <v>79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3"/>
      <c r="C32" s="255" t="s">
        <v>121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3"/>
      <c r="C33" s="124" t="s">
        <v>80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4"/>
      <c r="C34" s="179" t="s">
        <v>81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3" t="s">
        <v>82</v>
      </c>
      <c r="C35" s="124" t="s">
        <v>83</v>
      </c>
      <c r="D35" s="133"/>
      <c r="E35" s="126">
        <v>3246.128</v>
      </c>
      <c r="F35" s="127"/>
      <c r="G35" s="128">
        <f aca="true" t="shared" si="0" ref="G35:G40">(E35/E23-1)*100</f>
        <v>1.9682616667541009</v>
      </c>
      <c r="H35" s="133"/>
      <c r="I35" s="126">
        <v>6728.901</v>
      </c>
      <c r="J35" s="127"/>
      <c r="K35" s="188">
        <f aca="true" t="shared" si="1" ref="K35:K40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0">(Q35/Q23-1)*100</f>
        <v>6.527249683143221</v>
      </c>
      <c r="T35" s="189"/>
      <c r="U35" s="126">
        <v>372</v>
      </c>
      <c r="V35" s="127"/>
      <c r="W35" s="188">
        <f aca="true" t="shared" si="3" ref="W35:W40">(U35/U23-1)*100</f>
        <v>12.38670694864048</v>
      </c>
      <c r="X35" s="189"/>
      <c r="Y35" s="190">
        <v>655.692</v>
      </c>
      <c r="Z35" s="191"/>
      <c r="AA35" s="188">
        <f aca="true" t="shared" si="4" ref="AA35:AA40">(Y35/Y23-1)*100</f>
        <v>4.490584258812169</v>
      </c>
      <c r="AB35" s="189"/>
      <c r="AC35" s="126">
        <v>90.46</v>
      </c>
      <c r="AD35" s="127"/>
      <c r="AE35" s="192">
        <f aca="true" t="shared" si="5" ref="AE35:AE40">(AC35/AC23-1)*100</f>
        <v>-19.297713464952583</v>
      </c>
      <c r="AG35" s="150"/>
    </row>
    <row r="36" spans="1:33" s="91" customFormat="1" ht="15" customHeight="1">
      <c r="A36" s="87"/>
      <c r="B36" s="293"/>
      <c r="C36" s="124" t="s">
        <v>72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3"/>
      <c r="C37" s="151" t="s">
        <v>73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3"/>
      <c r="C38" s="124" t="s">
        <v>74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3"/>
      <c r="C39" s="124" t="s">
        <v>75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>(M39/M27-1)*100</f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3"/>
      <c r="C40" s="151" t="s">
        <v>76</v>
      </c>
      <c r="D40" s="203"/>
      <c r="E40" s="256">
        <v>3581.963</v>
      </c>
      <c r="F40" s="127"/>
      <c r="G40" s="257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>(M40/M28-1)*100</f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256">
        <v>131.26</v>
      </c>
      <c r="AD40" s="127"/>
      <c r="AE40" s="258">
        <f t="shared" si="5"/>
        <v>-3.716798579885139</v>
      </c>
      <c r="AG40" s="150"/>
    </row>
    <row r="41" spans="1:33" s="91" customFormat="1" ht="15" customHeight="1">
      <c r="A41" s="87"/>
      <c r="B41" s="293"/>
      <c r="C41" s="124" t="s">
        <v>77</v>
      </c>
      <c r="D41" s="205"/>
      <c r="E41" s="207"/>
      <c r="F41" s="208"/>
      <c r="G41" s="209"/>
      <c r="H41" s="206"/>
      <c r="I41" s="207"/>
      <c r="J41" s="208"/>
      <c r="K41" s="209"/>
      <c r="L41" s="210"/>
      <c r="M41" s="207"/>
      <c r="N41" s="208"/>
      <c r="O41" s="209"/>
      <c r="P41" s="210"/>
      <c r="Q41" s="207"/>
      <c r="R41" s="208"/>
      <c r="S41" s="209"/>
      <c r="T41" s="210"/>
      <c r="U41" s="207"/>
      <c r="V41" s="208"/>
      <c r="W41" s="209"/>
      <c r="X41" s="210"/>
      <c r="Y41" s="211"/>
      <c r="Z41" s="212"/>
      <c r="AA41" s="209"/>
      <c r="AB41" s="210"/>
      <c r="AC41" s="207"/>
      <c r="AD41" s="208"/>
      <c r="AE41" s="259"/>
      <c r="AG41" s="150"/>
    </row>
    <row r="42" spans="1:33" s="91" customFormat="1" ht="15" customHeight="1">
      <c r="A42" s="87"/>
      <c r="B42" s="293"/>
      <c r="C42" s="124" t="s">
        <v>78</v>
      </c>
      <c r="D42" s="133"/>
      <c r="E42" s="126"/>
      <c r="F42" s="127"/>
      <c r="G42" s="128"/>
      <c r="H42" s="133"/>
      <c r="I42" s="126"/>
      <c r="J42" s="127"/>
      <c r="K42" s="128"/>
      <c r="L42" s="204"/>
      <c r="M42" s="126"/>
      <c r="N42" s="127"/>
      <c r="O42" s="128"/>
      <c r="P42" s="204"/>
      <c r="Q42" s="126"/>
      <c r="R42" s="127"/>
      <c r="S42" s="128"/>
      <c r="T42" s="204"/>
      <c r="U42" s="126"/>
      <c r="V42" s="127"/>
      <c r="W42" s="128"/>
      <c r="X42" s="204"/>
      <c r="Y42" s="135"/>
      <c r="Z42" s="191"/>
      <c r="AA42" s="128"/>
      <c r="AB42" s="204"/>
      <c r="AC42" s="126"/>
      <c r="AD42" s="127"/>
      <c r="AE42" s="165"/>
      <c r="AG42" s="150"/>
    </row>
    <row r="43" spans="1:33" s="91" customFormat="1" ht="15" customHeight="1">
      <c r="A43" s="87"/>
      <c r="B43" s="293"/>
      <c r="C43" s="151" t="s">
        <v>79</v>
      </c>
      <c r="D43" s="152"/>
      <c r="E43" s="167"/>
      <c r="F43" s="168"/>
      <c r="G43" s="171"/>
      <c r="H43" s="166"/>
      <c r="I43" s="167"/>
      <c r="J43" s="168"/>
      <c r="K43" s="171"/>
      <c r="L43" s="213"/>
      <c r="M43" s="167"/>
      <c r="N43" s="168"/>
      <c r="O43" s="171"/>
      <c r="P43" s="213"/>
      <c r="Q43" s="167"/>
      <c r="R43" s="168"/>
      <c r="S43" s="171"/>
      <c r="T43" s="213"/>
      <c r="U43" s="167"/>
      <c r="V43" s="168"/>
      <c r="W43" s="171"/>
      <c r="X43" s="213"/>
      <c r="Y43" s="214"/>
      <c r="Z43" s="215"/>
      <c r="AA43" s="171"/>
      <c r="AB43" s="213"/>
      <c r="AC43" s="167"/>
      <c r="AD43" s="168"/>
      <c r="AE43" s="173"/>
      <c r="AG43" s="150"/>
    </row>
    <row r="44" spans="1:33" s="91" customFormat="1" ht="15" customHeight="1">
      <c r="A44" s="87"/>
      <c r="B44" s="293"/>
      <c r="C44" s="124" t="s">
        <v>122</v>
      </c>
      <c r="D44" s="133"/>
      <c r="E44" s="126"/>
      <c r="F44" s="127"/>
      <c r="G44" s="128"/>
      <c r="H44" s="133"/>
      <c r="I44" s="126"/>
      <c r="J44" s="127"/>
      <c r="K44" s="128"/>
      <c r="L44" s="204"/>
      <c r="M44" s="126"/>
      <c r="N44" s="127"/>
      <c r="O44" s="128"/>
      <c r="P44" s="204"/>
      <c r="Q44" s="126"/>
      <c r="R44" s="127"/>
      <c r="S44" s="128"/>
      <c r="T44" s="204"/>
      <c r="U44" s="126"/>
      <c r="V44" s="127"/>
      <c r="W44" s="128"/>
      <c r="X44" s="204"/>
      <c r="Y44" s="135"/>
      <c r="Z44" s="191"/>
      <c r="AA44" s="128"/>
      <c r="AB44" s="204"/>
      <c r="AC44" s="126"/>
      <c r="AD44" s="127"/>
      <c r="AE44" s="165"/>
      <c r="AG44" s="150"/>
    </row>
    <row r="45" spans="1:33" s="91" customFormat="1" ht="15" customHeight="1">
      <c r="A45" s="87"/>
      <c r="B45" s="293"/>
      <c r="C45" s="124" t="s">
        <v>80</v>
      </c>
      <c r="D45" s="216"/>
      <c r="E45" s="126"/>
      <c r="F45" s="127"/>
      <c r="G45" s="128"/>
      <c r="H45" s="133"/>
      <c r="I45" s="126"/>
      <c r="J45" s="127"/>
      <c r="K45" s="128"/>
      <c r="L45" s="133"/>
      <c r="M45" s="135"/>
      <c r="N45" s="127"/>
      <c r="O45" s="128"/>
      <c r="P45" s="133"/>
      <c r="Q45" s="126"/>
      <c r="R45" s="127"/>
      <c r="S45" s="128"/>
      <c r="T45" s="133"/>
      <c r="U45" s="126"/>
      <c r="V45" s="127"/>
      <c r="W45" s="128"/>
      <c r="X45" s="133"/>
      <c r="Y45" s="126"/>
      <c r="Z45" s="217"/>
      <c r="AA45" s="128"/>
      <c r="AB45" s="133"/>
      <c r="AC45" s="126"/>
      <c r="AD45" s="127"/>
      <c r="AE45" s="165"/>
      <c r="AG45" s="150"/>
    </row>
    <row r="46" spans="1:33" s="91" customFormat="1" ht="15" customHeight="1" thickBot="1">
      <c r="A46" s="87"/>
      <c r="B46" s="294"/>
      <c r="C46" s="179" t="s">
        <v>81</v>
      </c>
      <c r="D46" s="218"/>
      <c r="E46" s="184"/>
      <c r="F46" s="182"/>
      <c r="G46" s="219"/>
      <c r="H46" s="180"/>
      <c r="I46" s="184"/>
      <c r="J46" s="182"/>
      <c r="K46" s="219"/>
      <c r="L46" s="180"/>
      <c r="M46" s="220"/>
      <c r="N46" s="182"/>
      <c r="O46" s="219"/>
      <c r="P46" s="180"/>
      <c r="Q46" s="184"/>
      <c r="R46" s="182"/>
      <c r="S46" s="219"/>
      <c r="T46" s="180"/>
      <c r="U46" s="184"/>
      <c r="V46" s="182"/>
      <c r="W46" s="219"/>
      <c r="X46" s="180"/>
      <c r="Y46" s="184"/>
      <c r="Z46" s="221"/>
      <c r="AA46" s="219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2"/>
      <c r="C47" s="223" t="s">
        <v>84</v>
      </c>
      <c r="D47" s="224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  <c r="R47" s="223"/>
      <c r="S47" s="225" t="s">
        <v>85</v>
      </c>
      <c r="T47" s="223" t="s">
        <v>86</v>
      </c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G47" s="87"/>
    </row>
    <row r="48" spans="1:33" s="91" customFormat="1" ht="15" customHeight="1">
      <c r="A48" s="87"/>
      <c r="B48" s="222"/>
      <c r="C48" s="223" t="s">
        <v>123</v>
      </c>
      <c r="D48" s="224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 t="s">
        <v>124</v>
      </c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G48" s="87"/>
    </row>
    <row r="49" spans="2:33" s="91" customFormat="1" ht="15" customHeight="1">
      <c r="B49" s="222"/>
      <c r="C49" s="223" t="s">
        <v>125</v>
      </c>
      <c r="D49" s="224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 t="s">
        <v>87</v>
      </c>
      <c r="X49" s="224"/>
      <c r="Y49" s="224"/>
      <c r="Z49" s="224"/>
      <c r="AA49" s="224"/>
      <c r="AB49" s="224"/>
      <c r="AC49" s="224"/>
      <c r="AD49" s="224"/>
      <c r="AE49" s="224"/>
      <c r="AG49" s="87"/>
    </row>
    <row r="50" spans="2:33" s="91" customFormat="1" ht="15" customHeight="1">
      <c r="B50" s="222"/>
      <c r="C50" s="223" t="s">
        <v>88</v>
      </c>
      <c r="D50" s="224"/>
      <c r="E50" s="22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 t="s">
        <v>126</v>
      </c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G50" s="87"/>
    </row>
    <row r="51" spans="2:33" s="91" customFormat="1" ht="15" customHeight="1">
      <c r="B51" s="222"/>
      <c r="C51" s="223" t="s">
        <v>89</v>
      </c>
      <c r="D51" s="224"/>
      <c r="E51" s="223"/>
      <c r="F51" s="224"/>
      <c r="G51" s="224"/>
      <c r="H51" s="224"/>
      <c r="I51" s="226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 t="s">
        <v>90</v>
      </c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G51" s="87"/>
    </row>
    <row r="52" spans="2:33" s="91" customFormat="1" ht="15" customHeight="1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4"/>
      <c r="T52" s="224" t="s">
        <v>91</v>
      </c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G52" s="87"/>
    </row>
    <row r="53" spans="2:33" s="91" customFormat="1" ht="13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87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2"/>
      <c r="T54" s="222"/>
      <c r="U54" s="87"/>
      <c r="V54" s="87"/>
      <c r="W54" s="87"/>
      <c r="X54" s="222"/>
      <c r="Y54" s="222"/>
      <c r="Z54" s="222"/>
      <c r="AA54" s="222"/>
      <c r="AB54" s="222"/>
      <c r="AC54" s="222"/>
      <c r="AD54" s="222"/>
      <c r="AE54" s="222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2011-12-02T01:22:53Z</cp:lastPrinted>
  <dcterms:created xsi:type="dcterms:W3CDTF">2001-03-19T05:01:48Z</dcterms:created>
  <dcterms:modified xsi:type="dcterms:W3CDTF">2011-12-02T01:27:34Z</dcterms:modified>
  <cp:category/>
  <cp:version/>
  <cp:contentType/>
  <cp:contentStatus/>
</cp:coreProperties>
</file>