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098163B9-FCC0-4AF3-BB6C-548D6B2E48D9}" xr6:coauthVersionLast="47" xr6:coauthVersionMax="47" xr10:uidLastSave="{00000000-0000-0000-0000-000000000000}"/>
  <bookViews>
    <workbookView xWindow="-16320" yWindow="-7965" windowWidth="16440" windowHeight="28320" xr2:uid="{3BD2D85C-8A3C-441C-B9D0-53FD8C526F25}"/>
  </bookViews>
  <sheets>
    <sheet name="1-6(軽自動車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'1-6(軽自動車)'!$A$8:$U$9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'1-6(軽自動車)'!$A$2:$U$35</definedName>
    <definedName name="_xlnm.Print_Titles" localSheetId="0">'1-6(軽自動車)'!$2:$8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N9" i="1"/>
  <c r="T9" i="1"/>
  <c r="U9" i="1"/>
  <c r="L10" i="1"/>
  <c r="M10" i="1"/>
  <c r="T10" i="1" s="1"/>
  <c r="N10" i="1"/>
  <c r="U10" i="1" s="1"/>
  <c r="L11" i="1"/>
  <c r="M11" i="1"/>
  <c r="T11" i="1" s="1"/>
  <c r="N11" i="1"/>
  <c r="U11" i="1" s="1"/>
  <c r="L12" i="1"/>
  <c r="M12" i="1"/>
  <c r="N12" i="1"/>
  <c r="T12" i="1"/>
  <c r="U12" i="1"/>
  <c r="L13" i="1"/>
  <c r="M13" i="1"/>
  <c r="T13" i="1" s="1"/>
  <c r="N13" i="1"/>
  <c r="U13" i="1" s="1"/>
  <c r="L14" i="1"/>
  <c r="M14" i="1"/>
  <c r="N14" i="1"/>
  <c r="U14" i="1" s="1"/>
  <c r="T14" i="1"/>
  <c r="L15" i="1"/>
  <c r="M15" i="1"/>
  <c r="T15" i="1" s="1"/>
  <c r="N15" i="1"/>
  <c r="U15" i="1"/>
  <c r="L16" i="1"/>
  <c r="M16" i="1"/>
  <c r="T16" i="1" s="1"/>
  <c r="N16" i="1"/>
  <c r="U16" i="1" s="1"/>
  <c r="L17" i="1"/>
  <c r="M17" i="1"/>
  <c r="N17" i="1"/>
  <c r="T17" i="1"/>
  <c r="U17" i="1"/>
  <c r="L18" i="1"/>
  <c r="M18" i="1"/>
  <c r="T18" i="1" s="1"/>
  <c r="N18" i="1"/>
  <c r="U18" i="1" s="1"/>
  <c r="L19" i="1"/>
  <c r="M19" i="1"/>
  <c r="N19" i="1"/>
  <c r="U19" i="1" s="1"/>
  <c r="T19" i="1"/>
  <c r="L20" i="1"/>
  <c r="M20" i="1"/>
  <c r="N20" i="1"/>
  <c r="T20" i="1"/>
  <c r="U20" i="1"/>
  <c r="L21" i="1"/>
  <c r="M21" i="1"/>
  <c r="T21" i="1" s="1"/>
  <c r="N21" i="1"/>
  <c r="U21" i="1" s="1"/>
  <c r="L22" i="1"/>
  <c r="M22" i="1"/>
  <c r="N22" i="1"/>
  <c r="T22" i="1"/>
  <c r="U22" i="1"/>
  <c r="L23" i="1"/>
  <c r="M23" i="1"/>
  <c r="T23" i="1" s="1"/>
  <c r="N23" i="1"/>
  <c r="U23" i="1"/>
  <c r="L24" i="1"/>
  <c r="M24" i="1"/>
  <c r="T24" i="1" s="1"/>
  <c r="N24" i="1"/>
  <c r="U24" i="1" s="1"/>
  <c r="L25" i="1"/>
  <c r="M25" i="1"/>
  <c r="N25" i="1"/>
  <c r="T25" i="1"/>
  <c r="U25" i="1"/>
  <c r="L26" i="1"/>
  <c r="M26" i="1"/>
  <c r="T26" i="1" s="1"/>
  <c r="N26" i="1"/>
  <c r="U26" i="1" s="1"/>
  <c r="L27" i="1"/>
  <c r="M27" i="1"/>
  <c r="N27" i="1"/>
  <c r="U27" i="1" s="1"/>
  <c r="T27" i="1"/>
  <c r="L28" i="1"/>
  <c r="M28" i="1"/>
  <c r="N28" i="1"/>
  <c r="T28" i="1"/>
  <c r="U28" i="1"/>
  <c r="L29" i="1"/>
  <c r="M29" i="1"/>
  <c r="T29" i="1" s="1"/>
  <c r="N29" i="1"/>
  <c r="U29" i="1" s="1"/>
  <c r="L30" i="1"/>
  <c r="M30" i="1"/>
  <c r="N30" i="1"/>
  <c r="T30" i="1"/>
  <c r="U30" i="1"/>
  <c r="L31" i="1"/>
  <c r="M31" i="1"/>
  <c r="T31" i="1" s="1"/>
  <c r="N31" i="1"/>
  <c r="U31" i="1"/>
  <c r="L32" i="1"/>
  <c r="M32" i="1"/>
  <c r="T32" i="1" s="1"/>
  <c r="N32" i="1"/>
  <c r="U32" i="1" s="1"/>
  <c r="I33" i="1"/>
  <c r="T33" i="1"/>
  <c r="U33" i="1"/>
  <c r="I34" i="1"/>
  <c r="T34" i="1"/>
  <c r="U34" i="1"/>
</calcChain>
</file>

<file path=xl/sharedStrings.xml><?xml version="1.0" encoding="utf-8"?>
<sst xmlns="http://schemas.openxmlformats.org/spreadsheetml/2006/main" count="299" uniqueCount="125">
  <si>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</si>
  <si>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</si>
  <si>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</si>
  <si>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</si>
  <si>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</si>
  <si>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</si>
  <si>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</si>
  <si>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</si>
  <si>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t/>
  </si>
  <si>
    <t>ﾀｰﾎﾞﾁｬｰｼﾞｬ付</t>
  </si>
  <si>
    <t>A</t>
    <phoneticPr fontId="5"/>
  </si>
  <si>
    <t>3W</t>
    <phoneticPr fontId="5"/>
  </si>
  <si>
    <t>I,V,EP,C</t>
    <phoneticPr fontId="5"/>
  </si>
  <si>
    <t>CVT</t>
  </si>
  <si>
    <t>R06A</t>
  </si>
  <si>
    <t>0637~0641</t>
  </si>
  <si>
    <t>3BA-DS17W</t>
  </si>
  <si>
    <t>R</t>
    <phoneticPr fontId="5"/>
  </si>
  <si>
    <t>0037~0041</t>
  </si>
  <si>
    <t>タウンボックス</t>
  </si>
  <si>
    <t>※1</t>
  </si>
  <si>
    <t>☆☆☆</t>
  </si>
  <si>
    <t>A</t>
  </si>
  <si>
    <t>3W</t>
  </si>
  <si>
    <t>H,I,V,EP,B,C</t>
  </si>
  <si>
    <r>
      <t>1030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1060</t>
    </r>
    <phoneticPr fontId="10"/>
  </si>
  <si>
    <t>CVT(E･LTC)</t>
  </si>
  <si>
    <t>0.659</t>
  </si>
  <si>
    <t>BR06-SM21</t>
  </si>
  <si>
    <r>
      <t>0097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0102</t>
    </r>
    <phoneticPr fontId="10"/>
  </si>
  <si>
    <t>4AA-B38A</t>
    <phoneticPr fontId="10"/>
  </si>
  <si>
    <t>☆☆☆☆</t>
  </si>
  <si>
    <t>3W,EGR</t>
  </si>
  <si>
    <r>
      <t>1030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1050</t>
    </r>
    <phoneticPr fontId="10"/>
  </si>
  <si>
    <r>
      <t>0110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0115</t>
    </r>
    <phoneticPr fontId="10"/>
  </si>
  <si>
    <t>5AA-B37A</t>
    <phoneticPr fontId="10"/>
  </si>
  <si>
    <t>F</t>
  </si>
  <si>
    <r>
      <t>980</t>
    </r>
    <r>
      <rPr>
        <sz val="8"/>
        <rFont val="游ゴシック"/>
        <family val="2"/>
        <charset val="128"/>
      </rPr>
      <t>～1000</t>
    </r>
    <phoneticPr fontId="10"/>
  </si>
  <si>
    <r>
      <t>0098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0102</t>
    </r>
    <phoneticPr fontId="10"/>
  </si>
  <si>
    <t>4AA-B35A</t>
    <phoneticPr fontId="10"/>
  </si>
  <si>
    <t>0097</t>
  </si>
  <si>
    <t>0114,0115</t>
  </si>
  <si>
    <t>5AA-B34A</t>
    <phoneticPr fontId="10"/>
  </si>
  <si>
    <t>0110～0113</t>
  </si>
  <si>
    <r>
      <rPr>
        <sz val="8"/>
        <rFont val="ＭＳ ゴシック"/>
        <family val="3"/>
        <charset val="128"/>
      </rPr>
      <t>ＤＥＬＩＣＡ　ＭＩＮＩ</t>
    </r>
    <phoneticPr fontId="5"/>
  </si>
  <si>
    <r>
      <t>1010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1030</t>
    </r>
    <phoneticPr fontId="10"/>
  </si>
  <si>
    <t>0082,0086,0089,0090,0109</t>
    <phoneticPr fontId="5"/>
  </si>
  <si>
    <t>5AA-B37A</t>
  </si>
  <si>
    <t>14インチタイヤ</t>
  </si>
  <si>
    <t>950～970</t>
  </si>
  <si>
    <t>5AA-B34A</t>
  </si>
  <si>
    <r>
      <rPr>
        <sz val="8"/>
        <rFont val="ＭＳ ゴシック"/>
        <family val="3"/>
        <charset val="128"/>
      </rPr>
      <t>ｅＫ　ＳＰＡＣＥ</t>
    </r>
    <phoneticPr fontId="5"/>
  </si>
  <si>
    <r>
      <t>930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940</t>
    </r>
    <phoneticPr fontId="5"/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</si>
  <si>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0012</t>
    </r>
    <phoneticPr fontId="5"/>
  </si>
  <si>
    <t>4AA-B38W</t>
    <phoneticPr fontId="5"/>
  </si>
  <si>
    <r>
      <t>930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940</t>
    </r>
    <phoneticPr fontId="12"/>
  </si>
  <si>
    <r>
      <t>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12"/>
  </si>
  <si>
    <t>4AA-B38W</t>
    <phoneticPr fontId="12"/>
  </si>
  <si>
    <t>910～940</t>
  </si>
  <si>
    <t>0013～0018</t>
  </si>
  <si>
    <t>5AA-B37W</t>
    <phoneticPr fontId="5"/>
  </si>
  <si>
    <r>
      <t>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940</t>
    </r>
    <phoneticPr fontId="12"/>
  </si>
  <si>
    <r>
      <t>0007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12"/>
  </si>
  <si>
    <t>5AA-B37W</t>
    <phoneticPr fontId="12"/>
  </si>
  <si>
    <t>I,V,EP,B,C</t>
  </si>
  <si>
    <r>
      <t>900</t>
    </r>
    <r>
      <rPr>
        <sz val="8"/>
        <rFont val="Meiryo UI"/>
        <family val="3"/>
        <charset val="128"/>
      </rPr>
      <t>～</t>
    </r>
    <r>
      <rPr>
        <sz val="8"/>
        <rFont val="Arial"/>
        <family val="2"/>
      </rPr>
      <t>910</t>
    </r>
    <phoneticPr fontId="5"/>
  </si>
  <si>
    <t>BR06</t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</si>
  <si>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0014</t>
    </r>
    <phoneticPr fontId="5"/>
  </si>
  <si>
    <t>5BA-B36W</t>
    <phoneticPr fontId="5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</si>
  <si>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12"/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</si>
  <si>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12"/>
  </si>
  <si>
    <t>5BA-B36W</t>
    <phoneticPr fontId="12"/>
  </si>
  <si>
    <r>
      <t>870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880</t>
    </r>
    <phoneticPr fontId="5"/>
  </si>
  <si>
    <t>0009～0012</t>
  </si>
  <si>
    <t>4AA-B35W</t>
    <phoneticPr fontId="5"/>
  </si>
  <si>
    <r>
      <t>870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880</t>
    </r>
    <phoneticPr fontId="12"/>
  </si>
  <si>
    <t>4AA-B35W</t>
    <phoneticPr fontId="12"/>
  </si>
  <si>
    <r>
      <t>15</t>
    </r>
    <r>
      <rPr>
        <sz val="8"/>
        <rFont val="ＭＳ Ｐゴシック"/>
        <family val="3"/>
        <charset val="128"/>
      </rPr>
      <t>インチタイヤ</t>
    </r>
    <phoneticPr fontId="12"/>
  </si>
  <si>
    <t>860～880</t>
  </si>
  <si>
    <t>0015～0018</t>
  </si>
  <si>
    <t>5AA-B34W</t>
    <phoneticPr fontId="5"/>
  </si>
  <si>
    <r>
      <t>14</t>
    </r>
    <r>
      <rPr>
        <sz val="8"/>
        <rFont val="ＭＳ Ｐゴシック"/>
        <family val="3"/>
        <charset val="128"/>
      </rPr>
      <t>インチタイヤ</t>
    </r>
    <phoneticPr fontId="12"/>
  </si>
  <si>
    <t>0014</t>
  </si>
  <si>
    <t>0013</t>
  </si>
  <si>
    <r>
      <t>860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880</t>
    </r>
    <phoneticPr fontId="12"/>
  </si>
  <si>
    <r>
      <t>0009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12"/>
  </si>
  <si>
    <t>5AA-B34W</t>
    <phoneticPr fontId="12"/>
  </si>
  <si>
    <t>0008</t>
  </si>
  <si>
    <t>0007</t>
  </si>
  <si>
    <r>
      <t>840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850</t>
    </r>
    <phoneticPr fontId="5"/>
  </si>
  <si>
    <t>5BA-B33W</t>
    <phoneticPr fontId="5"/>
  </si>
  <si>
    <r>
      <t>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850</t>
    </r>
    <phoneticPr fontId="12"/>
  </si>
  <si>
    <t>5BA-B33W</t>
    <phoneticPr fontId="12"/>
  </si>
  <si>
    <t>ｅＫ</t>
  </si>
  <si>
    <t>三菱</t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</si>
  <si>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</si>
  <si>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</si>
  <si>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</si>
  <si>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</si>
  <si>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</si>
  <si>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</si>
  <si>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</si>
  <si>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</si>
  <si>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</si>
  <si>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</si>
  <si>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</si>
  <si>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</si>
  <si>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</si>
  <si>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</si>
  <si>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</si>
  <si>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</si>
  <si>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</si>
  <si>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</si>
  <si>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</si>
  <si>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</si>
  <si>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</si>
  <si>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t>三菱自動車工業株式会社</t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</si>
  <si>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</si>
  <si>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ガソリン乗用車（軽自動車）</t>
    <rPh sb="8" eb="12">
      <t>ケイジドウシャ</t>
    </rPh>
    <phoneticPr fontId="5"/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</si>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</sst>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"/>
    <numFmt numFmtId="178" formatCode="0_);[Red]\(0\)"/>
    <numFmt numFmtId="179" formatCode="0.000"/>
    <numFmt numFmtId="180" formatCode="0.0_);[Red]\(0.0\)"/>
  </numFmts>
  <fonts count="21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8"/>
      <name val="Arial"/>
      <family val="2"/>
    </font>
    <font>
      <b/>
      <sz val="10"/>
      <name val="Arial"/>
      <family val="2"/>
    </font>
    <font>
      <sz val="8"/>
      <name val="游ゴシック"/>
      <family val="2"/>
      <charset val="128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8"/>
      <name val="游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0" xfId="1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77" fontId="8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8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8" fillId="3" borderId="6" xfId="1" applyNumberFormat="1" applyFont="1" applyFill="1" applyBorder="1" applyAlignment="1">
      <alignment horizontal="center" vertical="center" wrapText="1"/>
    </xf>
    <xf numFmtId="180" fontId="8" fillId="0" borderId="3" xfId="2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5" xfId="2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5" xfId="2" quotePrefix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80" fontId="8" fillId="0" borderId="3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2" quotePrefix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5" xfId="1" quotePrefix="1" applyFont="1" applyBorder="1" applyAlignment="1">
      <alignment horizontal="left" vertical="center" wrapText="1"/>
    </xf>
    <xf numFmtId="0" fontId="2" fillId="0" borderId="13" xfId="2" applyFont="1" applyBorder="1" applyProtection="1">
      <alignment vertical="center"/>
      <protection locked="0"/>
    </xf>
    <xf numFmtId="0" fontId="7" fillId="0" borderId="1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80" fontId="8" fillId="0" borderId="3" xfId="3" applyNumberFormat="1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2" fillId="0" borderId="16" xfId="3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0" fontId="2" fillId="0" borderId="13" xfId="3" applyFont="1" applyBorder="1">
      <alignment vertical="center"/>
    </xf>
    <xf numFmtId="0" fontId="2" fillId="0" borderId="11" xfId="3" applyFont="1" applyBorder="1" applyAlignment="1">
      <alignment vertical="center" wrapText="1"/>
    </xf>
    <xf numFmtId="0" fontId="2" fillId="0" borderId="12" xfId="3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5" fillId="0" borderId="23" xfId="1" applyFont="1" applyBorder="1"/>
    <xf numFmtId="0" fontId="15" fillId="0" borderId="10" xfId="1" applyFont="1" applyBorder="1"/>
    <xf numFmtId="0" fontId="2" fillId="0" borderId="1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15" fillId="0" borderId="0" xfId="1" applyFont="1"/>
    <xf numFmtId="0" fontId="15" fillId="0" borderId="16" xfId="1" applyFont="1" applyBorder="1"/>
    <xf numFmtId="0" fontId="4" fillId="0" borderId="2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9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4" fillId="0" borderId="3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2" fillId="4" borderId="11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15" fillId="0" borderId="33" xfId="1" applyFont="1" applyBorder="1"/>
    <xf numFmtId="0" fontId="2" fillId="0" borderId="8" xfId="1" applyFont="1" applyBorder="1" applyAlignment="1">
      <alignment horizontal="centerContinuous"/>
    </xf>
    <xf numFmtId="0" fontId="4" fillId="0" borderId="7" xfId="1" applyFont="1" applyBorder="1" applyAlignment="1">
      <alignment horizontal="centerContinuous"/>
    </xf>
    <xf numFmtId="0" fontId="2" fillId="0" borderId="34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23" xfId="1" applyFont="1" applyBorder="1"/>
    <xf numFmtId="0" fontId="16" fillId="0" borderId="0" xfId="1" applyFont="1"/>
    <xf numFmtId="0" fontId="17" fillId="0" borderId="0" xfId="1" applyFont="1"/>
    <xf numFmtId="0" fontId="4" fillId="0" borderId="23" xfId="1" applyFont="1" applyBorder="1" applyProtection="1">
      <protection locked="0"/>
    </xf>
    <xf numFmtId="0" fontId="4" fillId="0" borderId="23" xfId="1" applyFont="1" applyBorder="1" applyProtection="1">
      <protection locked="0"/>
    </xf>
    <xf numFmtId="0" fontId="2" fillId="0" borderId="23" xfId="1" applyFont="1" applyBorder="1" applyAlignment="1">
      <alignment horizontal="left"/>
    </xf>
    <xf numFmtId="0" fontId="18" fillId="0" borderId="0" xfId="1" applyFont="1"/>
    <xf numFmtId="0" fontId="18" fillId="0" borderId="0" xfId="1" applyFont="1" applyAlignment="1">
      <alignment horizontal="right"/>
    </xf>
    <xf numFmtId="0" fontId="19" fillId="0" borderId="0" xfId="1" applyFont="1"/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177" fontId="8" fillId="0" borderId="3" xfId="1" quotePrefix="1" applyNumberFormat="1" applyFont="1" applyBorder="1" applyAlignment="1" applyProtection="1">
      <alignment horizontal="center" vertical="center" wrapText="1"/>
      <protection locked="0"/>
    </xf>
    <xf numFmtId="178" fontId="8" fillId="0" borderId="6" xfId="1" applyNumberFormat="1" applyFont="1" applyBorder="1" applyAlignment="1">
      <alignment horizontal="center" vertical="center" wrapText="1"/>
    </xf>
    <xf numFmtId="177" fontId="20" fillId="0" borderId="3" xfId="0" quotePrefix="1" applyNumberFormat="1" applyFont="1" applyBorder="1" applyAlignment="1" applyProtection="1">
      <alignment horizontal="center" vertical="center" wrapText="1"/>
      <protection locked="0"/>
    </xf>
    <xf numFmtId="177" fontId="2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77" fontId="8" fillId="0" borderId="5" xfId="1" quotePrefix="1" applyNumberFormat="1" applyFont="1" applyBorder="1" applyAlignment="1" applyProtection="1">
      <alignment horizontal="center" vertical="center" wrapText="1"/>
      <protection locked="0"/>
    </xf>
    <xf numFmtId="178" fontId="8" fillId="0" borderId="4" xfId="1" applyNumberFormat="1" applyFont="1" applyBorder="1" applyAlignment="1">
      <alignment horizontal="center" vertical="center" wrapText="1"/>
    </xf>
  </cellXfs>
  <cellStyles count="4">
    <cellStyle name="標準" xfId="0" builtinId="0"/>
    <cellStyle name="標準 2" xfId="1" xr:uid="{D455E5EE-D7F5-4C39-BDAE-DF30ED0132B5}"/>
    <cellStyle name="標準 2 2" xfId="2" xr:uid="{772397BC-F69F-4A00-9015-8407BB905E25}"/>
    <cellStyle name="標準 2 3" xfId="3" xr:uid="{BC6B42D4-4338-4301-8E9F-A2524A7CF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74F5-B95D-41D1-A56F-F23CD6E4DA6A}">
  <sheetPr>
    <tabColor indexed="25"/>
    <pageSetUpPr fitToPage="1"/>
  </sheetPr>
  <dimension ref="A1:X43"/>
  <sheetViews>
    <sheetView tabSelected="1" view="pageBreakPreview" zoomScaleNormal="55" zoomScaleSheetLayoutView="100" workbookViewId="0">
      <selection activeCell="C16" sqref="C16"/>
    </sheetView>
  </sheetViews>
  <sheetFormatPr defaultRowHeight="11.25" x14ac:dyDescent="0.2"/>
  <cols>
    <col min="1" max="1" width="15.875" style="4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3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15" customHeight="1" x14ac:dyDescent="0.25">
      <c r="A1" s="112"/>
      <c r="B1" s="112"/>
      <c r="E1" s="1"/>
      <c r="Q1" s="111"/>
    </row>
    <row r="2" spans="1:24" ht="15" customHeight="1" x14ac:dyDescent="0.2">
      <c r="A2" s="1"/>
      <c r="E2" s="1"/>
      <c r="F2" s="110"/>
      <c r="J2" s="109" t="s">
        <v>117</v>
      </c>
      <c r="K2" s="109"/>
      <c r="L2" s="109"/>
      <c r="M2" s="109"/>
      <c r="N2" s="109"/>
      <c r="O2" s="109"/>
      <c r="P2" s="104"/>
      <c r="Q2" s="108"/>
      <c r="R2" s="107" t="s">
        <v>116</v>
      </c>
      <c r="S2" s="107"/>
      <c r="T2" s="107"/>
      <c r="U2" s="107"/>
    </row>
    <row r="3" spans="1:24" ht="15" customHeight="1" x14ac:dyDescent="0.25">
      <c r="A3" s="106" t="s">
        <v>118</v>
      </c>
      <c r="B3" s="105"/>
      <c r="E3" s="1"/>
      <c r="J3" s="104"/>
      <c r="Q3" s="103"/>
      <c r="R3" s="102" t="s">
        <v>115</v>
      </c>
      <c r="S3" s="102"/>
      <c r="T3" s="102"/>
      <c r="U3" s="102"/>
      <c r="W3" s="101" t="s">
        <v>114</v>
      </c>
      <c r="X3" s="100"/>
    </row>
    <row r="4" spans="1:24" ht="14.25" customHeight="1" thickBot="1" x14ac:dyDescent="0.25">
      <c r="A4" s="72" t="s">
        <v>113</v>
      </c>
      <c r="B4" s="96" t="s">
        <v>112</v>
      </c>
      <c r="C4" s="99"/>
      <c r="D4" s="98"/>
      <c r="E4" s="97"/>
      <c r="F4" s="96" t="s">
        <v>111</v>
      </c>
      <c r="G4" s="95"/>
      <c r="H4" s="73" t="s">
        <v>110</v>
      </c>
      <c r="I4" s="74" t="s">
        <v>109</v>
      </c>
      <c r="J4" s="94" t="s">
        <v>108</v>
      </c>
      <c r="K4" s="93" t="s">
        <v>119</v>
      </c>
      <c r="L4" s="92"/>
      <c r="M4" s="92"/>
      <c r="N4" s="91"/>
      <c r="O4" s="73" t="s">
        <v>107</v>
      </c>
      <c r="P4" s="90" t="s">
        <v>120</v>
      </c>
      <c r="Q4" s="89"/>
      <c r="R4" s="88"/>
      <c r="S4" s="87" t="s">
        <v>106</v>
      </c>
      <c r="T4" s="86" t="s">
        <v>105</v>
      </c>
      <c r="U4" s="73" t="s">
        <v>104</v>
      </c>
      <c r="W4" s="113" t="s">
        <v>121</v>
      </c>
      <c r="X4" s="113" t="s">
        <v>122</v>
      </c>
    </row>
    <row r="5" spans="1:24" ht="11.25" customHeight="1" x14ac:dyDescent="0.2">
      <c r="A5" s="61"/>
      <c r="B5" s="70"/>
      <c r="C5" s="69"/>
      <c r="D5" s="85"/>
      <c r="E5" s="84"/>
      <c r="F5" s="58"/>
      <c r="G5" s="55"/>
      <c r="H5" s="61"/>
      <c r="I5" s="61"/>
      <c r="J5" s="68"/>
      <c r="K5" s="83" t="s">
        <v>103</v>
      </c>
      <c r="L5" s="82" t="s">
        <v>123</v>
      </c>
      <c r="M5" s="81" t="s">
        <v>102</v>
      </c>
      <c r="N5" s="80" t="s">
        <v>101</v>
      </c>
      <c r="O5" s="64"/>
      <c r="P5" s="79"/>
      <c r="Q5" s="78"/>
      <c r="R5" s="77"/>
      <c r="S5" s="76"/>
      <c r="T5" s="62"/>
      <c r="U5" s="61"/>
      <c r="W5" s="113"/>
      <c r="X5" s="113"/>
    </row>
    <row r="6" spans="1:24" ht="11.25" customHeight="1" x14ac:dyDescent="0.2">
      <c r="A6" s="61"/>
      <c r="B6" s="70"/>
      <c r="C6" s="69"/>
      <c r="D6" s="72" t="s">
        <v>99</v>
      </c>
      <c r="E6" s="75" t="s">
        <v>100</v>
      </c>
      <c r="F6" s="72" t="s">
        <v>99</v>
      </c>
      <c r="G6" s="74" t="s">
        <v>124</v>
      </c>
      <c r="H6" s="61"/>
      <c r="I6" s="61"/>
      <c r="J6" s="68"/>
      <c r="K6" s="66"/>
      <c r="L6" s="67"/>
      <c r="M6" s="66"/>
      <c r="N6" s="65"/>
      <c r="O6" s="64"/>
      <c r="P6" s="73" t="s">
        <v>98</v>
      </c>
      <c r="Q6" s="73" t="s">
        <v>97</v>
      </c>
      <c r="R6" s="72" t="s">
        <v>96</v>
      </c>
      <c r="S6" s="71" t="s">
        <v>95</v>
      </c>
      <c r="T6" s="62"/>
      <c r="U6" s="61"/>
      <c r="W6" s="113"/>
      <c r="X6" s="113"/>
    </row>
    <row r="7" spans="1:24" ht="12" customHeight="1" x14ac:dyDescent="0.2">
      <c r="A7" s="61"/>
      <c r="B7" s="70"/>
      <c r="C7" s="69"/>
      <c r="D7" s="61"/>
      <c r="E7" s="61"/>
      <c r="F7" s="61"/>
      <c r="G7" s="61"/>
      <c r="H7" s="61"/>
      <c r="I7" s="61"/>
      <c r="J7" s="68"/>
      <c r="K7" s="66"/>
      <c r="L7" s="67"/>
      <c r="M7" s="66"/>
      <c r="N7" s="65"/>
      <c r="O7" s="64"/>
      <c r="P7" s="64"/>
      <c r="Q7" s="64"/>
      <c r="R7" s="61"/>
      <c r="S7" s="63"/>
      <c r="T7" s="62"/>
      <c r="U7" s="61"/>
      <c r="W7" s="113"/>
      <c r="X7" s="113"/>
    </row>
    <row r="8" spans="1:24" ht="11.25" customHeight="1" x14ac:dyDescent="0.2">
      <c r="A8" s="51"/>
      <c r="B8" s="60"/>
      <c r="C8" s="59"/>
      <c r="D8" s="51"/>
      <c r="E8" s="51"/>
      <c r="F8" s="51"/>
      <c r="G8" s="51"/>
      <c r="H8" s="51"/>
      <c r="I8" s="51"/>
      <c r="J8" s="58"/>
      <c r="K8" s="56"/>
      <c r="L8" s="57"/>
      <c r="M8" s="56"/>
      <c r="N8" s="55"/>
      <c r="O8" s="54"/>
      <c r="P8" s="54"/>
      <c r="Q8" s="54"/>
      <c r="R8" s="51"/>
      <c r="S8" s="53"/>
      <c r="T8" s="52"/>
      <c r="U8" s="51"/>
      <c r="W8" s="114"/>
      <c r="X8" s="114"/>
    </row>
    <row r="9" spans="1:24" ht="24" customHeight="1" x14ac:dyDescent="0.2">
      <c r="A9" s="50" t="s">
        <v>94</v>
      </c>
      <c r="B9" s="49"/>
      <c r="C9" s="48" t="s">
        <v>93</v>
      </c>
      <c r="D9" s="43" t="s">
        <v>92</v>
      </c>
      <c r="E9" s="43" t="s">
        <v>70</v>
      </c>
      <c r="F9" s="40" t="s">
        <v>66</v>
      </c>
      <c r="G9" s="40" t="s">
        <v>27</v>
      </c>
      <c r="H9" s="40" t="s">
        <v>26</v>
      </c>
      <c r="I9" s="40" t="s">
        <v>91</v>
      </c>
      <c r="J9" s="42">
        <v>4</v>
      </c>
      <c r="K9" s="41">
        <v>29.4</v>
      </c>
      <c r="L9" s="19">
        <f>IF(K9&gt;0,1/K9*34.6*67.1,"")</f>
        <v>78.968027210884358</v>
      </c>
      <c r="M9" s="18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</v>
      </c>
      <c r="N9" s="17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24.5</v>
      </c>
      <c r="O9" s="40" t="s">
        <v>64</v>
      </c>
      <c r="P9" s="40" t="s">
        <v>32</v>
      </c>
      <c r="Q9" s="40" t="s">
        <v>36</v>
      </c>
      <c r="R9" s="40"/>
      <c r="S9" s="39" t="s">
        <v>31</v>
      </c>
      <c r="T9" s="14">
        <f>IFERROR(IF(K9&lt;M9,"",(ROUNDDOWN(K9/M9*100,0))),"")</f>
        <v>140</v>
      </c>
      <c r="U9" s="13">
        <f>IFERROR(IF(K9&lt;N9,"",(ROUNDDOWN(K9/N9*100,0))),"")</f>
        <v>120</v>
      </c>
      <c r="W9" s="5">
        <v>840</v>
      </c>
      <c r="X9" s="5">
        <v>860</v>
      </c>
    </row>
    <row r="10" spans="1:24" ht="24" customHeight="1" x14ac:dyDescent="0.2">
      <c r="A10" s="38"/>
      <c r="B10" s="46"/>
      <c r="C10" s="26"/>
      <c r="D10" s="22" t="s">
        <v>90</v>
      </c>
      <c r="E10" s="22" t="s">
        <v>67</v>
      </c>
      <c r="F10" s="16" t="s">
        <v>66</v>
      </c>
      <c r="G10" s="16" t="s">
        <v>27</v>
      </c>
      <c r="H10" s="16" t="s">
        <v>26</v>
      </c>
      <c r="I10" s="16" t="s">
        <v>89</v>
      </c>
      <c r="J10" s="21">
        <v>4</v>
      </c>
      <c r="K10" s="20">
        <v>29</v>
      </c>
      <c r="L10" s="19">
        <f>IF(K10&gt;0,1/K10*34.6*67.1,"")</f>
        <v>80.057241379310341</v>
      </c>
      <c r="M10" s="18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21</v>
      </c>
      <c r="N10" s="17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24.5</v>
      </c>
      <c r="O10" s="16" t="s">
        <v>64</v>
      </c>
      <c r="P10" s="16" t="s">
        <v>32</v>
      </c>
      <c r="Q10" s="16" t="s">
        <v>36</v>
      </c>
      <c r="R10" s="16"/>
      <c r="S10" s="15" t="s">
        <v>31</v>
      </c>
      <c r="T10" s="14">
        <f>IFERROR(IF(K10&lt;M10,"",(ROUNDDOWN(K10/M10*100,0))),"")</f>
        <v>138</v>
      </c>
      <c r="U10" s="13">
        <f>IFERROR(IF(K10&lt;N10,"",(ROUNDDOWN(K10/N10*100,0))),"")</f>
        <v>118</v>
      </c>
      <c r="W10" s="5">
        <v>840</v>
      </c>
      <c r="X10" s="5">
        <v>850</v>
      </c>
    </row>
    <row r="11" spans="1:24" ht="24" customHeight="1" x14ac:dyDescent="0.2">
      <c r="A11" s="47"/>
      <c r="B11" s="45"/>
      <c r="C11" s="44"/>
      <c r="D11" s="43" t="s">
        <v>86</v>
      </c>
      <c r="E11" s="43" t="s">
        <v>88</v>
      </c>
      <c r="F11" s="40" t="s">
        <v>28</v>
      </c>
      <c r="G11" s="40" t="s">
        <v>27</v>
      </c>
      <c r="H11" s="40" t="s">
        <v>26</v>
      </c>
      <c r="I11" s="40">
        <v>850</v>
      </c>
      <c r="J11" s="42">
        <v>4</v>
      </c>
      <c r="K11" s="41">
        <v>29.8</v>
      </c>
      <c r="L11" s="19">
        <f>IF(K11&gt;0,1/K11*34.6*67.1,"")</f>
        <v>77.908053691275157</v>
      </c>
      <c r="M11" s="18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21</v>
      </c>
      <c r="N11" s="17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24.5</v>
      </c>
      <c r="O11" s="40" t="s">
        <v>24</v>
      </c>
      <c r="P11" s="40" t="s">
        <v>32</v>
      </c>
      <c r="Q11" s="40" t="s">
        <v>36</v>
      </c>
      <c r="R11" s="40"/>
      <c r="S11" s="39" t="s">
        <v>31</v>
      </c>
      <c r="T11" s="14">
        <f>IFERROR(IF(K11&lt;M11,"",(ROUNDDOWN(K11/M11*100,0))),"")</f>
        <v>141</v>
      </c>
      <c r="U11" s="13">
        <f>IFERROR(IF(K11&lt;N11,"",(ROUNDDOWN(K11/N11*100,0))),"")</f>
        <v>121</v>
      </c>
      <c r="W11" s="5">
        <v>850</v>
      </c>
      <c r="X11" s="5">
        <v>850</v>
      </c>
    </row>
    <row r="12" spans="1:24" ht="24" customHeight="1" x14ac:dyDescent="0.2">
      <c r="A12" s="47"/>
      <c r="B12" s="45"/>
      <c r="C12" s="44"/>
      <c r="D12" s="43" t="s">
        <v>86</v>
      </c>
      <c r="E12" s="43" t="s">
        <v>87</v>
      </c>
      <c r="F12" s="40" t="s">
        <v>28</v>
      </c>
      <c r="G12" s="40" t="s">
        <v>27</v>
      </c>
      <c r="H12" s="40" t="s">
        <v>26</v>
      </c>
      <c r="I12" s="40">
        <v>860</v>
      </c>
      <c r="J12" s="42">
        <v>4</v>
      </c>
      <c r="K12" s="41">
        <v>28.6</v>
      </c>
      <c r="L12" s="19">
        <f>IF(K12&gt;0,1/K12*34.6*67.1,"")</f>
        <v>81.176923076923075</v>
      </c>
      <c r="M12" s="18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20.8</v>
      </c>
      <c r="N12" s="17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23.7</v>
      </c>
      <c r="O12" s="40" t="s">
        <v>24</v>
      </c>
      <c r="P12" s="40" t="s">
        <v>32</v>
      </c>
      <c r="Q12" s="40" t="s">
        <v>36</v>
      </c>
      <c r="R12" s="40"/>
      <c r="S12" s="39" t="s">
        <v>31</v>
      </c>
      <c r="T12" s="14">
        <f>IFERROR(IF(K12&lt;M12,"",(ROUNDDOWN(K12/M12*100,0))),"")</f>
        <v>137</v>
      </c>
      <c r="U12" s="13">
        <f>IFERROR(IF(K12&lt;N12,"",(ROUNDDOWN(K12/N12*100,0))),"")</f>
        <v>120</v>
      </c>
      <c r="W12" s="5">
        <v>860</v>
      </c>
      <c r="X12" s="5">
        <v>860</v>
      </c>
    </row>
    <row r="13" spans="1:24" ht="24" customHeight="1" x14ac:dyDescent="0.2">
      <c r="A13" s="47"/>
      <c r="B13" s="45"/>
      <c r="C13" s="44"/>
      <c r="D13" s="43" t="s">
        <v>86</v>
      </c>
      <c r="E13" s="43" t="s">
        <v>85</v>
      </c>
      <c r="F13" s="40" t="s">
        <v>28</v>
      </c>
      <c r="G13" s="40" t="s">
        <v>27</v>
      </c>
      <c r="H13" s="40" t="s">
        <v>26</v>
      </c>
      <c r="I13" s="40" t="s">
        <v>84</v>
      </c>
      <c r="J13" s="42">
        <v>4</v>
      </c>
      <c r="K13" s="41">
        <v>28.4</v>
      </c>
      <c r="L13" s="19">
        <f>IF(K13&gt;0,1/K13*34.6*67.1,"")</f>
        <v>81.748591549295782</v>
      </c>
      <c r="M13" s="18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20.8</v>
      </c>
      <c r="N13" s="17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23.7</v>
      </c>
      <c r="O13" s="40" t="s">
        <v>24</v>
      </c>
      <c r="P13" s="40" t="s">
        <v>32</v>
      </c>
      <c r="Q13" s="40" t="s">
        <v>36</v>
      </c>
      <c r="R13" s="40"/>
      <c r="S13" s="39" t="s">
        <v>31</v>
      </c>
      <c r="T13" s="14">
        <f>IFERROR(IF(K13&lt;M13,"",(ROUNDDOWN(K13/M13*100,0))),"")</f>
        <v>136</v>
      </c>
      <c r="U13" s="13">
        <f>IFERROR(IF(K13&lt;N13,"",(ROUNDDOWN(K13/N13*100,0))),"")</f>
        <v>119</v>
      </c>
      <c r="W13" s="5">
        <v>860</v>
      </c>
      <c r="X13" s="5">
        <v>880</v>
      </c>
    </row>
    <row r="14" spans="1:24" ht="24" customHeight="1" x14ac:dyDescent="0.2">
      <c r="A14" s="38"/>
      <c r="B14" s="46"/>
      <c r="C14" s="26"/>
      <c r="D14" s="22" t="s">
        <v>80</v>
      </c>
      <c r="E14" s="22" t="s">
        <v>83</v>
      </c>
      <c r="F14" s="16" t="s">
        <v>28</v>
      </c>
      <c r="G14" s="16" t="s">
        <v>27</v>
      </c>
      <c r="H14" s="16" t="s">
        <v>26</v>
      </c>
      <c r="I14" s="16">
        <v>850</v>
      </c>
      <c r="J14" s="21">
        <v>4</v>
      </c>
      <c r="K14" s="20">
        <v>29.4</v>
      </c>
      <c r="L14" s="19">
        <f>IF(K14&gt;0,1/K14*34.6*67.1,"")</f>
        <v>78.968027210884358</v>
      </c>
      <c r="M14" s="18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21</v>
      </c>
      <c r="N14" s="17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24.5</v>
      </c>
      <c r="O14" s="16" t="s">
        <v>24</v>
      </c>
      <c r="P14" s="16" t="s">
        <v>32</v>
      </c>
      <c r="Q14" s="16" t="s">
        <v>36</v>
      </c>
      <c r="R14" s="16"/>
      <c r="S14" s="15" t="s">
        <v>31</v>
      </c>
      <c r="T14" s="14">
        <f>IFERROR(IF(K14&lt;M14,"",(ROUNDDOWN(K14/M14*100,0))),"")</f>
        <v>140</v>
      </c>
      <c r="U14" s="13">
        <f>IFERROR(IF(K14&lt;N14,"",(ROUNDDOWN(K14/N14*100,0))),"")</f>
        <v>120</v>
      </c>
      <c r="W14" s="5">
        <v>850</v>
      </c>
      <c r="X14" s="5">
        <v>850</v>
      </c>
    </row>
    <row r="15" spans="1:24" ht="24" customHeight="1" x14ac:dyDescent="0.2">
      <c r="A15" s="38"/>
      <c r="B15" s="46"/>
      <c r="C15" s="26"/>
      <c r="D15" s="22" t="s">
        <v>80</v>
      </c>
      <c r="E15" s="22" t="s">
        <v>82</v>
      </c>
      <c r="F15" s="16" t="s">
        <v>28</v>
      </c>
      <c r="G15" s="16" t="s">
        <v>27</v>
      </c>
      <c r="H15" s="16" t="s">
        <v>26</v>
      </c>
      <c r="I15" s="16">
        <v>860</v>
      </c>
      <c r="J15" s="21">
        <v>4</v>
      </c>
      <c r="K15" s="20">
        <v>28.2</v>
      </c>
      <c r="L15" s="19">
        <f>IF(K15&gt;0,1/K15*34.6*67.1,"")</f>
        <v>82.328368794326238</v>
      </c>
      <c r="M15" s="18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20.8</v>
      </c>
      <c r="N15" s="17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23.7</v>
      </c>
      <c r="O15" s="16" t="s">
        <v>24</v>
      </c>
      <c r="P15" s="16" t="s">
        <v>32</v>
      </c>
      <c r="Q15" s="16" t="s">
        <v>36</v>
      </c>
      <c r="R15" s="16" t="s">
        <v>81</v>
      </c>
      <c r="S15" s="15" t="s">
        <v>31</v>
      </c>
      <c r="T15" s="14">
        <f>IFERROR(IF(K15&lt;M15,"",(ROUNDDOWN(K15/M15*100,0))),"")</f>
        <v>135</v>
      </c>
      <c r="U15" s="13">
        <f>IFERROR(IF(K15&lt;N15,"",(ROUNDDOWN(K15/N15*100,0))),"")</f>
        <v>118</v>
      </c>
      <c r="W15" s="5">
        <v>860</v>
      </c>
      <c r="X15" s="5">
        <v>860</v>
      </c>
    </row>
    <row r="16" spans="1:24" ht="24" customHeight="1" x14ac:dyDescent="0.2">
      <c r="A16" s="38"/>
      <c r="B16" s="46"/>
      <c r="C16" s="26"/>
      <c r="D16" s="22" t="s">
        <v>80</v>
      </c>
      <c r="E16" s="22" t="s">
        <v>79</v>
      </c>
      <c r="F16" s="16" t="s">
        <v>28</v>
      </c>
      <c r="G16" s="16" t="s">
        <v>27</v>
      </c>
      <c r="H16" s="16" t="s">
        <v>26</v>
      </c>
      <c r="I16" s="16" t="s">
        <v>78</v>
      </c>
      <c r="J16" s="21">
        <v>4</v>
      </c>
      <c r="K16" s="20">
        <v>28</v>
      </c>
      <c r="L16" s="19">
        <f>IF(K16&gt;0,1/K16*34.6*67.1,"")</f>
        <v>82.916428571428568</v>
      </c>
      <c r="M16" s="18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20.8</v>
      </c>
      <c r="N16" s="17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23.7</v>
      </c>
      <c r="O16" s="16" t="s">
        <v>24</v>
      </c>
      <c r="P16" s="16" t="s">
        <v>32</v>
      </c>
      <c r="Q16" s="16" t="s">
        <v>36</v>
      </c>
      <c r="R16" s="16" t="s">
        <v>77</v>
      </c>
      <c r="S16" s="15" t="s">
        <v>31</v>
      </c>
      <c r="T16" s="14">
        <f>IFERROR(IF(K16&lt;M16,"",(ROUNDDOWN(K16/M16*100,0))),"")</f>
        <v>134</v>
      </c>
      <c r="U16" s="13">
        <f>IFERROR(IF(K16&lt;N16,"",(ROUNDDOWN(K16/N16*100,0))),"")</f>
        <v>118</v>
      </c>
      <c r="W16" s="5">
        <v>860</v>
      </c>
      <c r="X16" s="5">
        <v>880</v>
      </c>
    </row>
    <row r="17" spans="1:24" ht="24" customHeight="1" x14ac:dyDescent="0.2">
      <c r="A17" s="47"/>
      <c r="B17" s="45"/>
      <c r="C17" s="44"/>
      <c r="D17" s="43" t="s">
        <v>76</v>
      </c>
      <c r="E17" s="43" t="s">
        <v>56</v>
      </c>
      <c r="F17" s="40" t="s">
        <v>28</v>
      </c>
      <c r="G17" s="40" t="s">
        <v>27</v>
      </c>
      <c r="H17" s="40" t="s">
        <v>26</v>
      </c>
      <c r="I17" s="40" t="s">
        <v>75</v>
      </c>
      <c r="J17" s="42">
        <v>4</v>
      </c>
      <c r="K17" s="41">
        <v>25.2</v>
      </c>
      <c r="L17" s="19">
        <f>IF(K17&gt;0,1/K17*34.6*67.1,"")</f>
        <v>92.129365079365073</v>
      </c>
      <c r="M17" s="18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20.8</v>
      </c>
      <c r="N17" s="17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23.7</v>
      </c>
      <c r="O17" s="40" t="s">
        <v>24</v>
      </c>
      <c r="P17" s="40" t="s">
        <v>23</v>
      </c>
      <c r="Q17" s="40" t="s">
        <v>36</v>
      </c>
      <c r="R17" s="40"/>
      <c r="S17" s="39" t="s">
        <v>21</v>
      </c>
      <c r="T17" s="14">
        <f>IFERROR(IF(K17&lt;M17,"",(ROUNDDOWN(K17/M17*100,0))),"")</f>
        <v>121</v>
      </c>
      <c r="U17" s="13">
        <f>IFERROR(IF(K17&lt;N17,"",(ROUNDDOWN(K17/N17*100,0))),"")</f>
        <v>106</v>
      </c>
      <c r="W17" s="5">
        <v>870</v>
      </c>
      <c r="X17" s="5">
        <v>880</v>
      </c>
    </row>
    <row r="18" spans="1:24" ht="24" customHeight="1" x14ac:dyDescent="0.2">
      <c r="A18" s="38"/>
      <c r="B18" s="46"/>
      <c r="C18" s="26"/>
      <c r="D18" s="22" t="s">
        <v>74</v>
      </c>
      <c r="E18" s="22" t="s">
        <v>73</v>
      </c>
      <c r="F18" s="16" t="s">
        <v>28</v>
      </c>
      <c r="G18" s="16" t="s">
        <v>27</v>
      </c>
      <c r="H18" s="16" t="s">
        <v>26</v>
      </c>
      <c r="I18" s="16" t="s">
        <v>72</v>
      </c>
      <c r="J18" s="21">
        <v>4</v>
      </c>
      <c r="K18" s="20">
        <v>24.8</v>
      </c>
      <c r="L18" s="19">
        <f>IF(K18&gt;0,1/K18*34.6*67.1,"")</f>
        <v>93.615322580645156</v>
      </c>
      <c r="M18" s="18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20.8</v>
      </c>
      <c r="N18" s="17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23.7</v>
      </c>
      <c r="O18" s="16" t="s">
        <v>24</v>
      </c>
      <c r="P18" s="16" t="s">
        <v>23</v>
      </c>
      <c r="Q18" s="16" t="s">
        <v>36</v>
      </c>
      <c r="R18" s="16"/>
      <c r="S18" s="15" t="s">
        <v>21</v>
      </c>
      <c r="T18" s="14">
        <f>IFERROR(IF(K18&lt;M18,"",(ROUNDDOWN(K18/M18*100,0))),"")</f>
        <v>119</v>
      </c>
      <c r="U18" s="13">
        <f>IFERROR(IF(K18&lt;N18,"",(ROUNDDOWN(K18/N18*100,0))),"")</f>
        <v>104</v>
      </c>
      <c r="W18" s="5">
        <v>870</v>
      </c>
      <c r="X18" s="5">
        <v>880</v>
      </c>
    </row>
    <row r="19" spans="1:24" ht="24" customHeight="1" x14ac:dyDescent="0.2">
      <c r="A19" s="47"/>
      <c r="B19" s="45"/>
      <c r="C19" s="44"/>
      <c r="D19" s="43" t="s">
        <v>71</v>
      </c>
      <c r="E19" s="43" t="s">
        <v>70</v>
      </c>
      <c r="F19" s="40" t="s">
        <v>66</v>
      </c>
      <c r="G19" s="40" t="s">
        <v>27</v>
      </c>
      <c r="H19" s="40" t="s">
        <v>26</v>
      </c>
      <c r="I19" s="40" t="s">
        <v>69</v>
      </c>
      <c r="J19" s="42">
        <v>4</v>
      </c>
      <c r="K19" s="41">
        <v>24.6</v>
      </c>
      <c r="L19" s="19">
        <f>IF(K19&gt;0,1/K19*34.6*67.1,"")</f>
        <v>94.376422764227627</v>
      </c>
      <c r="M19" s="18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20.8</v>
      </c>
      <c r="N19" s="17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23.7</v>
      </c>
      <c r="O19" s="40" t="s">
        <v>64</v>
      </c>
      <c r="P19" s="40" t="s">
        <v>32</v>
      </c>
      <c r="Q19" s="40" t="s">
        <v>22</v>
      </c>
      <c r="R19" s="40"/>
      <c r="S19" s="39" t="s">
        <v>31</v>
      </c>
      <c r="T19" s="14">
        <f>IFERROR(IF(K19&lt;M19,"",(ROUNDDOWN(K19/M19*100,0))),"")</f>
        <v>118</v>
      </c>
      <c r="U19" s="13">
        <f>IFERROR(IF(K19&lt;N19,"",(ROUNDDOWN(K19/N19*100,0))),"")</f>
        <v>103</v>
      </c>
      <c r="W19" s="5">
        <v>900</v>
      </c>
      <c r="X19" s="5">
        <v>910</v>
      </c>
    </row>
    <row r="20" spans="1:24" ht="24" customHeight="1" x14ac:dyDescent="0.2">
      <c r="A20" s="38"/>
      <c r="B20" s="46"/>
      <c r="C20" s="26"/>
      <c r="D20" s="22" t="s">
        <v>68</v>
      </c>
      <c r="E20" s="22" t="s">
        <v>67</v>
      </c>
      <c r="F20" s="16" t="s">
        <v>66</v>
      </c>
      <c r="G20" s="16" t="s">
        <v>27</v>
      </c>
      <c r="H20" s="16" t="s">
        <v>26</v>
      </c>
      <c r="I20" s="16" t="s">
        <v>65</v>
      </c>
      <c r="J20" s="21">
        <v>4</v>
      </c>
      <c r="K20" s="20">
        <v>24.2</v>
      </c>
      <c r="L20" s="19">
        <f>IF(K20&gt;0,1/K20*34.6*67.1,"")</f>
        <v>95.936363636363637</v>
      </c>
      <c r="M20" s="18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20.8</v>
      </c>
      <c r="N20" s="17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23.7</v>
      </c>
      <c r="O20" s="16" t="s">
        <v>64</v>
      </c>
      <c r="P20" s="16" t="s">
        <v>32</v>
      </c>
      <c r="Q20" s="16" t="s">
        <v>22</v>
      </c>
      <c r="R20" s="16"/>
      <c r="S20" s="15" t="s">
        <v>31</v>
      </c>
      <c r="T20" s="14">
        <f>IFERROR(IF(K20&lt;M20,"",(ROUNDDOWN(K20/M20*100,0))),"")</f>
        <v>116</v>
      </c>
      <c r="U20" s="13">
        <f>IFERROR(IF(K20&lt;N20,"",(ROUNDDOWN(K20/N20*100,0))),"")</f>
        <v>102</v>
      </c>
      <c r="W20" s="5">
        <v>900</v>
      </c>
      <c r="X20" s="5">
        <v>910</v>
      </c>
    </row>
    <row r="21" spans="1:24" ht="24" customHeight="1" x14ac:dyDescent="0.2">
      <c r="A21" s="47"/>
      <c r="B21" s="45"/>
      <c r="C21" s="44"/>
      <c r="D21" s="43" t="s">
        <v>63</v>
      </c>
      <c r="E21" s="43" t="s">
        <v>62</v>
      </c>
      <c r="F21" s="40" t="s">
        <v>28</v>
      </c>
      <c r="G21" s="40" t="s">
        <v>27</v>
      </c>
      <c r="H21" s="40" t="s">
        <v>26</v>
      </c>
      <c r="I21" s="40" t="s">
        <v>61</v>
      </c>
      <c r="J21" s="42">
        <v>4</v>
      </c>
      <c r="K21" s="41">
        <v>25.4</v>
      </c>
      <c r="L21" s="19">
        <f>IF(K21&gt;0,1/K21*34.6*67.1,"")</f>
        <v>91.403937007874006</v>
      </c>
      <c r="M21" s="18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20.8</v>
      </c>
      <c r="N21" s="17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23.7</v>
      </c>
      <c r="O21" s="40" t="s">
        <v>24</v>
      </c>
      <c r="P21" s="40" t="s">
        <v>32</v>
      </c>
      <c r="Q21" s="40" t="s">
        <v>22</v>
      </c>
      <c r="R21" s="40"/>
      <c r="S21" s="39" t="s">
        <v>31</v>
      </c>
      <c r="T21" s="14">
        <f>IFERROR(IF(K21&lt;M21,"",(ROUNDDOWN(K21/M21*100,0))),"")</f>
        <v>122</v>
      </c>
      <c r="U21" s="13">
        <f>IFERROR(IF(K21&lt;N21,"",(ROUNDDOWN(K21/N21*100,0))),"")</f>
        <v>107</v>
      </c>
      <c r="W21" s="5">
        <v>910</v>
      </c>
      <c r="X21" s="5">
        <v>940</v>
      </c>
    </row>
    <row r="22" spans="1:24" ht="24" customHeight="1" x14ac:dyDescent="0.2">
      <c r="A22" s="38"/>
      <c r="B22" s="46"/>
      <c r="C22" s="26"/>
      <c r="D22" s="22" t="s">
        <v>60</v>
      </c>
      <c r="E22" s="22" t="s">
        <v>59</v>
      </c>
      <c r="F22" s="16" t="s">
        <v>28</v>
      </c>
      <c r="G22" s="16" t="s">
        <v>27</v>
      </c>
      <c r="H22" s="16" t="s">
        <v>26</v>
      </c>
      <c r="I22" s="16" t="s">
        <v>58</v>
      </c>
      <c r="J22" s="21">
        <v>4</v>
      </c>
      <c r="K22" s="20">
        <v>25</v>
      </c>
      <c r="L22" s="19">
        <f>IF(K22&gt;0,1/K22*34.6*67.1,"")</f>
        <v>92.866399999999999</v>
      </c>
      <c r="M22" s="18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20.8</v>
      </c>
      <c r="N22" s="17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23.7</v>
      </c>
      <c r="O22" s="16" t="s">
        <v>24</v>
      </c>
      <c r="P22" s="16" t="s">
        <v>32</v>
      </c>
      <c r="Q22" s="16" t="s">
        <v>22</v>
      </c>
      <c r="R22" s="16"/>
      <c r="S22" s="15" t="s">
        <v>31</v>
      </c>
      <c r="T22" s="14">
        <f>IFERROR(IF(K22&lt;M22,"",(ROUNDDOWN(K22/M22*100,0))),"")</f>
        <v>120</v>
      </c>
      <c r="U22" s="13">
        <f>IFERROR(IF(K22&lt;N22,"",(ROUNDDOWN(K22/N22*100,0))),"")</f>
        <v>105</v>
      </c>
      <c r="W22" s="5">
        <v>910</v>
      </c>
      <c r="X22" s="5">
        <v>940</v>
      </c>
    </row>
    <row r="23" spans="1:24" ht="24" customHeight="1" x14ac:dyDescent="0.2">
      <c r="A23" s="38"/>
      <c r="B23" s="45"/>
      <c r="C23" s="44"/>
      <c r="D23" s="43" t="s">
        <v>57</v>
      </c>
      <c r="E23" s="43" t="s">
        <v>56</v>
      </c>
      <c r="F23" s="40" t="s">
        <v>28</v>
      </c>
      <c r="G23" s="40" t="s">
        <v>27</v>
      </c>
      <c r="H23" s="40" t="s">
        <v>26</v>
      </c>
      <c r="I23" s="40" t="s">
        <v>55</v>
      </c>
      <c r="J23" s="42">
        <v>4</v>
      </c>
      <c r="K23" s="41">
        <v>22.8</v>
      </c>
      <c r="L23" s="19">
        <f>IF(K23&gt;0,1/K23*34.6*67.1,"")</f>
        <v>101.82719298245614</v>
      </c>
      <c r="M23" s="18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20.8</v>
      </c>
      <c r="N23" s="17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23.7</v>
      </c>
      <c r="O23" s="40" t="s">
        <v>24</v>
      </c>
      <c r="P23" s="40" t="s">
        <v>23</v>
      </c>
      <c r="Q23" s="40" t="s">
        <v>22</v>
      </c>
      <c r="R23" s="40"/>
      <c r="S23" s="39" t="s">
        <v>21</v>
      </c>
      <c r="T23" s="14">
        <f>IFERROR(IF(K23&lt;M23,"",(ROUNDDOWN(K23/M23*100,0))),"")</f>
        <v>109</v>
      </c>
      <c r="U23" s="13" t="str">
        <f>IFERROR(IF(K23&lt;N23,"",(ROUNDDOWN(K23/N23*100,0))),"")</f>
        <v/>
      </c>
      <c r="W23" s="5">
        <v>930</v>
      </c>
      <c r="X23" s="5">
        <v>940</v>
      </c>
    </row>
    <row r="24" spans="1:24" ht="24" customHeight="1" x14ac:dyDescent="0.2">
      <c r="A24" s="38"/>
      <c r="B24" s="36"/>
      <c r="C24" s="23"/>
      <c r="D24" s="22" t="s">
        <v>54</v>
      </c>
      <c r="E24" s="22" t="s">
        <v>53</v>
      </c>
      <c r="F24" s="16" t="s">
        <v>28</v>
      </c>
      <c r="G24" s="16" t="s">
        <v>27</v>
      </c>
      <c r="H24" s="16" t="s">
        <v>26</v>
      </c>
      <c r="I24" s="16" t="s">
        <v>52</v>
      </c>
      <c r="J24" s="21">
        <v>4</v>
      </c>
      <c r="K24" s="20">
        <v>22.4</v>
      </c>
      <c r="L24" s="19">
        <f>IF(K24&gt;0,1/K24*34.6*67.1,"")</f>
        <v>103.64553571428571</v>
      </c>
      <c r="M24" s="18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20.8</v>
      </c>
      <c r="N24" s="17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23.7</v>
      </c>
      <c r="O24" s="16" t="s">
        <v>24</v>
      </c>
      <c r="P24" s="16" t="s">
        <v>23</v>
      </c>
      <c r="Q24" s="16" t="s">
        <v>22</v>
      </c>
      <c r="R24" s="16"/>
      <c r="S24" s="15" t="s">
        <v>21</v>
      </c>
      <c r="T24" s="14">
        <f>IFERROR(IF(K24&lt;M24,"",(ROUNDDOWN(K24/M24*100,0))),"")</f>
        <v>107</v>
      </c>
      <c r="U24" s="13" t="str">
        <f>IFERROR(IF(K24&lt;N24,"",(ROUNDDOWN(K24/N24*100,0))),"")</f>
        <v/>
      </c>
      <c r="W24" s="5">
        <v>930</v>
      </c>
      <c r="X24" s="5">
        <v>940</v>
      </c>
    </row>
    <row r="25" spans="1:24" ht="24" customHeight="1" x14ac:dyDescent="0.2">
      <c r="A25" s="25"/>
      <c r="B25" s="27"/>
      <c r="C25" s="37" t="s">
        <v>51</v>
      </c>
      <c r="D25" s="35" t="s">
        <v>50</v>
      </c>
      <c r="E25" s="34" t="s">
        <v>46</v>
      </c>
      <c r="F25" s="31" t="s">
        <v>28</v>
      </c>
      <c r="G25" s="31" t="s">
        <v>27</v>
      </c>
      <c r="H25" s="31" t="s">
        <v>26</v>
      </c>
      <c r="I25" s="31" t="s">
        <v>49</v>
      </c>
      <c r="J25" s="33">
        <v>4</v>
      </c>
      <c r="K25" s="32">
        <v>26.7</v>
      </c>
      <c r="L25" s="19">
        <f>IF(K25&gt;0,1/K25*34.6*67.1,"")</f>
        <v>86.95355805243446</v>
      </c>
      <c r="M25" s="18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20.8</v>
      </c>
      <c r="N25" s="17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23.7</v>
      </c>
      <c r="O25" s="31" t="s">
        <v>24</v>
      </c>
      <c r="P25" s="31" t="s">
        <v>32</v>
      </c>
      <c r="Q25" s="31" t="s">
        <v>36</v>
      </c>
      <c r="R25" s="31" t="s">
        <v>48</v>
      </c>
      <c r="S25" s="30" t="s">
        <v>31</v>
      </c>
      <c r="T25" s="14">
        <f>IFERROR(IF(K25&lt;M25,"",(ROUNDDOWN(K25/M25*100,0))),"")</f>
        <v>128</v>
      </c>
      <c r="U25" s="13">
        <f>IFERROR(IF(K25&lt;N25,"",(ROUNDDOWN(K25/N25*100,0))),"")</f>
        <v>112</v>
      </c>
      <c r="W25" s="5">
        <v>950</v>
      </c>
      <c r="X25" s="5">
        <v>970</v>
      </c>
    </row>
    <row r="26" spans="1:24" ht="24" customHeight="1" x14ac:dyDescent="0.2">
      <c r="A26" s="25"/>
      <c r="B26" s="36"/>
      <c r="C26" s="23"/>
      <c r="D26" s="35" t="s">
        <v>47</v>
      </c>
      <c r="E26" s="34" t="s">
        <v>46</v>
      </c>
      <c r="F26" s="16" t="s">
        <v>28</v>
      </c>
      <c r="G26" s="16" t="s">
        <v>27</v>
      </c>
      <c r="H26" s="16" t="s">
        <v>26</v>
      </c>
      <c r="I26" s="16" t="s">
        <v>45</v>
      </c>
      <c r="J26" s="33">
        <v>4</v>
      </c>
      <c r="K26" s="32">
        <v>22.2</v>
      </c>
      <c r="L26" s="19">
        <f>IF(K26&gt;0,1/K26*34.6*67.1,"")</f>
        <v>104.57927927927929</v>
      </c>
      <c r="M26" s="18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20.5</v>
      </c>
      <c r="N26" s="17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23.4</v>
      </c>
      <c r="O26" s="31" t="s">
        <v>24</v>
      </c>
      <c r="P26" s="31" t="s">
        <v>32</v>
      </c>
      <c r="Q26" s="31" t="s">
        <v>22</v>
      </c>
      <c r="R26" s="31"/>
      <c r="S26" s="30" t="s">
        <v>31</v>
      </c>
      <c r="T26" s="14">
        <f>IFERROR(IF(K26&lt;M26,"",(ROUNDDOWN(K26/M26*100,0))),"")</f>
        <v>108</v>
      </c>
      <c r="U26" s="13" t="str">
        <f>IFERROR(IF(K26&lt;N26,"",(ROUNDDOWN(K26/N26*100,0))),"")</f>
        <v/>
      </c>
      <c r="W26" s="5">
        <v>1010</v>
      </c>
      <c r="X26" s="5">
        <v>1030</v>
      </c>
    </row>
    <row r="27" spans="1:24" ht="24" customHeight="1" x14ac:dyDescent="0.2">
      <c r="A27" s="25"/>
      <c r="B27" s="46"/>
      <c r="C27" s="29" t="s">
        <v>44</v>
      </c>
      <c r="D27" s="28" t="s">
        <v>42</v>
      </c>
      <c r="E27" s="22" t="s">
        <v>43</v>
      </c>
      <c r="F27" s="16" t="s">
        <v>28</v>
      </c>
      <c r="G27" s="16" t="s">
        <v>27</v>
      </c>
      <c r="H27" s="16" t="s">
        <v>26</v>
      </c>
      <c r="I27" s="16">
        <v>970</v>
      </c>
      <c r="J27" s="21">
        <v>4</v>
      </c>
      <c r="K27" s="20">
        <v>26.7</v>
      </c>
      <c r="L27" s="19">
        <f>IF(K27&gt;0,1/K27*34.6*67.1,"")</f>
        <v>86.95355805243446</v>
      </c>
      <c r="M27" s="18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20.8</v>
      </c>
      <c r="N27" s="17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23.7</v>
      </c>
      <c r="O27" s="16" t="s">
        <v>24</v>
      </c>
      <c r="P27" s="16" t="s">
        <v>32</v>
      </c>
      <c r="Q27" s="16" t="s">
        <v>36</v>
      </c>
      <c r="R27" s="16"/>
      <c r="S27" s="15" t="s">
        <v>31</v>
      </c>
      <c r="T27" s="14">
        <f>IFERROR(IF(K27&lt;M27,"",(ROUNDDOWN(K27/M27*100,0))),"")</f>
        <v>128</v>
      </c>
      <c r="U27" s="13">
        <f>IFERROR(IF(K27&lt;N27,"",(ROUNDDOWN(K27/N27*100,0))),"")</f>
        <v>112</v>
      </c>
      <c r="W27" s="5">
        <v>970</v>
      </c>
      <c r="X27" s="5">
        <v>970</v>
      </c>
    </row>
    <row r="28" spans="1:24" ht="24" customHeight="1" x14ac:dyDescent="0.2">
      <c r="A28" s="25"/>
      <c r="B28" s="27"/>
      <c r="C28" s="26"/>
      <c r="D28" s="22" t="s">
        <v>42</v>
      </c>
      <c r="E28" s="22" t="s">
        <v>41</v>
      </c>
      <c r="F28" s="16" t="s">
        <v>28</v>
      </c>
      <c r="G28" s="16" t="s">
        <v>27</v>
      </c>
      <c r="H28" s="16" t="s">
        <v>26</v>
      </c>
      <c r="I28" s="16">
        <v>990</v>
      </c>
      <c r="J28" s="21">
        <v>4</v>
      </c>
      <c r="K28" s="20">
        <v>25</v>
      </c>
      <c r="L28" s="19">
        <f>IF(K28&gt;0,1/K28*34.6*67.1,"")</f>
        <v>92.866399999999999</v>
      </c>
      <c r="M28" s="18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20.5</v>
      </c>
      <c r="N28" s="17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23.4</v>
      </c>
      <c r="O28" s="16" t="s">
        <v>24</v>
      </c>
      <c r="P28" s="16" t="s">
        <v>32</v>
      </c>
      <c r="Q28" s="16" t="s">
        <v>36</v>
      </c>
      <c r="R28" s="16"/>
      <c r="S28" s="15" t="s">
        <v>31</v>
      </c>
      <c r="T28" s="14">
        <f>IFERROR(IF(K28&lt;M28,"",(ROUNDDOWN(K28/M28*100,0))),"")</f>
        <v>121</v>
      </c>
      <c r="U28" s="13">
        <f>IFERROR(IF(K28&lt;N28,"",(ROUNDDOWN(K28/N28*100,0))),"")</f>
        <v>106</v>
      </c>
      <c r="W28" s="5">
        <v>990</v>
      </c>
      <c r="X28" s="5">
        <v>990</v>
      </c>
    </row>
    <row r="29" spans="1:24" ht="24" customHeight="1" x14ac:dyDescent="0.2">
      <c r="A29" s="25"/>
      <c r="B29" s="27"/>
      <c r="C29" s="26"/>
      <c r="D29" s="22" t="s">
        <v>39</v>
      </c>
      <c r="E29" s="22" t="s">
        <v>40</v>
      </c>
      <c r="F29" s="16" t="s">
        <v>28</v>
      </c>
      <c r="G29" s="16" t="s">
        <v>27</v>
      </c>
      <c r="H29" s="16" t="s">
        <v>26</v>
      </c>
      <c r="I29" s="16">
        <v>970</v>
      </c>
      <c r="J29" s="21">
        <v>4</v>
      </c>
      <c r="K29" s="20">
        <v>23.6</v>
      </c>
      <c r="L29" s="19">
        <f>IF(K29&gt;0,1/K29*34.6*67.1,"")</f>
        <v>98.375423728813558</v>
      </c>
      <c r="M29" s="18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20.8</v>
      </c>
      <c r="N29" s="17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23.7</v>
      </c>
      <c r="O29" s="16" t="s">
        <v>24</v>
      </c>
      <c r="P29" s="16" t="s">
        <v>23</v>
      </c>
      <c r="Q29" s="16" t="s">
        <v>36</v>
      </c>
      <c r="R29" s="16"/>
      <c r="S29" s="15" t="s">
        <v>21</v>
      </c>
      <c r="T29" s="14">
        <f>IFERROR(IF(K29&lt;M29,"",(ROUNDDOWN(K29/M29*100,0))),"")</f>
        <v>113</v>
      </c>
      <c r="U29" s="13" t="str">
        <f>IFERROR(IF(K29&lt;N29,"",(ROUNDDOWN(K29/N29*100,0))),"")</f>
        <v/>
      </c>
      <c r="W29" s="5">
        <v>970</v>
      </c>
      <c r="X29" s="5">
        <v>970</v>
      </c>
    </row>
    <row r="30" spans="1:24" ht="24" customHeight="1" x14ac:dyDescent="0.2">
      <c r="A30" s="25"/>
      <c r="B30" s="27"/>
      <c r="C30" s="26"/>
      <c r="D30" s="22" t="s">
        <v>39</v>
      </c>
      <c r="E30" s="22" t="s">
        <v>38</v>
      </c>
      <c r="F30" s="16" t="s">
        <v>28</v>
      </c>
      <c r="G30" s="16" t="s">
        <v>27</v>
      </c>
      <c r="H30" s="16" t="s">
        <v>26</v>
      </c>
      <c r="I30" s="16" t="s">
        <v>37</v>
      </c>
      <c r="J30" s="21">
        <v>4</v>
      </c>
      <c r="K30" s="20">
        <v>22.4</v>
      </c>
      <c r="L30" s="19">
        <f>IF(K30&gt;0,1/K30*34.6*67.1,"")</f>
        <v>103.64553571428571</v>
      </c>
      <c r="M30" s="18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20.5</v>
      </c>
      <c r="N30" s="17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23.4</v>
      </c>
      <c r="O30" s="16" t="s">
        <v>24</v>
      </c>
      <c r="P30" s="16" t="s">
        <v>23</v>
      </c>
      <c r="Q30" s="16" t="s">
        <v>36</v>
      </c>
      <c r="R30" s="16"/>
      <c r="S30" s="15" t="s">
        <v>21</v>
      </c>
      <c r="T30" s="14">
        <f>IFERROR(IF(K30&lt;M30,"",(ROUNDDOWN(K30/M30*100,0))),"")</f>
        <v>109</v>
      </c>
      <c r="U30" s="13" t="str">
        <f>IFERROR(IF(K30&lt;N30,"",(ROUNDDOWN(K30/N30*100,0))),"")</f>
        <v/>
      </c>
      <c r="W30" s="5">
        <v>980</v>
      </c>
      <c r="X30" s="5">
        <v>1000</v>
      </c>
    </row>
    <row r="31" spans="1:24" ht="24" customHeight="1" x14ac:dyDescent="0.2">
      <c r="A31" s="25"/>
      <c r="B31" s="27"/>
      <c r="C31" s="26"/>
      <c r="D31" s="22" t="s">
        <v>35</v>
      </c>
      <c r="E31" s="22" t="s">
        <v>34</v>
      </c>
      <c r="F31" s="16" t="s">
        <v>28</v>
      </c>
      <c r="G31" s="16" t="s">
        <v>27</v>
      </c>
      <c r="H31" s="16" t="s">
        <v>26</v>
      </c>
      <c r="I31" s="16" t="s">
        <v>33</v>
      </c>
      <c r="J31" s="21">
        <v>4</v>
      </c>
      <c r="K31" s="20">
        <v>22.2</v>
      </c>
      <c r="L31" s="19">
        <f>IF(K31&gt;0,1/K31*34.6*67.1,"")</f>
        <v>104.57927927927929</v>
      </c>
      <c r="M31" s="18">
        <f>IFERROR(VALUE(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),"")</f>
        <v>20.5</v>
      </c>
      <c r="N31" s="17">
        <f>IFERROR(VALUE(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),"")</f>
        <v>23.4</v>
      </c>
      <c r="O31" s="16" t="s">
        <v>24</v>
      </c>
      <c r="P31" s="16" t="s">
        <v>32</v>
      </c>
      <c r="Q31" s="16" t="s">
        <v>22</v>
      </c>
      <c r="R31" s="16"/>
      <c r="S31" s="15" t="s">
        <v>31</v>
      </c>
      <c r="T31" s="14">
        <f>IFERROR(IF(K31&lt;M31,"",(ROUNDDOWN(K31/M31*100,0))),"")</f>
        <v>108</v>
      </c>
      <c r="U31" s="13" t="str">
        <f>IFERROR(IF(K31&lt;N31,"",(ROUNDDOWN(K31/N31*100,0))),"")</f>
        <v/>
      </c>
      <c r="W31" s="5">
        <v>1030</v>
      </c>
      <c r="X31" s="5">
        <v>1050</v>
      </c>
    </row>
    <row r="32" spans="1:24" ht="24" customHeight="1" x14ac:dyDescent="0.2">
      <c r="A32" s="25"/>
      <c r="B32" s="24"/>
      <c r="C32" s="23"/>
      <c r="D32" s="22" t="s">
        <v>30</v>
      </c>
      <c r="E32" s="22" t="s">
        <v>29</v>
      </c>
      <c r="F32" s="16" t="s">
        <v>28</v>
      </c>
      <c r="G32" s="16" t="s">
        <v>27</v>
      </c>
      <c r="H32" s="16" t="s">
        <v>26</v>
      </c>
      <c r="I32" s="16" t="s">
        <v>25</v>
      </c>
      <c r="J32" s="21">
        <v>4</v>
      </c>
      <c r="K32" s="20">
        <v>21</v>
      </c>
      <c r="L32" s="19">
        <f>IF(K32&gt;0,1/K32*34.6*67.1,"")</f>
        <v>110.55523809523808</v>
      </c>
      <c r="M32" s="18">
        <f>IFERROR(VALUE(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),"")</f>
        <v>20.5</v>
      </c>
      <c r="N32" s="17">
        <f>IFERROR(VALUE(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),"")</f>
        <v>23.4</v>
      </c>
      <c r="O32" s="16" t="s">
        <v>24</v>
      </c>
      <c r="P32" s="16" t="s">
        <v>23</v>
      </c>
      <c r="Q32" s="16" t="s">
        <v>22</v>
      </c>
      <c r="R32" s="16"/>
      <c r="S32" s="15" t="s">
        <v>21</v>
      </c>
      <c r="T32" s="14">
        <f>IFERROR(IF(K32&lt;M32,"",(ROUNDDOWN(K32/M32*100,0))),"")</f>
        <v>102</v>
      </c>
      <c r="U32" s="13" t="str">
        <f>IFERROR(IF(K32&lt;N32,"",(ROUNDDOWN(K32/N32*100,0))),"")</f>
        <v/>
      </c>
      <c r="W32" s="5">
        <v>1030</v>
      </c>
      <c r="X32" s="5">
        <v>1060</v>
      </c>
    </row>
    <row r="33" spans="1:24" ht="24" customHeight="1" x14ac:dyDescent="0.2">
      <c r="A33" s="12"/>
      <c r="B33" s="11" t="s">
        <v>20</v>
      </c>
      <c r="C33" s="10" t="s">
        <v>19</v>
      </c>
      <c r="D33" s="115" t="s">
        <v>16</v>
      </c>
      <c r="E33" s="116" t="s">
        <v>18</v>
      </c>
      <c r="F33" s="117" t="s">
        <v>14</v>
      </c>
      <c r="G33" s="118">
        <v>0.65800000000000003</v>
      </c>
      <c r="H33" s="117" t="s">
        <v>13</v>
      </c>
      <c r="I33" s="119" t="str">
        <f>IF(W33="","",(IF(X33-W33&gt;0,CONCATENATE(TEXT(W33,"#,##0"),"~",TEXT(X33,"#,##0")),TEXT(W33,"#,##0"))))</f>
        <v>980~1,000</v>
      </c>
      <c r="J33" s="120">
        <v>4</v>
      </c>
      <c r="K33" s="121">
        <v>19.399999999999999</v>
      </c>
      <c r="L33" s="122">
        <v>153.75231788079469</v>
      </c>
      <c r="M33" s="123">
        <v>20.5</v>
      </c>
      <c r="N33" s="124">
        <v>23.4</v>
      </c>
      <c r="O33" s="125" t="s">
        <v>12</v>
      </c>
      <c r="P33" s="31" t="s">
        <v>11</v>
      </c>
      <c r="Q33" s="125" t="s">
        <v>17</v>
      </c>
      <c r="R33" s="126" t="s">
        <v>9</v>
      </c>
      <c r="S33" s="127"/>
      <c r="T33" s="7" t="str">
        <f>IFERROR(IF(K33&lt;M33,"",(ROUNDDOWN(K33/M33*100,0))),"")</f>
        <v/>
      </c>
      <c r="U33" s="6" t="str">
        <f>IFERROR(IF(K33&lt;N33,"",(ROUNDDOWN(K33/N33*100,0))),"")</f>
        <v/>
      </c>
      <c r="V33" s="1" t="s">
        <v>8</v>
      </c>
      <c r="W33" s="5">
        <v>980</v>
      </c>
      <c r="X33" s="5">
        <v>1000</v>
      </c>
    </row>
    <row r="34" spans="1:24" ht="24" customHeight="1" thickBot="1" x14ac:dyDescent="0.25">
      <c r="A34" s="9"/>
      <c r="B34" s="9"/>
      <c r="C34" s="8"/>
      <c r="D34" s="115" t="s">
        <v>16</v>
      </c>
      <c r="E34" s="116" t="s">
        <v>15</v>
      </c>
      <c r="F34" s="117" t="s">
        <v>14</v>
      </c>
      <c r="G34" s="118">
        <v>0.65800000000000003</v>
      </c>
      <c r="H34" s="117" t="s">
        <v>13</v>
      </c>
      <c r="I34" s="119" t="str">
        <f>IF(W34="","",(IF(X34-W34&gt;0,CONCATENATE(TEXT(W34,"#,##0"),"~",TEXT(X34,"#,##0")),TEXT(W34,"#,##0"))))</f>
        <v>1,030~1,050</v>
      </c>
      <c r="J34" s="120">
        <v>4</v>
      </c>
      <c r="K34" s="128">
        <v>19.2</v>
      </c>
      <c r="L34" s="129">
        <v>153.75231788079469</v>
      </c>
      <c r="M34" s="123">
        <v>20.5</v>
      </c>
      <c r="N34" s="124">
        <v>23.4</v>
      </c>
      <c r="O34" s="125" t="s">
        <v>12</v>
      </c>
      <c r="P34" s="31" t="s">
        <v>11</v>
      </c>
      <c r="Q34" s="125" t="s">
        <v>10</v>
      </c>
      <c r="R34" s="126" t="s">
        <v>9</v>
      </c>
      <c r="S34" s="127"/>
      <c r="T34" s="7" t="str">
        <f>IFERROR(IF(K34&lt;M34,"",(ROUNDDOWN(K34/M34*100,0))),"")</f>
        <v/>
      </c>
      <c r="U34" s="6" t="str">
        <f>IFERROR(IF(K34&lt;N34,"",(ROUNDDOWN(K34/N34*100,0))),"")</f>
        <v/>
      </c>
      <c r="V34" s="1" t="s">
        <v>8</v>
      </c>
      <c r="W34" s="5">
        <v>1030</v>
      </c>
      <c r="X34" s="5">
        <v>1050</v>
      </c>
    </row>
    <row r="35" spans="1:24" x14ac:dyDescent="0.2">
      <c r="E35" s="1"/>
    </row>
    <row r="36" spans="1:24" x14ac:dyDescent="0.2">
      <c r="B36" s="1" t="s">
        <v>7</v>
      </c>
      <c r="E36" s="1"/>
    </row>
    <row r="37" spans="1:24" x14ac:dyDescent="0.2">
      <c r="B37" s="1" t="s">
        <v>6</v>
      </c>
      <c r="E37" s="1"/>
    </row>
    <row r="38" spans="1:24" x14ac:dyDescent="0.2">
      <c r="B38" s="1" t="s">
        <v>5</v>
      </c>
      <c r="E38" s="1"/>
    </row>
    <row r="39" spans="1:24" x14ac:dyDescent="0.2">
      <c r="B39" s="1" t="s">
        <v>4</v>
      </c>
      <c r="E39" s="1"/>
    </row>
    <row r="40" spans="1:24" x14ac:dyDescent="0.2">
      <c r="B40" s="1" t="s">
        <v>3</v>
      </c>
      <c r="E40" s="1"/>
    </row>
    <row r="41" spans="1:24" x14ac:dyDescent="0.2">
      <c r="B41" s="1" t="s">
        <v>2</v>
      </c>
      <c r="E41" s="1"/>
    </row>
    <row r="42" spans="1:24" x14ac:dyDescent="0.2">
      <c r="B42" s="1" t="s">
        <v>1</v>
      </c>
      <c r="E42" s="1"/>
    </row>
    <row r="43" spans="1:24" x14ac:dyDescent="0.2">
      <c r="B43" s="1" t="s">
        <v>0</v>
      </c>
      <c r="E43" s="1"/>
    </row>
  </sheetData>
  <sheetProtection selectLockedCells="1"/>
  <mergeCells count="31">
    <mergeCell ref="P6:P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Q6:Q8"/>
    <mergeCell ref="U4:U8"/>
    <mergeCell ref="D6:D8"/>
    <mergeCell ref="E6:E8"/>
    <mergeCell ref="F6:F8"/>
    <mergeCell ref="G6:G8"/>
    <mergeCell ref="J4:J8"/>
    <mergeCell ref="P4:R5"/>
    <mergeCell ref="S4:S5"/>
    <mergeCell ref="T4:T8"/>
    <mergeCell ref="J2:O2"/>
    <mergeCell ref="R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1-6(軽自動車)</vt:lpstr>
      <vt:lpstr>'1-6(軽自動車)'!Print_Area</vt:lpstr>
      <vt:lpstr>'1-6(軽自動車)'!Print_Titles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2024-03-29T05:39:16Z</dcterms:created>
  <dcterms:modified xsi:type="dcterms:W3CDTF">2024-03-29T05:45:33Z</dcterms:modified>
</cp:coreProperties>
</file>