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5"/>
  </bookViews>
  <sheets>
    <sheet name="Suzuki" sheetId="1" r:id="rId1"/>
    <sheet name="Daihatsu" sheetId="2" r:id="rId2"/>
    <sheet name="Nissan" sheetId="3" r:id="rId3"/>
    <sheet name="Honda" sheetId="4" r:id="rId4"/>
    <sheet name="Mazda" sheetId="5" r:id="rId5"/>
    <sheet name="Mitsubishi" sheetId="6" r:id="rId6"/>
  </sheets>
  <externalReferences>
    <externalReference r:id="rId9"/>
    <externalReference r:id="rId10"/>
    <externalReference r:id="rId11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1">'Daihatsu'!$A$2:$T$12</definedName>
    <definedName name="_xlnm.Print_Area" localSheetId="3">'Honda'!$A$2:$T$20</definedName>
    <definedName name="_xlnm.Print_Area" localSheetId="4">'Mazda'!$A$2:$T$28</definedName>
    <definedName name="_xlnm.Print_Area" localSheetId="5">'Mitsubishi'!$A$2:$T$26</definedName>
    <definedName name="_xlnm.Print_Area" localSheetId="2">'Nissan'!$A$2:$T$26</definedName>
    <definedName name="_xlnm.Print_Area" localSheetId="0">'Suzuki'!$A$2:$T$33</definedName>
    <definedName name="_xlnm.Print_Titles" localSheetId="1">'Daihatsu'!$2:$8</definedName>
    <definedName name="_xlnm.Print_Titles" localSheetId="3">'Honda'!$2:$8</definedName>
    <definedName name="_xlnm.Print_Titles" localSheetId="4">'Mazda'!$2:$8</definedName>
    <definedName name="_xlnm.Print_Titles" localSheetId="5">'Mitsubishi'!$2:$8</definedName>
    <definedName name="_xlnm.Print_Titles" localSheetId="2">'Nissan'!$2:$8</definedName>
    <definedName name="_xlnm.Print_Titles" localSheetId="0">'Suzuki'!$2:$8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<sst xmlns="http://schemas.openxmlformats.org/spreadsheetml/2006/main" count="1163" uniqueCount="306">
  <si>
    <r>
      <rPr>
        <sz val="8"/>
        <rFont val="ＭＳ Ｐゴシック"/>
        <family val="3"/>
      </rPr>
      <t>当該自動車の製造又は輸入の事業を行う者の氏名又は名称　</t>
    </r>
  </si>
  <si>
    <t>ダイハツ工業株式会社</t>
  </si>
  <si>
    <t>ガソリン貨物車（軽自動車）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</si>
  <si>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</si>
  <si>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</si>
  <si>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t>燃費基準
達成・向上
達成レベル</t>
  </si>
  <si>
    <r>
      <rPr>
        <sz val="8"/>
        <rFont val="ＭＳ Ｐゴシック"/>
        <family val="3"/>
      </rPr>
      <t>原動機</t>
    </r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</si>
  <si>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</si>
  <si>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</si>
  <si>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</si>
  <si>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</si>
  <si>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</si>
  <si>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</si>
  <si>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</si>
  <si>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最大積載量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</si>
  <si>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</si>
  <si>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自動車の</t>
    </r>
  </si>
  <si>
    <r>
      <rPr>
        <sz val="8"/>
        <rFont val="ＭＳ Ｐゴシック"/>
        <family val="3"/>
      </rPr>
      <t>燃費値</t>
    </r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</si>
  <si>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</si>
  <si>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</si>
  <si>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</si>
  <si>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</si>
  <si>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</si>
  <si>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</si>
  <si>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</si>
  <si>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</si>
  <si>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</si>
  <si>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型式及び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</si>
  <si>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</si>
  <si>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(kg)</t>
  </si>
  <si>
    <r>
      <rPr>
        <sz val="8"/>
        <rFont val="ＭＳ Ｐゴシック"/>
        <family val="3"/>
      </rPr>
      <t>構造</t>
    </r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</si>
  <si>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</si>
  <si>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</si>
  <si>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基準値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</si>
  <si>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</si>
  <si>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</si>
  <si>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</si>
  <si>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</si>
  <si>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</si>
  <si>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（Ｌ）</t>
    </r>
  </si>
  <si>
    <r>
      <rPr>
        <sz val="8"/>
        <rFont val="ＭＳ Ｐゴシック"/>
        <family val="3"/>
      </rPr>
      <t>変速段数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</si>
  <si>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</si>
  <si>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</si>
  <si>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</si>
  <si>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</si>
  <si>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</si>
  <si>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</si>
  <si>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ダイハツ</t>
  </si>
  <si>
    <t>ﾐﾗ</t>
  </si>
  <si>
    <t>HBD-L275V</t>
  </si>
  <si>
    <t>KF</t>
  </si>
  <si>
    <t>5MT</t>
  </si>
  <si>
    <r>
      <t>100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200</t>
    </r>
  </si>
  <si>
    <r>
      <t>1020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1030</t>
    </r>
  </si>
  <si>
    <t>構造Ａ</t>
  </si>
  <si>
    <t>V,FI</t>
  </si>
  <si>
    <t>3W</t>
  </si>
  <si>
    <t>F</t>
  </si>
  <si>
    <t>☆☆☆☆</t>
  </si>
  <si>
    <r>
      <t>CVT
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</si>
  <si>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1050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1060</t>
    </r>
  </si>
  <si>
    <t>V,FI,EP,B,C</t>
  </si>
  <si>
    <t>HBD-L285V</t>
  </si>
  <si>
    <r>
      <t>1070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1080</t>
    </r>
  </si>
  <si>
    <t>V,FI,EP</t>
  </si>
  <si>
    <t>A</t>
  </si>
  <si>
    <r>
      <t>1100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1110</t>
    </r>
  </si>
  <si>
    <t>V,FI,EP,C</t>
  </si>
  <si>
    <t>125</t>
  </si>
  <si>
    <t>138</t>
  </si>
  <si>
    <t>本田技研工業株式会社</t>
  </si>
  <si>
    <t>ホンダ</t>
  </si>
  <si>
    <t>アクティ</t>
  </si>
  <si>
    <t>EBD-HA8</t>
  </si>
  <si>
    <t>E07Z</t>
  </si>
  <si>
    <t>760～780</t>
  </si>
  <si>
    <t>1220～1240</t>
  </si>
  <si>
    <t>構造B</t>
  </si>
  <si>
    <t>FI・EP</t>
  </si>
  <si>
    <t>R</t>
  </si>
  <si>
    <t>105</t>
  </si>
  <si>
    <t>3AT</t>
  </si>
  <si>
    <t>EBD-HA9</t>
  </si>
  <si>
    <t>810～820</t>
  </si>
  <si>
    <t>1270～1280</t>
  </si>
  <si>
    <t>EBD-HH5</t>
  </si>
  <si>
    <t>930～940</t>
  </si>
  <si>
    <t>350
350(250)</t>
  </si>
  <si>
    <t>1390～1410</t>
  </si>
  <si>
    <t>940～960</t>
  </si>
  <si>
    <t>1400～1430</t>
  </si>
  <si>
    <t>EBD-HH6</t>
  </si>
  <si>
    <t>970～990</t>
  </si>
  <si>
    <t>1430～1460</t>
  </si>
  <si>
    <t>4AT</t>
  </si>
  <si>
    <t>250(150)</t>
  </si>
  <si>
    <t>1390～1400</t>
  </si>
  <si>
    <t xml:space="preserve"> </t>
  </si>
  <si>
    <t>VAMOS Hobio</t>
  </si>
  <si>
    <t>EBD-HJ1</t>
  </si>
  <si>
    <r>
      <t>200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100</t>
    </r>
    <r>
      <rPr>
        <sz val="8"/>
        <rFont val="ＭＳ Ｐゴシック"/>
        <family val="3"/>
      </rPr>
      <t>）</t>
    </r>
  </si>
  <si>
    <t>1280～1290</t>
  </si>
  <si>
    <t>EBD-HJ2</t>
  </si>
  <si>
    <t>1000～1010</t>
  </si>
  <si>
    <t>1310～1330</t>
  </si>
  <si>
    <t>1360～1370</t>
  </si>
  <si>
    <r>
      <rPr>
        <sz val="8"/>
        <rFont val="ＭＳ Ｐゴシック"/>
        <family val="3"/>
      </rPr>
      <t>当該自動車の製造又は輸入の事業を行う者の氏名又は名称　　　　マツダ株式会社</t>
    </r>
  </si>
  <si>
    <r>
      <rPr>
        <b/>
        <sz val="12"/>
        <rFont val="ＭＳ Ｐゴシック"/>
        <family val="3"/>
      </rPr>
      <t>ガソリン貨物車（軽自動車）</t>
    </r>
  </si>
  <si>
    <r>
      <rPr>
        <sz val="8"/>
        <rFont val="ＭＳ Ｐゴシック"/>
        <family val="3"/>
      </rPr>
      <t>燃費基準
達成・向上
達成レベル</t>
    </r>
  </si>
  <si>
    <t>マツダ</t>
  </si>
  <si>
    <t>※1</t>
  </si>
  <si>
    <t>スクラム</t>
  </si>
  <si>
    <t>EBD-DG63T</t>
  </si>
  <si>
    <t>K6A</t>
  </si>
  <si>
    <t>構造B</t>
  </si>
  <si>
    <t>FI</t>
  </si>
  <si>
    <t>100</t>
  </si>
  <si>
    <t>710～720</t>
  </si>
  <si>
    <t>1170～1180</t>
  </si>
  <si>
    <t>3AT
(E)</t>
  </si>
  <si>
    <t>710～730</t>
  </si>
  <si>
    <t>1170～1190</t>
  </si>
  <si>
    <t>5MT×2</t>
  </si>
  <si>
    <t>750～770</t>
  </si>
  <si>
    <t>1210～1230</t>
  </si>
  <si>
    <t>GBD-DG64V</t>
  </si>
  <si>
    <t>880～930</t>
  </si>
  <si>
    <t>250～350</t>
  </si>
  <si>
    <t>1340～1400</t>
  </si>
  <si>
    <t>FI,EP</t>
  </si>
  <si>
    <t>☆☆☆</t>
  </si>
  <si>
    <t>920～970</t>
  </si>
  <si>
    <t>1380～1440</t>
  </si>
  <si>
    <t>EBD-DG64V</t>
  </si>
  <si>
    <t>910～950</t>
  </si>
  <si>
    <t>1370～1420</t>
  </si>
  <si>
    <t>ﾀｰﾎﾞﾁｬｰｼﾞｬ付</t>
  </si>
  <si>
    <t>110</t>
  </si>
  <si>
    <t>4AT
(E)</t>
  </si>
  <si>
    <t>920～960</t>
  </si>
  <si>
    <t>1380～1430</t>
  </si>
  <si>
    <t>950～990</t>
  </si>
  <si>
    <t>1410～1460</t>
  </si>
  <si>
    <t>960～1000</t>
  </si>
  <si>
    <t>1420～1470</t>
  </si>
  <si>
    <t>（注）</t>
  </si>
  <si>
    <t>JC08モード燃費値を有する車両については、１０・１５モード燃費値に下線を引いています。</t>
  </si>
  <si>
    <t>※1印の付いている通称名については、スズキ株式会社が製造事業者である。</t>
  </si>
  <si>
    <r>
      <rPr>
        <sz val="8"/>
        <rFont val="ＭＳ Ｐゴシック"/>
        <family val="3"/>
      </rPr>
      <t>当該自動車の製造又は輸入の事業を行う者の氏名又は名称　　三菱自動車工業株式会社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</si>
  <si>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</si>
  <si>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</si>
  <si>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</si>
  <si>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</si>
  <si>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</si>
  <si>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</si>
  <si>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駆動</t>
    </r>
  </si>
  <si>
    <t>途中計算</t>
  </si>
  <si>
    <r>
      <rPr>
        <sz val="8"/>
        <rFont val="ＭＳ Ｐゴシック"/>
        <family val="3"/>
      </rPr>
      <t>（Ｌ）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</si>
  <si>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</si>
  <si>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</si>
  <si>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形式</t>
    </r>
  </si>
  <si>
    <r>
      <t>125</t>
    </r>
    <r>
      <rPr>
        <sz val="8"/>
        <rFont val="ＭＳ Ｐゴシック"/>
        <family val="3"/>
      </rPr>
      <t>まで</t>
    </r>
  </si>
  <si>
    <t>三菱</t>
  </si>
  <si>
    <t>ミニキャブ</t>
  </si>
  <si>
    <t>GBD-U61T</t>
  </si>
  <si>
    <t>3G83</t>
  </si>
  <si>
    <t>710～740</t>
  </si>
  <si>
    <t>1170～1200</t>
  </si>
  <si>
    <r>
      <t>710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750</t>
    </r>
  </si>
  <si>
    <r>
      <t>1170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1210</t>
    </r>
  </si>
  <si>
    <t>GBD-U61TP</t>
  </si>
  <si>
    <r>
      <t>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850</t>
    </r>
  </si>
  <si>
    <r>
      <t>1290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1310</t>
    </r>
  </si>
  <si>
    <r>
      <t>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870</t>
    </r>
  </si>
  <si>
    <r>
      <t>1290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1330</t>
    </r>
  </si>
  <si>
    <t>GBD-U61V</t>
  </si>
  <si>
    <r>
      <t>840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930</t>
    </r>
  </si>
  <si>
    <r>
      <t>1300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1400</t>
    </r>
  </si>
  <si>
    <r>
      <t>860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950</t>
    </r>
  </si>
  <si>
    <r>
      <t>1320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1420</t>
    </r>
  </si>
  <si>
    <t>GBD-U62T</t>
  </si>
  <si>
    <t>750～800</t>
  </si>
  <si>
    <t>1210～1260</t>
  </si>
  <si>
    <t>770～810</t>
  </si>
  <si>
    <t>1230～1270</t>
  </si>
  <si>
    <t>GBD-U62TP</t>
  </si>
  <si>
    <r>
      <t>870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910</t>
    </r>
  </si>
  <si>
    <r>
      <t>1330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1370</t>
    </r>
  </si>
  <si>
    <r>
      <t>890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930</t>
    </r>
  </si>
  <si>
    <r>
      <t>1350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1390</t>
    </r>
  </si>
  <si>
    <t>GBD-U62V</t>
  </si>
  <si>
    <t>900～980</t>
  </si>
  <si>
    <r>
      <t>1360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1450</t>
    </r>
  </si>
  <si>
    <t>920～1000</t>
  </si>
  <si>
    <r>
      <t>1380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1470</t>
    </r>
  </si>
  <si>
    <t>EBD-U61V</t>
  </si>
  <si>
    <r>
      <t>1440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1450</t>
    </r>
  </si>
  <si>
    <t>EBD-U62V</t>
  </si>
  <si>
    <r>
      <t>1490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1500</t>
    </r>
  </si>
  <si>
    <t>（注）　JC08モード燃費値を有する車両については、10･15モード燃費値に下線を引いています。</t>
  </si>
  <si>
    <t>当該自動車の製造又は輸入の事業を行う者の氏名又は名称　　　　日産自動車株式会社</t>
  </si>
  <si>
    <t>ニッサン</t>
  </si>
  <si>
    <t>※</t>
  </si>
  <si>
    <t>クリッパー</t>
  </si>
  <si>
    <t>GBD-U71T</t>
  </si>
  <si>
    <t>IW=750kg</t>
  </si>
  <si>
    <t>IW=875kg</t>
  </si>
  <si>
    <t>710～750</t>
  </si>
  <si>
    <t>1170～1210</t>
  </si>
  <si>
    <t>GBD-U71V</t>
  </si>
  <si>
    <t>840～930</t>
  </si>
  <si>
    <t>250～350</t>
  </si>
  <si>
    <t>1300～1400</t>
  </si>
  <si>
    <t>IW=1000kg</t>
  </si>
  <si>
    <t>860～950</t>
  </si>
  <si>
    <t>1320～1420</t>
  </si>
  <si>
    <t>GBD-U72T</t>
  </si>
  <si>
    <t>GBD-U71TP</t>
  </si>
  <si>
    <t>830～850</t>
  </si>
  <si>
    <t>1290～1310</t>
  </si>
  <si>
    <t>830～870</t>
  </si>
  <si>
    <t>1290～1330</t>
  </si>
  <si>
    <t>GBD-U72TP</t>
  </si>
  <si>
    <t>870～910</t>
  </si>
  <si>
    <t>1330～1370</t>
  </si>
  <si>
    <t>890～930</t>
  </si>
  <si>
    <t>1350～1390</t>
  </si>
  <si>
    <t>GBD-U72V</t>
  </si>
  <si>
    <t>900～980</t>
  </si>
  <si>
    <t>1360～1450</t>
  </si>
  <si>
    <t>920～1000</t>
  </si>
  <si>
    <t>1380～1470</t>
  </si>
  <si>
    <t>EBD-U71V</t>
  </si>
  <si>
    <t>1440～1450</t>
  </si>
  <si>
    <t>FI</t>
  </si>
  <si>
    <t/>
  </si>
  <si>
    <t>EBD-U72V</t>
  </si>
  <si>
    <t>1490～1500</t>
  </si>
  <si>
    <t>A</t>
  </si>
  <si>
    <t>※印の付いている通称名については、三菱自動車工業株式会社が製造事業者である。</t>
  </si>
  <si>
    <t>（注）JC08モード燃費値を有する車両については、１０・１５モード燃費値に下線を引いています。</t>
  </si>
  <si>
    <r>
      <rPr>
        <sz val="8"/>
        <rFont val="ＭＳ Ｐゴシック"/>
        <family val="3"/>
      </rPr>
      <t>当該自動車の製造又は輸入の事業を行う者の氏名又は名称　　　　スズキ株式会社</t>
    </r>
  </si>
  <si>
    <r>
      <t>125</t>
    </r>
    <r>
      <rPr>
        <sz val="8"/>
        <rFont val="ＭＳ Ｐゴシック"/>
        <family val="3"/>
      </rPr>
      <t>まで</t>
    </r>
  </si>
  <si>
    <t>スズキ</t>
  </si>
  <si>
    <t>アルト</t>
  </si>
  <si>
    <t>HBD-HA25V</t>
  </si>
  <si>
    <t>K6A</t>
  </si>
  <si>
    <t>5MT</t>
  </si>
  <si>
    <t>710～720</t>
  </si>
  <si>
    <t>100～200</t>
  </si>
  <si>
    <t>1020～1040</t>
  </si>
  <si>
    <t>構造Ａ</t>
  </si>
  <si>
    <t>V,FI,EP</t>
  </si>
  <si>
    <t>3W</t>
  </si>
  <si>
    <t>F</t>
  </si>
  <si>
    <t>☆☆☆☆</t>
  </si>
  <si>
    <t>4AT
(E･LTC)</t>
  </si>
  <si>
    <t>730～740</t>
  </si>
  <si>
    <t>1040～1060</t>
  </si>
  <si>
    <t>760～770</t>
  </si>
  <si>
    <t>1070～1090</t>
  </si>
  <si>
    <t>A</t>
  </si>
  <si>
    <t>780～790</t>
  </si>
  <si>
    <t>1090～1110</t>
  </si>
  <si>
    <t>キャリイ</t>
  </si>
  <si>
    <t>EBD-DA63T</t>
  </si>
  <si>
    <t>構造B</t>
  </si>
  <si>
    <t>FI</t>
  </si>
  <si>
    <t>R</t>
  </si>
  <si>
    <t>1170～1180</t>
  </si>
  <si>
    <t>構造B</t>
  </si>
  <si>
    <t>3AT
(E)</t>
  </si>
  <si>
    <t>710～730</t>
  </si>
  <si>
    <t>1170～1190</t>
  </si>
  <si>
    <t>5MT×2</t>
  </si>
  <si>
    <t>750～770</t>
  </si>
  <si>
    <t>1210～1230</t>
  </si>
  <si>
    <t>760～780</t>
  </si>
  <si>
    <t>1220～1240</t>
  </si>
  <si>
    <t>EBD-DA65T</t>
  </si>
  <si>
    <t>720～730</t>
  </si>
  <si>
    <t>1180～1190</t>
  </si>
  <si>
    <t>770～780</t>
  </si>
  <si>
    <t>1230～1240</t>
  </si>
  <si>
    <t>エブリイ</t>
  </si>
  <si>
    <t>GBD-DA64V</t>
  </si>
  <si>
    <t>880～930</t>
  </si>
  <si>
    <t>250～350</t>
  </si>
  <si>
    <t>1340～1400</t>
  </si>
  <si>
    <t>FI,EP</t>
  </si>
  <si>
    <t>☆☆☆</t>
  </si>
  <si>
    <t>920～970</t>
  </si>
  <si>
    <t>1380～1440</t>
  </si>
  <si>
    <t>EBD-DA64V</t>
  </si>
  <si>
    <t>910～950</t>
  </si>
  <si>
    <t>1370～1420</t>
  </si>
  <si>
    <t>ﾀｰﾎﾞﾁｬｰｼﾞｬ付</t>
  </si>
  <si>
    <t>4AT
(E)</t>
  </si>
  <si>
    <t>920～960</t>
  </si>
  <si>
    <t>1380～1430</t>
  </si>
  <si>
    <t>950～990</t>
  </si>
  <si>
    <t>1410～1460</t>
  </si>
  <si>
    <t>960～1000</t>
  </si>
  <si>
    <t>1420～1470</t>
  </si>
  <si>
    <t>（注）</t>
  </si>
  <si>
    <r>
      <t>JC08</t>
    </r>
    <r>
      <rPr>
        <sz val="8"/>
        <rFont val="ＭＳ Ｐゴシック"/>
        <family val="3"/>
      </rPr>
      <t>モード燃費値を有する車両については、１０・１５モード燃費値に下線を引いています。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</si>
</sst>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_ "/>
    <numFmt numFmtId="179" formatCode="0.000_ "/>
    <numFmt numFmtId="180" formatCode="0.0_ "/>
    <numFmt numFmtId="181" formatCode="0.000000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name val="ＭＳ Ｐゴシック"/>
      <family val="3"/>
    </font>
    <font>
      <b/>
      <u val="single"/>
      <sz val="10"/>
      <name val="Arial"/>
      <family val="2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sz val="8"/>
      <color indexed="55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177" fontId="10" fillId="0" borderId="31" xfId="0" applyNumberFormat="1" applyFont="1" applyFill="1" applyBorder="1" applyAlignment="1" quotePrefix="1">
      <alignment horizontal="center" vertical="center" wrapText="1"/>
    </xf>
    <xf numFmtId="178" fontId="10" fillId="0" borderId="32" xfId="0" applyNumberFormat="1" applyFont="1" applyFill="1" applyBorder="1" applyAlignment="1">
      <alignment horizontal="center" vertical="center" wrapText="1"/>
    </xf>
    <xf numFmtId="177" fontId="10" fillId="0" borderId="33" xfId="0" applyNumberFormat="1" applyFont="1" applyFill="1" applyBorder="1" applyAlignment="1" quotePrefix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177" fontId="10" fillId="0" borderId="31" xfId="0" applyNumberFormat="1" applyFont="1" applyFill="1" applyBorder="1" applyAlignment="1">
      <alignment horizontal="center" vertical="center" wrapText="1"/>
    </xf>
    <xf numFmtId="177" fontId="10" fillId="0" borderId="3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177" fontId="10" fillId="0" borderId="36" xfId="0" applyNumberFormat="1" applyFont="1" applyFill="1" applyBorder="1" applyAlignment="1" quotePrefix="1">
      <alignment horizontal="center" vertical="center" wrapText="1"/>
    </xf>
    <xf numFmtId="178" fontId="10" fillId="0" borderId="3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177" fontId="12" fillId="0" borderId="31" xfId="0" applyNumberFormat="1" applyFont="1" applyFill="1" applyBorder="1" applyAlignment="1" quotePrefix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12" fillId="0" borderId="3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77" fontId="12" fillId="0" borderId="36" xfId="0" applyNumberFormat="1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179" fontId="7" fillId="0" borderId="30" xfId="0" applyNumberFormat="1" applyFont="1" applyFill="1" applyBorder="1" applyAlignment="1">
      <alignment horizontal="center" vertical="center"/>
    </xf>
    <xf numFmtId="180" fontId="13" fillId="0" borderId="31" xfId="0" applyNumberFormat="1" applyFont="1" applyFill="1" applyBorder="1" applyAlignment="1">
      <alignment horizontal="center" vertical="center" wrapText="1"/>
    </xf>
    <xf numFmtId="178" fontId="14" fillId="0" borderId="32" xfId="0" applyNumberFormat="1" applyFont="1" applyFill="1" applyBorder="1" applyAlignment="1">
      <alignment horizontal="center" vertical="center" wrapText="1"/>
    </xf>
    <xf numFmtId="180" fontId="7" fillId="0" borderId="31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78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vertical="center"/>
    </xf>
    <xf numFmtId="177" fontId="12" fillId="0" borderId="31" xfId="0" applyNumberFormat="1" applyFont="1" applyFill="1" applyBorder="1" applyAlignment="1" quotePrefix="1">
      <alignment horizontal="center" vertical="center"/>
    </xf>
    <xf numFmtId="178" fontId="10" fillId="0" borderId="32" xfId="0" applyNumberFormat="1" applyFont="1" applyFill="1" applyBorder="1" applyAlignment="1">
      <alignment horizontal="center" vertical="center"/>
    </xf>
    <xf numFmtId="177" fontId="4" fillId="0" borderId="33" xfId="0" applyNumberFormat="1" applyFont="1" applyFill="1" applyBorder="1" applyAlignment="1" quotePrefix="1">
      <alignment horizontal="center" vertical="center"/>
    </xf>
    <xf numFmtId="181" fontId="4" fillId="0" borderId="0" xfId="0" applyNumberFormat="1" applyFont="1" applyFill="1" applyAlignment="1">
      <alignment/>
    </xf>
    <xf numFmtId="177" fontId="12" fillId="0" borderId="36" xfId="0" applyNumberFormat="1" applyFont="1" applyFill="1" applyBorder="1" applyAlignment="1" quotePrefix="1">
      <alignment horizontal="center" vertical="center"/>
    </xf>
    <xf numFmtId="178" fontId="10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 quotePrefix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27" xfId="0" applyFont="1" applyFill="1" applyBorder="1" applyAlignment="1">
      <alignment horizontal="center"/>
    </xf>
    <xf numFmtId="9" fontId="7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/>
    </xf>
    <xf numFmtId="177" fontId="13" fillId="0" borderId="28" xfId="0" applyNumberFormat="1" applyFont="1" applyFill="1" applyBorder="1" applyAlignment="1" quotePrefix="1">
      <alignment horizontal="center" vertical="center" wrapText="1"/>
    </xf>
    <xf numFmtId="1" fontId="14" fillId="0" borderId="39" xfId="0" applyNumberFormat="1" applyFont="1" applyFill="1" applyBorder="1" applyAlignment="1">
      <alignment horizontal="center" vertical="center" wrapText="1"/>
    </xf>
    <xf numFmtId="177" fontId="7" fillId="0" borderId="33" xfId="0" applyNumberFormat="1" applyFont="1" applyFill="1" applyBorder="1" applyAlignment="1" quotePrefix="1">
      <alignment horizontal="center" vertical="center" wrapText="1"/>
    </xf>
    <xf numFmtId="0" fontId="7" fillId="0" borderId="30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180" fontId="7" fillId="0" borderId="0" xfId="0" applyNumberFormat="1" applyFont="1" applyFill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7" fontId="13" fillId="0" borderId="31" xfId="0" applyNumberFormat="1" applyFont="1" applyFill="1" applyBorder="1" applyAlignment="1" quotePrefix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 quotePrefix="1">
      <alignment horizontal="left" vertical="center"/>
    </xf>
    <xf numFmtId="0" fontId="7" fillId="0" borderId="3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left"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left" vertical="center"/>
    </xf>
    <xf numFmtId="180" fontId="7" fillId="0" borderId="40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7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view="pageBreakPreview" zoomScale="85" zoomScaleNormal="9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3.50390625" style="2" customWidth="1"/>
    <col min="3" max="3" width="12.50390625" style="2" customWidth="1"/>
    <col min="4" max="4" width="9.125" style="2" customWidth="1"/>
    <col min="5" max="5" width="5.125" style="2" customWidth="1"/>
    <col min="6" max="6" width="7.625" style="2" customWidth="1"/>
    <col min="7" max="7" width="8.125" style="2" customWidth="1"/>
    <col min="8" max="8" width="7.625" style="2" customWidth="1"/>
    <col min="9" max="9" width="8.875" style="2" customWidth="1"/>
    <col min="10" max="10" width="9.50390625" style="2" customWidth="1"/>
    <col min="11" max="11" width="7.875" style="2" customWidth="1"/>
    <col min="12" max="12" width="7.125" style="2" customWidth="1"/>
    <col min="13" max="13" width="9.375" style="2" customWidth="1"/>
    <col min="14" max="14" width="5.125" style="2" customWidth="1"/>
    <col min="15" max="15" width="6.625" style="2" customWidth="1"/>
    <col min="16" max="17" width="5.875" style="2" customWidth="1"/>
    <col min="18" max="18" width="10.125" style="2" customWidth="1"/>
    <col min="19" max="19" width="7.50390625" style="2" customWidth="1"/>
    <col min="20" max="16384" width="9.00390625" style="2" customWidth="1"/>
  </cols>
  <sheetData>
    <row r="1" spans="1:18" ht="21.75" customHeight="1">
      <c r="A1" s="1"/>
      <c r="B1" s="1"/>
      <c r="Q1" s="3"/>
      <c r="R1" s="4"/>
    </row>
    <row r="2" spans="1:20" s="5" customFormat="1" ht="15">
      <c r="A2" s="2"/>
      <c r="B2" s="2"/>
      <c r="C2" s="2"/>
      <c r="E2" s="6"/>
      <c r="H2" s="2"/>
      <c r="I2" s="2"/>
      <c r="J2" s="7" t="s">
        <v>241</v>
      </c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5" customFormat="1" ht="23.25" customHeight="1">
      <c r="A3" s="14" t="s">
        <v>107</v>
      </c>
      <c r="B3" s="11"/>
      <c r="C3" s="7"/>
      <c r="E3" s="2"/>
      <c r="F3" s="2"/>
      <c r="G3" s="2"/>
      <c r="H3" s="2"/>
      <c r="I3" s="7"/>
      <c r="J3" s="7"/>
      <c r="K3" s="7"/>
      <c r="L3" s="7"/>
      <c r="M3" s="7"/>
      <c r="N3" s="2"/>
      <c r="O3" s="2"/>
      <c r="P3" s="2"/>
      <c r="R3" s="12"/>
      <c r="T3" s="12" t="s">
        <v>3</v>
      </c>
    </row>
    <row r="4" spans="1:20" s="5" customFormat="1" ht="14.25" customHeight="1" thickBot="1">
      <c r="A4" s="13"/>
      <c r="B4" s="14"/>
      <c r="C4" s="2"/>
      <c r="D4" s="15"/>
      <c r="E4" s="16"/>
      <c r="F4" s="17"/>
      <c r="G4" s="18"/>
      <c r="H4" s="19"/>
      <c r="I4" s="17"/>
      <c r="J4" s="19"/>
      <c r="K4" s="19"/>
      <c r="L4" s="187" t="s">
        <v>4</v>
      </c>
      <c r="M4" s="188"/>
      <c r="N4" s="189"/>
      <c r="O4" s="18"/>
      <c r="P4" s="190"/>
      <c r="Q4" s="191"/>
      <c r="R4" s="192"/>
      <c r="S4" s="21"/>
      <c r="T4" s="193" t="s">
        <v>108</v>
      </c>
    </row>
    <row r="5" spans="1:20" s="5" customFormat="1" ht="11.25">
      <c r="A5" s="22"/>
      <c r="B5" s="23"/>
      <c r="C5" s="24"/>
      <c r="D5" s="25"/>
      <c r="E5" s="26" t="s">
        <v>6</v>
      </c>
      <c r="F5" s="27"/>
      <c r="G5" s="28"/>
      <c r="H5" s="22"/>
      <c r="I5" s="22"/>
      <c r="J5" s="22"/>
      <c r="K5" s="28"/>
      <c r="L5" s="29"/>
      <c r="M5" s="30" t="s">
        <v>7</v>
      </c>
      <c r="N5" s="31"/>
      <c r="O5" s="32" t="s">
        <v>8</v>
      </c>
      <c r="P5" s="196" t="s">
        <v>9</v>
      </c>
      <c r="Q5" s="197"/>
      <c r="R5" s="198"/>
      <c r="S5" s="33" t="s">
        <v>10</v>
      </c>
      <c r="T5" s="194"/>
    </row>
    <row r="6" spans="1:20" s="5" customFormat="1" ht="11.25">
      <c r="A6" s="22"/>
      <c r="B6" s="23"/>
      <c r="C6" s="2"/>
      <c r="D6" s="18"/>
      <c r="E6" s="34"/>
      <c r="F6" s="28" t="s">
        <v>11</v>
      </c>
      <c r="G6" s="24" t="s">
        <v>12</v>
      </c>
      <c r="H6" s="35" t="s">
        <v>13</v>
      </c>
      <c r="I6" s="36" t="s">
        <v>14</v>
      </c>
      <c r="J6" s="36" t="s">
        <v>15</v>
      </c>
      <c r="K6" s="28" t="s">
        <v>16</v>
      </c>
      <c r="L6" s="37" t="s">
        <v>17</v>
      </c>
      <c r="M6" s="38" t="s">
        <v>18</v>
      </c>
      <c r="N6" s="37" t="s">
        <v>19</v>
      </c>
      <c r="O6" s="32" t="s">
        <v>20</v>
      </c>
      <c r="P6" s="32" t="s">
        <v>21</v>
      </c>
      <c r="Q6" s="32"/>
      <c r="R6" s="32"/>
      <c r="S6" s="24" t="s">
        <v>22</v>
      </c>
      <c r="T6" s="194"/>
    </row>
    <row r="7" spans="1:25" s="5" customFormat="1" ht="11.25">
      <c r="A7" s="28" t="s">
        <v>23</v>
      </c>
      <c r="B7" s="39"/>
      <c r="C7" s="24" t="s">
        <v>24</v>
      </c>
      <c r="D7" s="28" t="s">
        <v>25</v>
      </c>
      <c r="E7" s="34" t="s">
        <v>25</v>
      </c>
      <c r="F7" s="28" t="s">
        <v>26</v>
      </c>
      <c r="G7" s="24" t="s">
        <v>27</v>
      </c>
      <c r="H7" s="28" t="s">
        <v>28</v>
      </c>
      <c r="I7" s="28" t="s">
        <v>29</v>
      </c>
      <c r="J7" s="28" t="s">
        <v>29</v>
      </c>
      <c r="K7" s="28" t="s">
        <v>30</v>
      </c>
      <c r="L7" s="37" t="s">
        <v>31</v>
      </c>
      <c r="M7" s="38" t="s">
        <v>32</v>
      </c>
      <c r="N7" s="37" t="s">
        <v>33</v>
      </c>
      <c r="O7" s="32" t="s">
        <v>34</v>
      </c>
      <c r="P7" s="32" t="s">
        <v>35</v>
      </c>
      <c r="Q7" s="32" t="s">
        <v>36</v>
      </c>
      <c r="R7" s="32" t="s">
        <v>37</v>
      </c>
      <c r="S7" s="24" t="s">
        <v>38</v>
      </c>
      <c r="T7" s="194"/>
      <c r="X7" s="199" t="s">
        <v>156</v>
      </c>
      <c r="Y7" s="200"/>
    </row>
    <row r="8" spans="1:25" s="5" customFormat="1" ht="11.25">
      <c r="A8" s="40"/>
      <c r="B8" s="41"/>
      <c r="C8" s="7"/>
      <c r="D8" s="40"/>
      <c r="E8" s="7"/>
      <c r="F8" s="42" t="s">
        <v>39</v>
      </c>
      <c r="G8" s="43" t="s">
        <v>40</v>
      </c>
      <c r="H8" s="40"/>
      <c r="I8" s="40"/>
      <c r="J8" s="40"/>
      <c r="K8" s="42"/>
      <c r="L8" s="44"/>
      <c r="M8" s="45" t="s">
        <v>41</v>
      </c>
      <c r="N8" s="44" t="s">
        <v>42</v>
      </c>
      <c r="O8" s="46" t="s">
        <v>43</v>
      </c>
      <c r="P8" s="46" t="s">
        <v>44</v>
      </c>
      <c r="Q8" s="46" t="s">
        <v>45</v>
      </c>
      <c r="R8" s="47"/>
      <c r="S8" s="43" t="s">
        <v>46</v>
      </c>
      <c r="T8" s="195"/>
      <c r="X8" s="141" t="s">
        <v>242</v>
      </c>
      <c r="Y8" s="148">
        <v>138150</v>
      </c>
    </row>
    <row r="9" spans="1:25" s="5" customFormat="1" ht="22.5" customHeight="1">
      <c r="A9" s="182" t="s">
        <v>243</v>
      </c>
      <c r="B9" s="84"/>
      <c r="C9" s="49" t="s">
        <v>244</v>
      </c>
      <c r="D9" s="86" t="s">
        <v>245</v>
      </c>
      <c r="E9" s="53" t="s">
        <v>246</v>
      </c>
      <c r="F9" s="87">
        <v>0.658</v>
      </c>
      <c r="G9" s="60" t="s">
        <v>247</v>
      </c>
      <c r="H9" s="53" t="s">
        <v>248</v>
      </c>
      <c r="I9" s="53" t="s">
        <v>249</v>
      </c>
      <c r="J9" s="53" t="s">
        <v>250</v>
      </c>
      <c r="K9" s="65" t="s">
        <v>251</v>
      </c>
      <c r="L9" s="88">
        <v>24</v>
      </c>
      <c r="M9" s="89">
        <f aca="true" t="shared" si="0" ref="M9:M31">IF(L9&gt;0,1/L9*34.6*67.1,"")</f>
        <v>96.73583333333332</v>
      </c>
      <c r="N9" s="183">
        <v>18</v>
      </c>
      <c r="O9" s="53" t="s">
        <v>252</v>
      </c>
      <c r="P9" s="53" t="s">
        <v>253</v>
      </c>
      <c r="Q9" s="53" t="s">
        <v>254</v>
      </c>
      <c r="R9" s="53"/>
      <c r="S9" s="95" t="s">
        <v>255</v>
      </c>
      <c r="T9" s="184" t="str">
        <f>IF(Y9&lt;&gt;"",Y9,X9)</f>
        <v>125</v>
      </c>
      <c r="X9" s="185" t="str">
        <f>IF(L9="","",IF(L9&gt;=ROUND(N9*1.25,1),"125",IF(L9&gt;=ROUND(N9*1.2,1),"120",IF(L9&gt;=ROUND(N9*1.15,1),"115",IF(L9&gt;=ROUND(N9*1.1,1),"110",IF(L9&gt;=ROUND(N9*1.05,1),"105",IF(L9&gt;=N9*1,"100"," ")))))))</f>
        <v>125</v>
      </c>
      <c r="Y9" s="185">
        <f>IF(L9="","",IF(L9&gt;=ROUND(N9*1.5,1),"150",IF(L9&gt;=ROUND(N9*1.38,1),"138","")))</f>
      </c>
    </row>
    <row r="10" spans="1:25" s="5" customFormat="1" ht="22.5" customHeight="1">
      <c r="A10" s="93"/>
      <c r="B10" s="94"/>
      <c r="C10" s="49"/>
      <c r="D10" s="86" t="s">
        <v>245</v>
      </c>
      <c r="E10" s="53" t="s">
        <v>246</v>
      </c>
      <c r="F10" s="87">
        <v>0.658</v>
      </c>
      <c r="G10" s="60" t="s">
        <v>256</v>
      </c>
      <c r="H10" s="53" t="s">
        <v>257</v>
      </c>
      <c r="I10" s="53" t="s">
        <v>249</v>
      </c>
      <c r="J10" s="53" t="s">
        <v>258</v>
      </c>
      <c r="K10" s="65" t="s">
        <v>251</v>
      </c>
      <c r="L10" s="88">
        <v>22.5</v>
      </c>
      <c r="M10" s="89">
        <f>IF(L10&gt;0,1/L10*34.6*67.1,"")</f>
        <v>103.18488888888889</v>
      </c>
      <c r="N10" s="183">
        <v>16.5</v>
      </c>
      <c r="O10" s="53" t="s">
        <v>252</v>
      </c>
      <c r="P10" s="53" t="s">
        <v>253</v>
      </c>
      <c r="Q10" s="53" t="s">
        <v>254</v>
      </c>
      <c r="R10" s="53"/>
      <c r="S10" s="95" t="s">
        <v>255</v>
      </c>
      <c r="T10" s="184" t="str">
        <f>IF(Y10&lt;&gt;"",Y10,X10)</f>
        <v>125</v>
      </c>
      <c r="X10" s="185" t="str">
        <f>IF(L10="","",IF(L10&gt;=ROUND(N10*1.25,1),"125",IF(L10&gt;=ROUND(N10*1.2,1),"120",IF(L10&gt;=ROUND(N10*1.15,1),"115",IF(L10&gt;=ROUND(N10*1.1,1),"110",IF(L10&gt;=ROUND(N10*1.05,1),"105",IF(L10&gt;=N10*1,"100"," ")))))))</f>
        <v>125</v>
      </c>
      <c r="Y10" s="185">
        <f>IF(L10="","",IF(L10&gt;=ROUND(N10*1.5,1),"150",IF(L10&gt;=ROUND(N10*1.38,1),"138","")))</f>
      </c>
    </row>
    <row r="11" spans="1:25" s="5" customFormat="1" ht="22.5" customHeight="1">
      <c r="A11" s="93"/>
      <c r="B11" s="94"/>
      <c r="C11" s="49"/>
      <c r="D11" s="86" t="s">
        <v>245</v>
      </c>
      <c r="E11" s="53" t="s">
        <v>246</v>
      </c>
      <c r="F11" s="87">
        <v>0.658</v>
      </c>
      <c r="G11" s="60" t="s">
        <v>247</v>
      </c>
      <c r="H11" s="53" t="s">
        <v>259</v>
      </c>
      <c r="I11" s="53" t="s">
        <v>249</v>
      </c>
      <c r="J11" s="53" t="s">
        <v>260</v>
      </c>
      <c r="K11" s="65" t="s">
        <v>251</v>
      </c>
      <c r="L11" s="88">
        <v>23</v>
      </c>
      <c r="M11" s="89">
        <f t="shared" si="0"/>
        <v>100.94173913043477</v>
      </c>
      <c r="N11" s="183">
        <v>18</v>
      </c>
      <c r="O11" s="53" t="s">
        <v>252</v>
      </c>
      <c r="P11" s="53" t="s">
        <v>253</v>
      </c>
      <c r="Q11" s="53" t="s">
        <v>261</v>
      </c>
      <c r="R11" s="53"/>
      <c r="S11" s="95" t="s">
        <v>255</v>
      </c>
      <c r="T11" s="184" t="str">
        <f aca="true" t="shared" si="1" ref="T11:T31">IF(Y11&lt;&gt;"",Y11,X11)</f>
        <v>125</v>
      </c>
      <c r="X11" s="185" t="str">
        <f aca="true" t="shared" si="2" ref="X11:X31">IF(L11="","",IF(L11&gt;=ROUND(N11*1.25,1),"125",IF(L11&gt;=ROUND(N11*1.2,1),"120",IF(L11&gt;=ROUND(N11*1.15,1),"115",IF(L11&gt;=ROUND(N11*1.1,1),"110",IF(L11&gt;=ROUND(N11*1.05,1),"105",IF(L11&gt;=N11*1,"100"," ")))))))</f>
        <v>125</v>
      </c>
      <c r="Y11" s="185">
        <f aca="true" t="shared" si="3" ref="Y11:Y31">IF(L11="","",IF(L11&gt;=ROUND(N11*1.5,1),"150",IF(L11&gt;=ROUND(N11*1.38,1),"138","")))</f>
      </c>
    </row>
    <row r="12" spans="1:25" s="5" customFormat="1" ht="22.5" customHeight="1">
      <c r="A12" s="93"/>
      <c r="B12" s="94"/>
      <c r="C12" s="49"/>
      <c r="D12" s="86" t="s">
        <v>245</v>
      </c>
      <c r="E12" s="53" t="s">
        <v>246</v>
      </c>
      <c r="F12" s="87">
        <v>0.658</v>
      </c>
      <c r="G12" s="60" t="s">
        <v>256</v>
      </c>
      <c r="H12" s="53" t="s">
        <v>262</v>
      </c>
      <c r="I12" s="53" t="s">
        <v>249</v>
      </c>
      <c r="J12" s="53" t="s">
        <v>263</v>
      </c>
      <c r="K12" s="65" t="s">
        <v>251</v>
      </c>
      <c r="L12" s="88">
        <v>22</v>
      </c>
      <c r="M12" s="89">
        <f t="shared" si="0"/>
        <v>105.52999999999999</v>
      </c>
      <c r="N12" s="183">
        <v>16.5</v>
      </c>
      <c r="O12" s="53" t="s">
        <v>252</v>
      </c>
      <c r="P12" s="53" t="s">
        <v>253</v>
      </c>
      <c r="Q12" s="53" t="s">
        <v>261</v>
      </c>
      <c r="R12" s="53"/>
      <c r="S12" s="95" t="s">
        <v>255</v>
      </c>
      <c r="T12" s="184" t="str">
        <f t="shared" si="1"/>
        <v>125</v>
      </c>
      <c r="X12" s="185" t="str">
        <f t="shared" si="2"/>
        <v>125</v>
      </c>
      <c r="Y12" s="185">
        <f t="shared" si="3"/>
      </c>
    </row>
    <row r="13" spans="1:25" s="5" customFormat="1" ht="22.5" customHeight="1">
      <c r="A13" s="93"/>
      <c r="B13" s="84"/>
      <c r="C13" s="85" t="s">
        <v>264</v>
      </c>
      <c r="D13" s="86" t="s">
        <v>265</v>
      </c>
      <c r="E13" s="53" t="s">
        <v>246</v>
      </c>
      <c r="F13" s="87">
        <v>0.658</v>
      </c>
      <c r="G13" s="60" t="s">
        <v>247</v>
      </c>
      <c r="H13" s="53">
        <v>700</v>
      </c>
      <c r="I13" s="53">
        <v>350</v>
      </c>
      <c r="J13" s="53">
        <v>1160</v>
      </c>
      <c r="K13" s="65" t="s">
        <v>266</v>
      </c>
      <c r="L13" s="88">
        <v>17.2</v>
      </c>
      <c r="M13" s="89">
        <f t="shared" si="0"/>
        <v>134.98023255813953</v>
      </c>
      <c r="N13" s="90">
        <v>17</v>
      </c>
      <c r="O13" s="53" t="s">
        <v>267</v>
      </c>
      <c r="P13" s="53" t="s">
        <v>253</v>
      </c>
      <c r="Q13" s="53" t="s">
        <v>268</v>
      </c>
      <c r="R13" s="53"/>
      <c r="S13" s="91"/>
      <c r="T13" s="184" t="str">
        <f t="shared" si="1"/>
        <v>100</v>
      </c>
      <c r="X13" s="185" t="str">
        <f t="shared" si="2"/>
        <v>100</v>
      </c>
      <c r="Y13" s="185">
        <f t="shared" si="3"/>
      </c>
    </row>
    <row r="14" spans="1:25" s="5" customFormat="1" ht="22.5" customHeight="1">
      <c r="A14" s="93"/>
      <c r="B14" s="94"/>
      <c r="C14" s="49"/>
      <c r="D14" s="86" t="s">
        <v>265</v>
      </c>
      <c r="E14" s="53" t="s">
        <v>246</v>
      </c>
      <c r="F14" s="87">
        <v>0.658</v>
      </c>
      <c r="G14" s="60" t="s">
        <v>247</v>
      </c>
      <c r="H14" s="53" t="s">
        <v>248</v>
      </c>
      <c r="I14" s="53">
        <v>350</v>
      </c>
      <c r="J14" s="53" t="s">
        <v>269</v>
      </c>
      <c r="K14" s="65" t="s">
        <v>270</v>
      </c>
      <c r="L14" s="88">
        <v>16.8</v>
      </c>
      <c r="M14" s="89">
        <f t="shared" si="0"/>
        <v>138.19404761904758</v>
      </c>
      <c r="N14" s="90">
        <v>16.7</v>
      </c>
      <c r="O14" s="53" t="s">
        <v>267</v>
      </c>
      <c r="P14" s="53" t="s">
        <v>253</v>
      </c>
      <c r="Q14" s="53" t="s">
        <v>268</v>
      </c>
      <c r="R14" s="53"/>
      <c r="S14" s="91"/>
      <c r="T14" s="184" t="str">
        <f t="shared" si="1"/>
        <v>100</v>
      </c>
      <c r="X14" s="185" t="str">
        <f t="shared" si="2"/>
        <v>100</v>
      </c>
      <c r="Y14" s="185">
        <f t="shared" si="3"/>
      </c>
    </row>
    <row r="15" spans="1:25" s="5" customFormat="1" ht="22.5" customHeight="1">
      <c r="A15" s="93"/>
      <c r="B15" s="94"/>
      <c r="C15" s="49"/>
      <c r="D15" s="86" t="s">
        <v>265</v>
      </c>
      <c r="E15" s="53" t="s">
        <v>246</v>
      </c>
      <c r="F15" s="87">
        <v>0.658</v>
      </c>
      <c r="G15" s="60" t="s">
        <v>271</v>
      </c>
      <c r="H15" s="53" t="s">
        <v>272</v>
      </c>
      <c r="I15" s="53">
        <v>350</v>
      </c>
      <c r="J15" s="53" t="s">
        <v>273</v>
      </c>
      <c r="K15" s="65" t="s">
        <v>270</v>
      </c>
      <c r="L15" s="88">
        <v>15.8</v>
      </c>
      <c r="M15" s="89">
        <f>IF(L15&gt;0,1/L15*34.6*67.1,"")</f>
        <v>146.9405063291139</v>
      </c>
      <c r="N15" s="90">
        <v>15.5</v>
      </c>
      <c r="O15" s="53" t="s">
        <v>267</v>
      </c>
      <c r="P15" s="53" t="s">
        <v>253</v>
      </c>
      <c r="Q15" s="53" t="s">
        <v>268</v>
      </c>
      <c r="R15" s="53"/>
      <c r="S15" s="91"/>
      <c r="T15" s="184" t="str">
        <f>IF(Y15&lt;&gt;"",Y15,X15)</f>
        <v>100</v>
      </c>
      <c r="X15" s="185" t="str">
        <f>IF(L15="","",IF(L15&gt;=ROUND(N15*1.25,1),"125",IF(L15&gt;=ROUND(N15*1.2,1),"120",IF(L15&gt;=ROUND(N15*1.15,1),"115",IF(L15&gt;=ROUND(N15*1.1,1),"110",IF(L15&gt;=ROUND(N15*1.05,1),"105",IF(L15&gt;=N15*1,"100"," ")))))))</f>
        <v>100</v>
      </c>
      <c r="Y15" s="185">
        <f>IF(L15="","",IF(L15&gt;=ROUND(N15*1.5,1),"150",IF(L15&gt;=ROUND(N15*1.38,1),"138","")))</f>
      </c>
    </row>
    <row r="16" spans="1:25" s="5" customFormat="1" ht="22.5" customHeight="1">
      <c r="A16" s="93"/>
      <c r="B16" s="94"/>
      <c r="C16" s="49"/>
      <c r="D16" s="86" t="s">
        <v>265</v>
      </c>
      <c r="E16" s="53" t="s">
        <v>246</v>
      </c>
      <c r="F16" s="87">
        <v>0.658</v>
      </c>
      <c r="G16" s="60" t="s">
        <v>274</v>
      </c>
      <c r="H16" s="53" t="s">
        <v>275</v>
      </c>
      <c r="I16" s="53">
        <v>350</v>
      </c>
      <c r="J16" s="53" t="s">
        <v>276</v>
      </c>
      <c r="K16" s="65" t="s">
        <v>270</v>
      </c>
      <c r="L16" s="88">
        <v>16.8</v>
      </c>
      <c r="M16" s="89">
        <f>IF(L16&gt;0,1/L16*34.6*67.1,"")</f>
        <v>138.19404761904758</v>
      </c>
      <c r="N16" s="90">
        <v>16.7</v>
      </c>
      <c r="O16" s="53" t="s">
        <v>267</v>
      </c>
      <c r="P16" s="53" t="s">
        <v>253</v>
      </c>
      <c r="Q16" s="53" t="s">
        <v>261</v>
      </c>
      <c r="R16" s="53"/>
      <c r="S16" s="91"/>
      <c r="T16" s="184" t="str">
        <f t="shared" si="1"/>
        <v>100</v>
      </c>
      <c r="X16" s="185" t="str">
        <f t="shared" si="2"/>
        <v>100</v>
      </c>
      <c r="Y16" s="185">
        <f t="shared" si="3"/>
      </c>
    </row>
    <row r="17" spans="1:25" s="5" customFormat="1" ht="22.5" customHeight="1">
      <c r="A17" s="93"/>
      <c r="B17" s="94"/>
      <c r="C17" s="49"/>
      <c r="D17" s="86" t="s">
        <v>265</v>
      </c>
      <c r="E17" s="53" t="s">
        <v>246</v>
      </c>
      <c r="F17" s="87">
        <v>0.658</v>
      </c>
      <c r="G17" s="60" t="s">
        <v>271</v>
      </c>
      <c r="H17" s="53" t="s">
        <v>277</v>
      </c>
      <c r="I17" s="53">
        <v>350</v>
      </c>
      <c r="J17" s="53" t="s">
        <v>278</v>
      </c>
      <c r="K17" s="65" t="s">
        <v>270</v>
      </c>
      <c r="L17" s="88">
        <v>15.8</v>
      </c>
      <c r="M17" s="89">
        <f t="shared" si="0"/>
        <v>146.9405063291139</v>
      </c>
      <c r="N17" s="90">
        <v>15.5</v>
      </c>
      <c r="O17" s="53" t="s">
        <v>267</v>
      </c>
      <c r="P17" s="53" t="s">
        <v>253</v>
      </c>
      <c r="Q17" s="53" t="s">
        <v>261</v>
      </c>
      <c r="R17" s="53"/>
      <c r="S17" s="91"/>
      <c r="T17" s="184" t="str">
        <f t="shared" si="1"/>
        <v>100</v>
      </c>
      <c r="X17" s="185" t="str">
        <f t="shared" si="2"/>
        <v>100</v>
      </c>
      <c r="Y17" s="185">
        <f t="shared" si="3"/>
      </c>
    </row>
    <row r="18" spans="1:25" s="5" customFormat="1" ht="22.5" customHeight="1">
      <c r="A18" s="93"/>
      <c r="B18" s="94"/>
      <c r="C18" s="49"/>
      <c r="D18" s="86" t="s">
        <v>279</v>
      </c>
      <c r="E18" s="53" t="s">
        <v>246</v>
      </c>
      <c r="F18" s="87">
        <v>0.658</v>
      </c>
      <c r="G18" s="60" t="s">
        <v>247</v>
      </c>
      <c r="H18" s="53" t="s">
        <v>280</v>
      </c>
      <c r="I18" s="53">
        <v>350</v>
      </c>
      <c r="J18" s="53" t="s">
        <v>281</v>
      </c>
      <c r="K18" s="65" t="s">
        <v>270</v>
      </c>
      <c r="L18" s="88">
        <v>16.8</v>
      </c>
      <c r="M18" s="89">
        <f t="shared" si="0"/>
        <v>138.19404761904758</v>
      </c>
      <c r="N18" s="90">
        <v>16.7</v>
      </c>
      <c r="O18" s="53" t="s">
        <v>267</v>
      </c>
      <c r="P18" s="53" t="s">
        <v>253</v>
      </c>
      <c r="Q18" s="53" t="s">
        <v>268</v>
      </c>
      <c r="R18" s="53"/>
      <c r="S18" s="91"/>
      <c r="T18" s="184" t="str">
        <f t="shared" si="1"/>
        <v>100</v>
      </c>
      <c r="X18" s="185" t="str">
        <f t="shared" si="2"/>
        <v>100</v>
      </c>
      <c r="Y18" s="185">
        <f t="shared" si="3"/>
      </c>
    </row>
    <row r="19" spans="1:25" s="5" customFormat="1" ht="22.5" customHeight="1">
      <c r="A19" s="93"/>
      <c r="B19" s="97"/>
      <c r="C19" s="98"/>
      <c r="D19" s="86" t="s">
        <v>279</v>
      </c>
      <c r="E19" s="53" t="s">
        <v>246</v>
      </c>
      <c r="F19" s="87">
        <v>0.658</v>
      </c>
      <c r="G19" s="60" t="s">
        <v>274</v>
      </c>
      <c r="H19" s="53" t="s">
        <v>282</v>
      </c>
      <c r="I19" s="53">
        <v>350</v>
      </c>
      <c r="J19" s="53" t="s">
        <v>283</v>
      </c>
      <c r="K19" s="65" t="s">
        <v>270</v>
      </c>
      <c r="L19" s="88">
        <v>16.8</v>
      </c>
      <c r="M19" s="89">
        <f t="shared" si="0"/>
        <v>138.19404761904758</v>
      </c>
      <c r="N19" s="90">
        <v>16.7</v>
      </c>
      <c r="O19" s="53" t="s">
        <v>267</v>
      </c>
      <c r="P19" s="53" t="s">
        <v>253</v>
      </c>
      <c r="Q19" s="53" t="s">
        <v>261</v>
      </c>
      <c r="R19" s="53"/>
      <c r="S19" s="91"/>
      <c r="T19" s="184" t="str">
        <f t="shared" si="1"/>
        <v>100</v>
      </c>
      <c r="X19" s="185" t="str">
        <f t="shared" si="2"/>
        <v>100</v>
      </c>
      <c r="Y19" s="185">
        <f t="shared" si="3"/>
      </c>
    </row>
    <row r="20" spans="1:25" s="5" customFormat="1" ht="22.5" customHeight="1">
      <c r="A20" s="93"/>
      <c r="B20" s="84"/>
      <c r="C20" s="85" t="s">
        <v>284</v>
      </c>
      <c r="D20" s="86" t="s">
        <v>285</v>
      </c>
      <c r="E20" s="53" t="s">
        <v>246</v>
      </c>
      <c r="F20" s="87">
        <v>0.658</v>
      </c>
      <c r="G20" s="60" t="s">
        <v>247</v>
      </c>
      <c r="H20" s="53" t="s">
        <v>286</v>
      </c>
      <c r="I20" s="53" t="s">
        <v>287</v>
      </c>
      <c r="J20" s="53" t="s">
        <v>288</v>
      </c>
      <c r="K20" s="65"/>
      <c r="L20" s="88">
        <v>16.8</v>
      </c>
      <c r="M20" s="89">
        <f>IF(L20&gt;0,1/L20*34.6*67.1,"")</f>
        <v>138.19404761904758</v>
      </c>
      <c r="N20" s="90">
        <v>15.5</v>
      </c>
      <c r="O20" s="53" t="s">
        <v>289</v>
      </c>
      <c r="P20" s="53" t="s">
        <v>253</v>
      </c>
      <c r="Q20" s="53" t="s">
        <v>268</v>
      </c>
      <c r="R20" s="53"/>
      <c r="S20" s="95" t="s">
        <v>290</v>
      </c>
      <c r="T20" s="184" t="str">
        <f>IF(Y20&lt;&gt;"",Y20,X20)</f>
        <v>105</v>
      </c>
      <c r="X20" s="185" t="str">
        <f>IF(L20="","",IF(L20&gt;=ROUND(N20*1.25,1),"125",IF(L20&gt;=ROUND(N20*1.2,1),"120",IF(L20&gt;=ROUND(N20*1.15,1),"115",IF(L20&gt;=ROUND(N20*1.1,1),"110",IF(L20&gt;=ROUND(N20*1.05,1),"105",IF(L20&gt;=N20*1,"100"," ")))))))</f>
        <v>105</v>
      </c>
      <c r="Y20" s="185">
        <f>IF(L20="","",IF(L20&gt;=ROUND(N20*1.5,1),"150",IF(L20&gt;=ROUND(N20*1.38,1),"138","")))</f>
      </c>
    </row>
    <row r="21" spans="1:25" s="5" customFormat="1" ht="22.5" customHeight="1">
      <c r="A21" s="93"/>
      <c r="B21" s="94"/>
      <c r="C21" s="49"/>
      <c r="D21" s="86" t="s">
        <v>285</v>
      </c>
      <c r="E21" s="53" t="s">
        <v>246</v>
      </c>
      <c r="F21" s="87">
        <v>0.658</v>
      </c>
      <c r="G21" s="60" t="s">
        <v>271</v>
      </c>
      <c r="H21" s="53" t="s">
        <v>286</v>
      </c>
      <c r="I21" s="53" t="s">
        <v>287</v>
      </c>
      <c r="J21" s="53" t="s">
        <v>288</v>
      </c>
      <c r="K21" s="65"/>
      <c r="L21" s="88">
        <v>15.8</v>
      </c>
      <c r="M21" s="89">
        <f>IF(L21&gt;0,1/L21*34.6*67.1,"")</f>
        <v>146.9405063291139</v>
      </c>
      <c r="N21" s="90">
        <v>14.9</v>
      </c>
      <c r="O21" s="53" t="s">
        <v>289</v>
      </c>
      <c r="P21" s="53" t="s">
        <v>253</v>
      </c>
      <c r="Q21" s="53" t="s">
        <v>268</v>
      </c>
      <c r="R21" s="53"/>
      <c r="S21" s="95" t="s">
        <v>290</v>
      </c>
      <c r="T21" s="184" t="str">
        <f>IF(Y21&lt;&gt;"",Y21,X21)</f>
        <v>105</v>
      </c>
      <c r="X21" s="185" t="str">
        <f>IF(L21="","",IF(L21&gt;=ROUND(N21*1.25,1),"125",IF(L21&gt;=ROUND(N21*1.2,1),"120",IF(L21&gt;=ROUND(N21*1.15,1),"115",IF(L21&gt;=ROUND(N21*1.1,1),"110",IF(L21&gt;=ROUND(N21*1.05,1),"105",IF(L21&gt;=N21*1,"100"," ")))))))</f>
        <v>105</v>
      </c>
      <c r="Y21" s="185">
        <f>IF(L21="","",IF(L21&gt;=ROUND(N21*1.5,1),"150",IF(L21&gt;=ROUND(N21*1.38,1),"138","")))</f>
      </c>
    </row>
    <row r="22" spans="1:25" s="5" customFormat="1" ht="22.5" customHeight="1">
      <c r="A22" s="93"/>
      <c r="B22" s="94"/>
      <c r="C22" s="49"/>
      <c r="D22" s="86" t="s">
        <v>285</v>
      </c>
      <c r="E22" s="53" t="s">
        <v>246</v>
      </c>
      <c r="F22" s="87">
        <v>0.658</v>
      </c>
      <c r="G22" s="60" t="s">
        <v>247</v>
      </c>
      <c r="H22" s="53" t="s">
        <v>291</v>
      </c>
      <c r="I22" s="53" t="s">
        <v>287</v>
      </c>
      <c r="J22" s="53" t="s">
        <v>292</v>
      </c>
      <c r="K22" s="65"/>
      <c r="L22" s="88">
        <v>16.2</v>
      </c>
      <c r="M22" s="89">
        <f>IF(L22&gt;0,1/L22*34.6*67.1,"")</f>
        <v>143.31234567901234</v>
      </c>
      <c r="N22" s="90">
        <v>15.5</v>
      </c>
      <c r="O22" s="53" t="s">
        <v>289</v>
      </c>
      <c r="P22" s="53" t="s">
        <v>253</v>
      </c>
      <c r="Q22" s="53" t="s">
        <v>261</v>
      </c>
      <c r="R22" s="53"/>
      <c r="S22" s="95" t="s">
        <v>290</v>
      </c>
      <c r="T22" s="184" t="str">
        <f>IF(Y22&lt;&gt;"",Y22,X22)</f>
        <v>100</v>
      </c>
      <c r="X22" s="185" t="str">
        <f>IF(L22="","",IF(L22&gt;=ROUND(N22*1.25,1),"125",IF(L22&gt;=ROUND(N22*1.2,1),"120",IF(L22&gt;=ROUND(N22*1.15,1),"115",IF(L22&gt;=ROUND(N22*1.1,1),"110",IF(L22&gt;=ROUND(N22*1.05,1),"105",IF(L22&gt;=N22*1,"100"," ")))))))</f>
        <v>100</v>
      </c>
      <c r="Y22" s="185">
        <f>IF(L22="","",IF(L22&gt;=ROUND(N22*1.5,1),"150",IF(L22&gt;=ROUND(N22*1.38,1),"138","")))</f>
      </c>
    </row>
    <row r="23" spans="1:25" s="5" customFormat="1" ht="22.5" customHeight="1">
      <c r="A23" s="93"/>
      <c r="B23" s="94"/>
      <c r="C23" s="49"/>
      <c r="D23" s="86" t="s">
        <v>285</v>
      </c>
      <c r="E23" s="53" t="s">
        <v>246</v>
      </c>
      <c r="F23" s="87">
        <v>0.658</v>
      </c>
      <c r="G23" s="60" t="s">
        <v>271</v>
      </c>
      <c r="H23" s="53" t="s">
        <v>291</v>
      </c>
      <c r="I23" s="53" t="s">
        <v>287</v>
      </c>
      <c r="J23" s="53" t="s">
        <v>292</v>
      </c>
      <c r="K23" s="65"/>
      <c r="L23" s="88">
        <v>15.4</v>
      </c>
      <c r="M23" s="89">
        <f>IF(L23&gt;0,1/L23*34.6*67.1,"")</f>
        <v>150.75714285714284</v>
      </c>
      <c r="N23" s="90">
        <v>14.9</v>
      </c>
      <c r="O23" s="53" t="s">
        <v>289</v>
      </c>
      <c r="P23" s="53" t="s">
        <v>253</v>
      </c>
      <c r="Q23" s="53" t="s">
        <v>261</v>
      </c>
      <c r="R23" s="53"/>
      <c r="S23" s="95" t="s">
        <v>290</v>
      </c>
      <c r="T23" s="184" t="str">
        <f>IF(Y23&lt;&gt;"",Y23,X23)</f>
        <v>100</v>
      </c>
      <c r="X23" s="185" t="str">
        <f>IF(L23="","",IF(L23&gt;=ROUND(N23*1.25,1),"125",IF(L23&gt;=ROUND(N23*1.2,1),"120",IF(L23&gt;=ROUND(N23*1.15,1),"115",IF(L23&gt;=ROUND(N23*1.1,1),"110",IF(L23&gt;=ROUND(N23*1.05,1),"105",IF(L23&gt;=N23*1,"100"," ")))))))</f>
        <v>100</v>
      </c>
      <c r="Y23" s="185">
        <f>IF(L23="","",IF(L23&gt;=ROUND(N23*1.5,1),"150",IF(L23&gt;=ROUND(N23*1.38,1),"138","")))</f>
      </c>
    </row>
    <row r="24" spans="1:25" s="5" customFormat="1" ht="22.5" customHeight="1">
      <c r="A24" s="93"/>
      <c r="B24" s="94"/>
      <c r="C24" s="49"/>
      <c r="D24" s="86" t="s">
        <v>293</v>
      </c>
      <c r="E24" s="53" t="s">
        <v>246</v>
      </c>
      <c r="F24" s="87">
        <v>0.658</v>
      </c>
      <c r="G24" s="60" t="s">
        <v>247</v>
      </c>
      <c r="H24" s="53" t="s">
        <v>286</v>
      </c>
      <c r="I24" s="53" t="s">
        <v>287</v>
      </c>
      <c r="J24" s="53" t="s">
        <v>288</v>
      </c>
      <c r="K24" s="65"/>
      <c r="L24" s="88">
        <v>16.8</v>
      </c>
      <c r="M24" s="89">
        <f t="shared" si="0"/>
        <v>138.19404761904758</v>
      </c>
      <c r="N24" s="90">
        <v>15.5</v>
      </c>
      <c r="O24" s="53" t="s">
        <v>289</v>
      </c>
      <c r="P24" s="53" t="s">
        <v>253</v>
      </c>
      <c r="Q24" s="53" t="s">
        <v>268</v>
      </c>
      <c r="R24" s="53"/>
      <c r="S24" s="95"/>
      <c r="T24" s="184" t="str">
        <f t="shared" si="1"/>
        <v>105</v>
      </c>
      <c r="X24" s="185" t="str">
        <f t="shared" si="2"/>
        <v>105</v>
      </c>
      <c r="Y24" s="185">
        <f t="shared" si="3"/>
      </c>
    </row>
    <row r="25" spans="1:25" s="5" customFormat="1" ht="22.5" customHeight="1">
      <c r="A25" s="93"/>
      <c r="B25" s="94"/>
      <c r="C25" s="49"/>
      <c r="D25" s="86" t="s">
        <v>293</v>
      </c>
      <c r="E25" s="53" t="s">
        <v>246</v>
      </c>
      <c r="F25" s="87">
        <v>0.658</v>
      </c>
      <c r="G25" s="60" t="s">
        <v>271</v>
      </c>
      <c r="H25" s="53" t="s">
        <v>286</v>
      </c>
      <c r="I25" s="53" t="s">
        <v>287</v>
      </c>
      <c r="J25" s="53" t="s">
        <v>288</v>
      </c>
      <c r="K25" s="65"/>
      <c r="L25" s="88">
        <v>15.8</v>
      </c>
      <c r="M25" s="89">
        <f>IF(L25&gt;0,1/L25*34.6*67.1,"")</f>
        <v>146.9405063291139</v>
      </c>
      <c r="N25" s="90">
        <v>14.9</v>
      </c>
      <c r="O25" s="53" t="s">
        <v>289</v>
      </c>
      <c r="P25" s="53" t="s">
        <v>253</v>
      </c>
      <c r="Q25" s="53" t="s">
        <v>268</v>
      </c>
      <c r="R25" s="53"/>
      <c r="S25" s="95"/>
      <c r="T25" s="184" t="str">
        <f>IF(Y25&lt;&gt;"",Y25,X25)</f>
        <v>105</v>
      </c>
      <c r="X25" s="185" t="str">
        <f>IF(L25="","",IF(L25&gt;=ROUND(N25*1.25,1),"125",IF(L25&gt;=ROUND(N25*1.2,1),"120",IF(L25&gt;=ROUND(N25*1.15,1),"115",IF(L25&gt;=ROUND(N25*1.1,1),"110",IF(L25&gt;=ROUND(N25*1.05,1),"105",IF(L25&gt;=N25*1,"100"," ")))))))</f>
        <v>105</v>
      </c>
      <c r="Y25" s="185">
        <f>IF(L25="","",IF(L25&gt;=ROUND(N25*1.5,1),"150",IF(L25&gt;=ROUND(N25*1.38,1),"138","")))</f>
      </c>
    </row>
    <row r="26" spans="1:25" s="5" customFormat="1" ht="22.5" customHeight="1">
      <c r="A26" s="93"/>
      <c r="B26" s="94"/>
      <c r="C26" s="49"/>
      <c r="D26" s="86" t="s">
        <v>293</v>
      </c>
      <c r="E26" s="53" t="s">
        <v>246</v>
      </c>
      <c r="F26" s="87">
        <v>0.658</v>
      </c>
      <c r="G26" s="60" t="s">
        <v>247</v>
      </c>
      <c r="H26" s="53" t="s">
        <v>291</v>
      </c>
      <c r="I26" s="53" t="s">
        <v>287</v>
      </c>
      <c r="J26" s="53" t="s">
        <v>292</v>
      </c>
      <c r="K26" s="65"/>
      <c r="L26" s="88">
        <v>16.2</v>
      </c>
      <c r="M26" s="89">
        <f t="shared" si="0"/>
        <v>143.31234567901234</v>
      </c>
      <c r="N26" s="90">
        <v>15.5</v>
      </c>
      <c r="O26" s="53" t="s">
        <v>289</v>
      </c>
      <c r="P26" s="53" t="s">
        <v>253</v>
      </c>
      <c r="Q26" s="53" t="s">
        <v>261</v>
      </c>
      <c r="R26" s="53"/>
      <c r="S26" s="95"/>
      <c r="T26" s="184" t="str">
        <f t="shared" si="1"/>
        <v>100</v>
      </c>
      <c r="X26" s="185" t="str">
        <f t="shared" si="2"/>
        <v>100</v>
      </c>
      <c r="Y26" s="185">
        <f t="shared" si="3"/>
      </c>
    </row>
    <row r="27" spans="1:25" s="5" customFormat="1" ht="22.5" customHeight="1">
      <c r="A27" s="93"/>
      <c r="B27" s="94"/>
      <c r="C27" s="49"/>
      <c r="D27" s="86" t="s">
        <v>293</v>
      </c>
      <c r="E27" s="53" t="s">
        <v>246</v>
      </c>
      <c r="F27" s="87">
        <v>0.658</v>
      </c>
      <c r="G27" s="60" t="s">
        <v>271</v>
      </c>
      <c r="H27" s="53" t="s">
        <v>291</v>
      </c>
      <c r="I27" s="53" t="s">
        <v>287</v>
      </c>
      <c r="J27" s="53" t="s">
        <v>292</v>
      </c>
      <c r="K27" s="65"/>
      <c r="L27" s="88">
        <v>15.4</v>
      </c>
      <c r="M27" s="89">
        <f t="shared" si="0"/>
        <v>150.75714285714284</v>
      </c>
      <c r="N27" s="90">
        <v>14.9</v>
      </c>
      <c r="O27" s="53" t="s">
        <v>289</v>
      </c>
      <c r="P27" s="53" t="s">
        <v>253</v>
      </c>
      <c r="Q27" s="53" t="s">
        <v>261</v>
      </c>
      <c r="R27" s="53"/>
      <c r="S27" s="95"/>
      <c r="T27" s="184" t="str">
        <f t="shared" si="1"/>
        <v>100</v>
      </c>
      <c r="X27" s="185" t="str">
        <f t="shared" si="2"/>
        <v>100</v>
      </c>
      <c r="Y27" s="185">
        <f t="shared" si="3"/>
      </c>
    </row>
    <row r="28" spans="1:25" s="5" customFormat="1" ht="22.5" customHeight="1">
      <c r="A28" s="93"/>
      <c r="B28" s="94"/>
      <c r="C28" s="49"/>
      <c r="D28" s="86" t="s">
        <v>293</v>
      </c>
      <c r="E28" s="53" t="s">
        <v>246</v>
      </c>
      <c r="F28" s="87">
        <v>0.658</v>
      </c>
      <c r="G28" s="60" t="s">
        <v>247</v>
      </c>
      <c r="H28" s="53" t="s">
        <v>294</v>
      </c>
      <c r="I28" s="53" t="s">
        <v>287</v>
      </c>
      <c r="J28" s="53" t="s">
        <v>295</v>
      </c>
      <c r="K28" s="65"/>
      <c r="L28" s="88">
        <v>17.2</v>
      </c>
      <c r="M28" s="89">
        <f>IF(L28&gt;0,1/L28*34.6*67.1,"")</f>
        <v>134.98023255813953</v>
      </c>
      <c r="N28" s="90">
        <v>15.5</v>
      </c>
      <c r="O28" s="53" t="s">
        <v>289</v>
      </c>
      <c r="P28" s="53" t="s">
        <v>253</v>
      </c>
      <c r="Q28" s="53" t="s">
        <v>268</v>
      </c>
      <c r="R28" s="53" t="s">
        <v>296</v>
      </c>
      <c r="S28" s="95"/>
      <c r="T28" s="184" t="str">
        <f>IF(Y28&lt;&gt;"",Y28,X28)</f>
        <v>110</v>
      </c>
      <c r="X28" s="185" t="str">
        <f>IF(L28="","",IF(L28&gt;=ROUND(N28*1.25,1),"125",IF(L28&gt;=ROUND(N28*1.2,1),"120",IF(L28&gt;=ROUND(N28*1.15,1),"115",IF(L28&gt;=ROUND(N28*1.1,1),"110",IF(L28&gt;=ROUND(N28*1.05,1),"105",IF(L28&gt;=N28*1,"100"," ")))))))</f>
        <v>110</v>
      </c>
      <c r="Y28" s="185">
        <f>IF(L28="","",IF(L28&gt;=ROUND(N28*1.5,1),"150",IF(L28&gt;=ROUND(N28*1.38,1),"138","")))</f>
      </c>
    </row>
    <row r="29" spans="1:25" s="5" customFormat="1" ht="22.5" customHeight="1">
      <c r="A29" s="93"/>
      <c r="B29" s="94"/>
      <c r="C29" s="49"/>
      <c r="D29" s="86" t="s">
        <v>293</v>
      </c>
      <c r="E29" s="53" t="s">
        <v>246</v>
      </c>
      <c r="F29" s="87">
        <v>0.658</v>
      </c>
      <c r="G29" s="60" t="s">
        <v>297</v>
      </c>
      <c r="H29" s="53" t="s">
        <v>298</v>
      </c>
      <c r="I29" s="53" t="s">
        <v>287</v>
      </c>
      <c r="J29" s="53" t="s">
        <v>299</v>
      </c>
      <c r="K29" s="65"/>
      <c r="L29" s="88">
        <v>15.2</v>
      </c>
      <c r="M29" s="89">
        <f>IF(L29&gt;0,1/L29*34.6*67.1,"")</f>
        <v>152.74078947368417</v>
      </c>
      <c r="N29" s="90">
        <v>14.9</v>
      </c>
      <c r="O29" s="53" t="s">
        <v>289</v>
      </c>
      <c r="P29" s="53" t="s">
        <v>253</v>
      </c>
      <c r="Q29" s="53" t="s">
        <v>268</v>
      </c>
      <c r="R29" s="53" t="s">
        <v>296</v>
      </c>
      <c r="S29" s="95"/>
      <c r="T29" s="184" t="str">
        <f>IF(Y29&lt;&gt;"",Y29,X29)</f>
        <v>100</v>
      </c>
      <c r="X29" s="185" t="str">
        <f>IF(L29="","",IF(L29&gt;=ROUND(N29*1.25,1),"125",IF(L29&gt;=ROUND(N29*1.2,1),"120",IF(L29&gt;=ROUND(N29*1.15,1),"115",IF(L29&gt;=ROUND(N29*1.1,1),"110",IF(L29&gt;=ROUND(N29*1.05,1),"105",IF(L29&gt;=N29*1,"100"," ")))))))</f>
        <v>100</v>
      </c>
      <c r="Y29" s="185">
        <f>IF(L29="","",IF(L29&gt;=ROUND(N29*1.5,1),"150",IF(L29&gt;=ROUND(N29*1.38,1),"138","")))</f>
      </c>
    </row>
    <row r="30" spans="1:25" s="5" customFormat="1" ht="22.5" customHeight="1">
      <c r="A30" s="93"/>
      <c r="B30" s="94"/>
      <c r="C30" s="49"/>
      <c r="D30" s="86" t="s">
        <v>293</v>
      </c>
      <c r="E30" s="53" t="s">
        <v>246</v>
      </c>
      <c r="F30" s="87">
        <v>0.658</v>
      </c>
      <c r="G30" s="60" t="s">
        <v>247</v>
      </c>
      <c r="H30" s="53" t="s">
        <v>300</v>
      </c>
      <c r="I30" s="53" t="s">
        <v>287</v>
      </c>
      <c r="J30" s="53" t="s">
        <v>301</v>
      </c>
      <c r="K30" s="65"/>
      <c r="L30" s="88">
        <v>17.2</v>
      </c>
      <c r="M30" s="89">
        <f>IF(L30&gt;0,1/L30*34.6*67.1,"")</f>
        <v>134.98023255813953</v>
      </c>
      <c r="N30" s="90">
        <v>15.5</v>
      </c>
      <c r="O30" s="53" t="s">
        <v>289</v>
      </c>
      <c r="P30" s="53" t="s">
        <v>253</v>
      </c>
      <c r="Q30" s="53" t="s">
        <v>261</v>
      </c>
      <c r="R30" s="53" t="s">
        <v>296</v>
      </c>
      <c r="S30" s="95"/>
      <c r="T30" s="184" t="str">
        <f>IF(Y30&lt;&gt;"",Y30,X30)</f>
        <v>110</v>
      </c>
      <c r="X30" s="185" t="str">
        <f>IF(L30="","",IF(L30&gt;=ROUND(N30*1.25,1),"125",IF(L30&gt;=ROUND(N30*1.2,1),"120",IF(L30&gt;=ROUND(N30*1.15,1),"115",IF(L30&gt;=ROUND(N30*1.1,1),"110",IF(L30&gt;=ROUND(N30*1.05,1),"105",IF(L30&gt;=N30*1,"100"," ")))))))</f>
        <v>110</v>
      </c>
      <c r="Y30" s="185">
        <f>IF(L30="","",IF(L30&gt;=ROUND(N30*1.5,1),"150",IF(L30&gt;=ROUND(N30*1.38,1),"138","")))</f>
      </c>
    </row>
    <row r="31" spans="1:25" s="5" customFormat="1" ht="22.5" customHeight="1" thickBot="1">
      <c r="A31" s="96"/>
      <c r="B31" s="97"/>
      <c r="C31" s="98"/>
      <c r="D31" s="86" t="s">
        <v>293</v>
      </c>
      <c r="E31" s="53" t="s">
        <v>246</v>
      </c>
      <c r="F31" s="87">
        <v>0.658</v>
      </c>
      <c r="G31" s="60" t="s">
        <v>297</v>
      </c>
      <c r="H31" s="53" t="s">
        <v>302</v>
      </c>
      <c r="I31" s="53" t="s">
        <v>287</v>
      </c>
      <c r="J31" s="53" t="s">
        <v>303</v>
      </c>
      <c r="K31" s="65"/>
      <c r="L31" s="99">
        <v>15.2</v>
      </c>
      <c r="M31" s="100">
        <f t="shared" si="0"/>
        <v>152.74078947368417</v>
      </c>
      <c r="N31" s="90">
        <v>14.9</v>
      </c>
      <c r="O31" s="53" t="s">
        <v>289</v>
      </c>
      <c r="P31" s="53" t="s">
        <v>253</v>
      </c>
      <c r="Q31" s="53" t="s">
        <v>261</v>
      </c>
      <c r="R31" s="53" t="s">
        <v>296</v>
      </c>
      <c r="S31" s="95"/>
      <c r="T31" s="184" t="str">
        <f t="shared" si="1"/>
        <v>100</v>
      </c>
      <c r="X31" s="185" t="str">
        <f t="shared" si="2"/>
        <v>100</v>
      </c>
      <c r="Y31" s="185">
        <f t="shared" si="3"/>
      </c>
    </row>
    <row r="32" spans="1:16" s="5" customFormat="1" ht="11.25">
      <c r="A32" s="2"/>
      <c r="D32" s="2"/>
      <c r="E32" s="2"/>
      <c r="F32" s="2"/>
      <c r="G32" s="2"/>
      <c r="H32" s="2"/>
      <c r="I32" s="17"/>
      <c r="J32" s="2"/>
      <c r="K32" s="2"/>
      <c r="L32" s="2"/>
      <c r="M32" s="2"/>
      <c r="N32" s="2"/>
      <c r="O32" s="2"/>
      <c r="P32" s="2"/>
    </row>
    <row r="33" spans="1:16" s="5" customFormat="1" ht="11.25">
      <c r="A33" s="2"/>
      <c r="B33" s="102" t="s">
        <v>304</v>
      </c>
      <c r="C33" s="5" t="s">
        <v>305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sheetProtection/>
  <mergeCells count="5">
    <mergeCell ref="L4:N4"/>
    <mergeCell ref="P4:R4"/>
    <mergeCell ref="T4:T8"/>
    <mergeCell ref="P5:R5"/>
    <mergeCell ref="X7:Y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view="pageBreakPreview" zoomScale="85" zoomScaleSheetLayoutView="85" zoomScalePageLayoutView="0" workbookViewId="0" topLeftCell="A1">
      <selection activeCell="T18" sqref="T18"/>
    </sheetView>
  </sheetViews>
  <sheetFormatPr defaultColWidth="9.00390625" defaultRowHeight="13.5"/>
  <cols>
    <col min="1" max="1" width="8.75390625" style="2" customWidth="1"/>
    <col min="2" max="2" width="1.875" style="2" customWidth="1"/>
    <col min="3" max="3" width="12.50390625" style="2" customWidth="1"/>
    <col min="4" max="4" width="9.375" style="2" bestFit="1" customWidth="1"/>
    <col min="5" max="5" width="5.125" style="2" customWidth="1"/>
    <col min="6" max="6" width="7.625" style="2" customWidth="1"/>
    <col min="7" max="7" width="8.125" style="2" customWidth="1"/>
    <col min="8" max="8" width="6.625" style="2" customWidth="1"/>
    <col min="9" max="9" width="7.50390625" style="2" customWidth="1"/>
    <col min="10" max="10" width="9.875" style="2" customWidth="1"/>
    <col min="11" max="11" width="7.875" style="2" customWidth="1"/>
    <col min="12" max="12" width="6.625" style="2" customWidth="1"/>
    <col min="13" max="13" width="8.875" style="2" bestFit="1" customWidth="1"/>
    <col min="14" max="14" width="5.125" style="2" customWidth="1"/>
    <col min="15" max="15" width="9.375" style="2" bestFit="1" customWidth="1"/>
    <col min="16" max="16" width="12.875" style="2" customWidth="1"/>
    <col min="17" max="17" width="6.75390625" style="2" customWidth="1"/>
    <col min="18" max="18" width="6.125" style="2" customWidth="1"/>
    <col min="19" max="16384" width="9.00390625" style="2" customWidth="1"/>
  </cols>
  <sheetData>
    <row r="1" spans="1:18" ht="21.75" customHeight="1">
      <c r="A1" s="1"/>
      <c r="B1" s="1"/>
      <c r="Q1" s="3"/>
      <c r="R1" s="4"/>
    </row>
    <row r="2" spans="1:20" s="5" customFormat="1" ht="15">
      <c r="A2" s="2"/>
      <c r="B2" s="2"/>
      <c r="C2" s="2"/>
      <c r="E2" s="6"/>
      <c r="H2" s="2"/>
      <c r="I2" s="2"/>
      <c r="J2" s="7" t="s">
        <v>0</v>
      </c>
      <c r="K2" s="7"/>
      <c r="L2" s="7"/>
      <c r="M2" s="7"/>
      <c r="N2" s="7"/>
      <c r="O2" s="7"/>
      <c r="P2" s="8" t="s">
        <v>1</v>
      </c>
      <c r="Q2" s="9"/>
      <c r="R2" s="9"/>
      <c r="S2" s="9"/>
      <c r="T2" s="7"/>
    </row>
    <row r="3" spans="1:20" s="5" customFormat="1" ht="23.25" customHeight="1">
      <c r="A3" s="10" t="s">
        <v>2</v>
      </c>
      <c r="B3" s="11"/>
      <c r="C3" s="7"/>
      <c r="E3" s="2"/>
      <c r="F3" s="2"/>
      <c r="G3" s="2"/>
      <c r="H3" s="2"/>
      <c r="I3" s="7"/>
      <c r="J3" s="7"/>
      <c r="K3" s="7"/>
      <c r="L3" s="7"/>
      <c r="M3" s="2"/>
      <c r="N3" s="2"/>
      <c r="O3" s="2"/>
      <c r="P3" s="2"/>
      <c r="R3" s="12"/>
      <c r="T3" s="12" t="s">
        <v>3</v>
      </c>
    </row>
    <row r="4" spans="1:20" s="5" customFormat="1" ht="14.25" customHeight="1" thickBot="1">
      <c r="A4" s="13"/>
      <c r="B4" s="14"/>
      <c r="C4" s="2"/>
      <c r="D4" s="15"/>
      <c r="E4" s="16"/>
      <c r="F4" s="17"/>
      <c r="G4" s="18"/>
      <c r="H4" s="19"/>
      <c r="I4" s="17"/>
      <c r="J4" s="19"/>
      <c r="K4" s="19"/>
      <c r="L4" s="187" t="s">
        <v>4</v>
      </c>
      <c r="M4" s="188"/>
      <c r="N4" s="189"/>
      <c r="O4" s="18"/>
      <c r="P4" s="190"/>
      <c r="Q4" s="191"/>
      <c r="R4" s="192"/>
      <c r="S4" s="21"/>
      <c r="T4" s="201" t="s">
        <v>5</v>
      </c>
    </row>
    <row r="5" spans="1:20" s="5" customFormat="1" ht="11.25">
      <c r="A5" s="22"/>
      <c r="B5" s="23"/>
      <c r="C5" s="24"/>
      <c r="D5" s="25"/>
      <c r="E5" s="26" t="s">
        <v>6</v>
      </c>
      <c r="F5" s="27"/>
      <c r="G5" s="28"/>
      <c r="H5" s="22"/>
      <c r="I5" s="22"/>
      <c r="J5" s="22"/>
      <c r="K5" s="28"/>
      <c r="L5" s="29"/>
      <c r="M5" s="30" t="s">
        <v>7</v>
      </c>
      <c r="N5" s="31"/>
      <c r="O5" s="32" t="s">
        <v>8</v>
      </c>
      <c r="P5" s="196" t="s">
        <v>9</v>
      </c>
      <c r="Q5" s="197"/>
      <c r="R5" s="198"/>
      <c r="S5" s="33" t="s">
        <v>10</v>
      </c>
      <c r="T5" s="202"/>
    </row>
    <row r="6" spans="1:20" s="5" customFormat="1" ht="11.25">
      <c r="A6" s="22"/>
      <c r="B6" s="23"/>
      <c r="C6" s="2"/>
      <c r="D6" s="18"/>
      <c r="E6" s="34"/>
      <c r="F6" s="28" t="s">
        <v>11</v>
      </c>
      <c r="G6" s="24" t="s">
        <v>12</v>
      </c>
      <c r="H6" s="35" t="s">
        <v>13</v>
      </c>
      <c r="I6" s="36" t="s">
        <v>14</v>
      </c>
      <c r="J6" s="36" t="s">
        <v>15</v>
      </c>
      <c r="K6" s="28" t="s">
        <v>16</v>
      </c>
      <c r="L6" s="37" t="s">
        <v>17</v>
      </c>
      <c r="M6" s="38" t="s">
        <v>18</v>
      </c>
      <c r="N6" s="37" t="s">
        <v>19</v>
      </c>
      <c r="O6" s="32" t="s">
        <v>20</v>
      </c>
      <c r="P6" s="32" t="s">
        <v>21</v>
      </c>
      <c r="Q6" s="32"/>
      <c r="R6" s="32"/>
      <c r="S6" s="24" t="s">
        <v>22</v>
      </c>
      <c r="T6" s="202"/>
    </row>
    <row r="7" spans="1:20" s="5" customFormat="1" ht="11.25">
      <c r="A7" s="28" t="s">
        <v>23</v>
      </c>
      <c r="B7" s="39"/>
      <c r="C7" s="24" t="s">
        <v>24</v>
      </c>
      <c r="D7" s="28" t="s">
        <v>25</v>
      </c>
      <c r="E7" s="34" t="s">
        <v>25</v>
      </c>
      <c r="F7" s="28" t="s">
        <v>26</v>
      </c>
      <c r="G7" s="24" t="s">
        <v>27</v>
      </c>
      <c r="H7" s="28" t="s">
        <v>28</v>
      </c>
      <c r="I7" s="28" t="s">
        <v>29</v>
      </c>
      <c r="J7" s="28" t="s">
        <v>29</v>
      </c>
      <c r="K7" s="28" t="s">
        <v>30</v>
      </c>
      <c r="L7" s="37" t="s">
        <v>31</v>
      </c>
      <c r="M7" s="38" t="s">
        <v>32</v>
      </c>
      <c r="N7" s="37" t="s">
        <v>33</v>
      </c>
      <c r="O7" s="32" t="s">
        <v>34</v>
      </c>
      <c r="P7" s="32" t="s">
        <v>35</v>
      </c>
      <c r="Q7" s="32" t="s">
        <v>36</v>
      </c>
      <c r="R7" s="32" t="s">
        <v>37</v>
      </c>
      <c r="S7" s="24" t="s">
        <v>38</v>
      </c>
      <c r="T7" s="202"/>
    </row>
    <row r="8" spans="1:20" s="5" customFormat="1" ht="11.25">
      <c r="A8" s="40"/>
      <c r="B8" s="41"/>
      <c r="C8" s="7"/>
      <c r="D8" s="40"/>
      <c r="E8" s="7"/>
      <c r="F8" s="42" t="s">
        <v>39</v>
      </c>
      <c r="G8" s="43" t="s">
        <v>40</v>
      </c>
      <c r="H8" s="40"/>
      <c r="I8" s="40"/>
      <c r="J8" s="40"/>
      <c r="K8" s="42"/>
      <c r="L8" s="44"/>
      <c r="M8" s="45" t="s">
        <v>41</v>
      </c>
      <c r="N8" s="44" t="s">
        <v>42</v>
      </c>
      <c r="O8" s="46" t="s">
        <v>43</v>
      </c>
      <c r="P8" s="46" t="s">
        <v>44</v>
      </c>
      <c r="Q8" s="46" t="s">
        <v>45</v>
      </c>
      <c r="R8" s="47"/>
      <c r="S8" s="43" t="s">
        <v>46</v>
      </c>
      <c r="T8" s="203"/>
    </row>
    <row r="9" spans="1:20" s="5" customFormat="1" ht="26.25" customHeight="1">
      <c r="A9" s="48" t="s">
        <v>47</v>
      </c>
      <c r="B9" s="16"/>
      <c r="C9" s="49" t="s">
        <v>48</v>
      </c>
      <c r="D9" s="50" t="s">
        <v>49</v>
      </c>
      <c r="E9" s="50" t="s">
        <v>50</v>
      </c>
      <c r="F9" s="51">
        <v>0.658</v>
      </c>
      <c r="G9" s="52" t="s">
        <v>51</v>
      </c>
      <c r="H9" s="50">
        <v>710</v>
      </c>
      <c r="I9" s="50" t="s">
        <v>52</v>
      </c>
      <c r="J9" s="50" t="s">
        <v>53</v>
      </c>
      <c r="K9" s="53" t="s">
        <v>54</v>
      </c>
      <c r="L9" s="54">
        <v>24.5</v>
      </c>
      <c r="M9" s="55">
        <f>IF(L9&gt;0,1/L9*34.6*67.1,"")</f>
        <v>94.7616326530612</v>
      </c>
      <c r="N9" s="56">
        <v>18</v>
      </c>
      <c r="O9" s="50" t="s">
        <v>55</v>
      </c>
      <c r="P9" s="52" t="s">
        <v>56</v>
      </c>
      <c r="Q9" s="50" t="s">
        <v>57</v>
      </c>
      <c r="R9" s="50"/>
      <c r="S9" s="57" t="s">
        <v>58</v>
      </c>
      <c r="T9" s="58" t="s">
        <v>68</v>
      </c>
    </row>
    <row r="10" spans="1:20" s="5" customFormat="1" ht="26.25" customHeight="1">
      <c r="A10" s="22"/>
      <c r="B10" s="23"/>
      <c r="C10" s="59"/>
      <c r="D10" s="50" t="s">
        <v>49</v>
      </c>
      <c r="E10" s="50" t="s">
        <v>50</v>
      </c>
      <c r="F10" s="50">
        <v>0.658</v>
      </c>
      <c r="G10" s="52" t="s">
        <v>59</v>
      </c>
      <c r="H10" s="50">
        <v>740</v>
      </c>
      <c r="I10" s="50" t="s">
        <v>52</v>
      </c>
      <c r="J10" s="50" t="s">
        <v>60</v>
      </c>
      <c r="K10" s="60" t="s">
        <v>54</v>
      </c>
      <c r="L10" s="61">
        <v>24</v>
      </c>
      <c r="M10" s="55">
        <f>IF(L10&gt;0,1/L10*34.6*67.1,"")</f>
        <v>96.73583333333332</v>
      </c>
      <c r="N10" s="62">
        <v>16.5</v>
      </c>
      <c r="O10" s="52" t="s">
        <v>61</v>
      </c>
      <c r="P10" s="52" t="s">
        <v>56</v>
      </c>
      <c r="Q10" s="50" t="s">
        <v>57</v>
      </c>
      <c r="R10" s="50"/>
      <c r="S10" s="57" t="s">
        <v>58</v>
      </c>
      <c r="T10" s="58" t="s">
        <v>69</v>
      </c>
    </row>
    <row r="11" spans="1:20" s="5" customFormat="1" ht="26.25" customHeight="1">
      <c r="A11" s="22"/>
      <c r="B11" s="23"/>
      <c r="C11" s="63"/>
      <c r="D11" s="50" t="s">
        <v>62</v>
      </c>
      <c r="E11" s="50" t="s">
        <v>50</v>
      </c>
      <c r="F11" s="51">
        <v>0.658</v>
      </c>
      <c r="G11" s="52" t="s">
        <v>51</v>
      </c>
      <c r="H11" s="50">
        <v>760</v>
      </c>
      <c r="I11" s="50" t="s">
        <v>52</v>
      </c>
      <c r="J11" s="50" t="s">
        <v>63</v>
      </c>
      <c r="K11" s="53" t="s">
        <v>54</v>
      </c>
      <c r="L11" s="54">
        <v>23</v>
      </c>
      <c r="M11" s="55">
        <f>IF(L11&gt;0,1/L11*34.6*67.1,"")</f>
        <v>100.94173913043477</v>
      </c>
      <c r="N11" s="56">
        <v>18</v>
      </c>
      <c r="O11" s="50" t="s">
        <v>64</v>
      </c>
      <c r="P11" s="52" t="s">
        <v>56</v>
      </c>
      <c r="Q11" s="50" t="s">
        <v>65</v>
      </c>
      <c r="R11" s="50"/>
      <c r="S11" s="57" t="s">
        <v>58</v>
      </c>
      <c r="T11" s="58" t="s">
        <v>68</v>
      </c>
    </row>
    <row r="12" spans="1:20" s="5" customFormat="1" ht="26.25" customHeight="1" thickBot="1">
      <c r="A12" s="40"/>
      <c r="B12" s="41"/>
      <c r="C12" s="64"/>
      <c r="D12" s="50" t="s">
        <v>62</v>
      </c>
      <c r="E12" s="50" t="s">
        <v>50</v>
      </c>
      <c r="F12" s="51">
        <v>0.658</v>
      </c>
      <c r="G12" s="52" t="s">
        <v>59</v>
      </c>
      <c r="H12" s="50">
        <v>790</v>
      </c>
      <c r="I12" s="50" t="s">
        <v>52</v>
      </c>
      <c r="J12" s="50" t="s">
        <v>66</v>
      </c>
      <c r="K12" s="65" t="s">
        <v>54</v>
      </c>
      <c r="L12" s="66">
        <v>21</v>
      </c>
      <c r="M12" s="67">
        <f>IF(L12&gt;0,1/L12*34.6*67.1,"")</f>
        <v>110.55523809523808</v>
      </c>
      <c r="N12" s="56">
        <v>16.5</v>
      </c>
      <c r="O12" s="50" t="s">
        <v>67</v>
      </c>
      <c r="P12" s="52" t="s">
        <v>56</v>
      </c>
      <c r="Q12" s="50" t="s">
        <v>65</v>
      </c>
      <c r="R12" s="52"/>
      <c r="S12" s="57" t="s">
        <v>58</v>
      </c>
      <c r="T12" s="58" t="s">
        <v>68</v>
      </c>
    </row>
  </sheetData>
  <sheetProtection/>
  <mergeCells count="4">
    <mergeCell ref="L4:N4"/>
    <mergeCell ref="P4:R4"/>
    <mergeCell ref="T4:T8"/>
    <mergeCell ref="P5:R5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1"/>
  <sheetViews>
    <sheetView showGridLines="0" view="pageBreakPreview" zoomScaleSheetLayoutView="100" zoomScalePageLayoutView="0" workbookViewId="0" topLeftCell="A1">
      <selection activeCell="C26" sqref="C26"/>
    </sheetView>
  </sheetViews>
  <sheetFormatPr defaultColWidth="9.00390625" defaultRowHeight="13.5"/>
  <cols>
    <col min="1" max="1" width="8.75390625" style="2" customWidth="1"/>
    <col min="2" max="2" width="3.125" style="2" customWidth="1"/>
    <col min="3" max="3" width="12.50390625" style="2" customWidth="1"/>
    <col min="4" max="4" width="10.00390625" style="2" customWidth="1"/>
    <col min="5" max="5" width="4.875" style="2" customWidth="1"/>
    <col min="6" max="6" width="5.25390625" style="2" customWidth="1"/>
    <col min="7" max="7" width="8.75390625" style="2" customWidth="1"/>
    <col min="8" max="9" width="8.875" style="2" customWidth="1"/>
    <col min="10" max="10" width="8.125" style="2" customWidth="1"/>
    <col min="11" max="11" width="7.875" style="2" customWidth="1"/>
    <col min="12" max="12" width="6.625" style="2" customWidth="1"/>
    <col min="13" max="13" width="8.875" style="2" bestFit="1" customWidth="1"/>
    <col min="14" max="14" width="5.125" style="2" customWidth="1"/>
    <col min="15" max="15" width="4.25390625" style="2" customWidth="1"/>
    <col min="16" max="16" width="6.50390625" style="2" customWidth="1"/>
    <col min="17" max="17" width="6.75390625" style="2" customWidth="1"/>
    <col min="18" max="18" width="6.375" style="2" customWidth="1"/>
    <col min="19" max="20" width="9.00390625" style="2" customWidth="1"/>
    <col min="21" max="21" width="1.625" style="2" customWidth="1"/>
    <col min="22" max="22" width="9.00390625" style="24" customWidth="1"/>
    <col min="23" max="23" width="9.00390625" style="2" customWidth="1"/>
    <col min="24" max="24" width="6.25390625" style="2" bestFit="1" customWidth="1"/>
    <col min="25" max="25" width="6.375" style="2" bestFit="1" customWidth="1"/>
    <col min="26" max="16384" width="9.00390625" style="2" customWidth="1"/>
  </cols>
  <sheetData>
    <row r="1" spans="1:18" ht="21.75" customHeight="1">
      <c r="A1" s="1"/>
      <c r="B1" s="1"/>
      <c r="Q1" s="6"/>
      <c r="R1" s="4"/>
    </row>
    <row r="2" spans="1:22" s="5" customFormat="1" ht="15">
      <c r="A2" s="2"/>
      <c r="B2" s="2"/>
      <c r="C2" s="2"/>
      <c r="E2" s="6"/>
      <c r="H2" s="2"/>
      <c r="I2" s="2"/>
      <c r="J2" s="68" t="s">
        <v>200</v>
      </c>
      <c r="K2" s="7"/>
      <c r="L2" s="7"/>
      <c r="M2" s="7"/>
      <c r="N2" s="7"/>
      <c r="O2" s="7"/>
      <c r="P2" s="7"/>
      <c r="Q2" s="7"/>
      <c r="R2" s="7"/>
      <c r="S2" s="7"/>
      <c r="T2" s="7"/>
      <c r="V2" s="34"/>
    </row>
    <row r="3" spans="1:22" s="5" customFormat="1" ht="23.25" customHeight="1">
      <c r="A3" s="10" t="s">
        <v>2</v>
      </c>
      <c r="B3" s="11"/>
      <c r="C3" s="7"/>
      <c r="E3" s="2"/>
      <c r="F3" s="2"/>
      <c r="G3" s="2"/>
      <c r="H3" s="2"/>
      <c r="I3" s="7"/>
      <c r="J3" s="69"/>
      <c r="K3" s="69"/>
      <c r="L3" s="69"/>
      <c r="M3" s="2"/>
      <c r="N3" s="2"/>
      <c r="O3" s="2"/>
      <c r="P3" s="2"/>
      <c r="R3" s="12"/>
      <c r="T3" s="12" t="s">
        <v>149</v>
      </c>
      <c r="V3" s="34"/>
    </row>
    <row r="4" spans="1:22" s="5" customFormat="1" ht="14.25" customHeight="1" thickBot="1">
      <c r="A4" s="13"/>
      <c r="B4" s="14"/>
      <c r="C4" s="2"/>
      <c r="D4" s="15"/>
      <c r="E4" s="16"/>
      <c r="F4" s="17"/>
      <c r="G4" s="18"/>
      <c r="H4" s="19"/>
      <c r="I4" s="17"/>
      <c r="J4" s="19"/>
      <c r="K4" s="19"/>
      <c r="L4" s="187" t="s">
        <v>150</v>
      </c>
      <c r="M4" s="188"/>
      <c r="N4" s="189"/>
      <c r="O4" s="18"/>
      <c r="P4" s="190"/>
      <c r="Q4" s="191"/>
      <c r="R4" s="192"/>
      <c r="S4" s="21"/>
      <c r="T4" s="204" t="s">
        <v>5</v>
      </c>
      <c r="V4" s="34"/>
    </row>
    <row r="5" spans="1:22" s="5" customFormat="1" ht="11.25">
      <c r="A5" s="22"/>
      <c r="B5" s="23"/>
      <c r="C5" s="24"/>
      <c r="D5" s="25"/>
      <c r="E5" s="26" t="s">
        <v>6</v>
      </c>
      <c r="F5" s="26"/>
      <c r="G5" s="28"/>
      <c r="H5" s="22"/>
      <c r="I5" s="22"/>
      <c r="J5" s="22"/>
      <c r="K5" s="28"/>
      <c r="L5" s="29"/>
      <c r="M5" s="30" t="s">
        <v>151</v>
      </c>
      <c r="N5" s="31"/>
      <c r="O5" s="32" t="s">
        <v>8</v>
      </c>
      <c r="P5" s="196" t="s">
        <v>9</v>
      </c>
      <c r="Q5" s="197"/>
      <c r="R5" s="198"/>
      <c r="S5" s="33" t="s">
        <v>10</v>
      </c>
      <c r="T5" s="202"/>
      <c r="V5" s="34"/>
    </row>
    <row r="6" spans="1:22" s="5" customFormat="1" ht="11.25">
      <c r="A6" s="22"/>
      <c r="B6" s="23"/>
      <c r="C6" s="2"/>
      <c r="D6" s="18"/>
      <c r="E6" s="34"/>
      <c r="F6" s="39" t="s">
        <v>11</v>
      </c>
      <c r="G6" s="28" t="s">
        <v>12</v>
      </c>
      <c r="H6" s="35" t="s">
        <v>13</v>
      </c>
      <c r="I6" s="36" t="s">
        <v>14</v>
      </c>
      <c r="J6" s="36" t="s">
        <v>15</v>
      </c>
      <c r="K6" s="28" t="s">
        <v>16</v>
      </c>
      <c r="L6" s="37" t="s">
        <v>17</v>
      </c>
      <c r="M6" s="38" t="s">
        <v>18</v>
      </c>
      <c r="N6" s="37" t="s">
        <v>19</v>
      </c>
      <c r="O6" s="32" t="s">
        <v>20</v>
      </c>
      <c r="P6" s="32" t="s">
        <v>21</v>
      </c>
      <c r="Q6" s="32"/>
      <c r="R6" s="32"/>
      <c r="S6" s="24" t="s">
        <v>22</v>
      </c>
      <c r="T6" s="202"/>
      <c r="V6" s="34"/>
    </row>
    <row r="7" spans="1:25" s="5" customFormat="1" ht="11.25">
      <c r="A7" s="28" t="s">
        <v>23</v>
      </c>
      <c r="B7" s="39"/>
      <c r="C7" s="24" t="s">
        <v>24</v>
      </c>
      <c r="D7" s="28" t="s">
        <v>25</v>
      </c>
      <c r="E7" s="34" t="s">
        <v>25</v>
      </c>
      <c r="F7" s="39" t="s">
        <v>26</v>
      </c>
      <c r="G7" s="28" t="s">
        <v>27</v>
      </c>
      <c r="H7" s="28" t="s">
        <v>152</v>
      </c>
      <c r="I7" s="28" t="s">
        <v>29</v>
      </c>
      <c r="J7" s="28" t="s">
        <v>29</v>
      </c>
      <c r="K7" s="28" t="s">
        <v>30</v>
      </c>
      <c r="L7" s="37" t="s">
        <v>153</v>
      </c>
      <c r="M7" s="38" t="s">
        <v>154</v>
      </c>
      <c r="N7" s="37" t="s">
        <v>33</v>
      </c>
      <c r="O7" s="32" t="s">
        <v>34</v>
      </c>
      <c r="P7" s="32" t="s">
        <v>35</v>
      </c>
      <c r="Q7" s="32" t="s">
        <v>155</v>
      </c>
      <c r="R7" s="32" t="s">
        <v>37</v>
      </c>
      <c r="S7" s="24" t="s">
        <v>38</v>
      </c>
      <c r="T7" s="202"/>
      <c r="V7" s="34"/>
      <c r="X7" s="205"/>
      <c r="Y7" s="206"/>
    </row>
    <row r="8" spans="1:30" s="5" customFormat="1" ht="11.25">
      <c r="A8" s="40"/>
      <c r="B8" s="41"/>
      <c r="C8" s="7"/>
      <c r="D8" s="40"/>
      <c r="E8" s="7"/>
      <c r="F8" s="161" t="s">
        <v>157</v>
      </c>
      <c r="G8" s="42" t="s">
        <v>40</v>
      </c>
      <c r="H8" s="40"/>
      <c r="I8" s="40"/>
      <c r="J8" s="40"/>
      <c r="K8" s="42"/>
      <c r="L8" s="44"/>
      <c r="M8" s="45" t="s">
        <v>158</v>
      </c>
      <c r="N8" s="44" t="s">
        <v>159</v>
      </c>
      <c r="O8" s="46" t="s">
        <v>43</v>
      </c>
      <c r="P8" s="46" t="s">
        <v>44</v>
      </c>
      <c r="Q8" s="46" t="s">
        <v>160</v>
      </c>
      <c r="R8" s="47"/>
      <c r="S8" s="43" t="s">
        <v>46</v>
      </c>
      <c r="T8" s="203"/>
      <c r="V8" s="102"/>
      <c r="W8" s="102"/>
      <c r="X8" s="102"/>
      <c r="Y8" s="102"/>
      <c r="Z8" s="102"/>
      <c r="AA8" s="102"/>
      <c r="AB8" s="162"/>
      <c r="AC8" s="162"/>
      <c r="AD8" s="162"/>
    </row>
    <row r="9" spans="1:30" s="102" customFormat="1" ht="15" customHeight="1">
      <c r="A9" s="48" t="s">
        <v>201</v>
      </c>
      <c r="B9" s="163" t="s">
        <v>202</v>
      </c>
      <c r="C9" s="49" t="s">
        <v>203</v>
      </c>
      <c r="D9" s="164" t="s">
        <v>204</v>
      </c>
      <c r="E9" s="140" t="s">
        <v>165</v>
      </c>
      <c r="F9" s="140">
        <v>0.657</v>
      </c>
      <c r="G9" s="140" t="s">
        <v>51</v>
      </c>
      <c r="H9" s="140">
        <v>700</v>
      </c>
      <c r="I9" s="140">
        <v>350</v>
      </c>
      <c r="J9" s="140">
        <v>1160</v>
      </c>
      <c r="K9" s="140" t="s">
        <v>77</v>
      </c>
      <c r="L9" s="165">
        <v>18.2</v>
      </c>
      <c r="M9" s="166">
        <f aca="true" t="shared" si="0" ref="M9:M23">IF(L9&gt;0,1/L9*34.6*67.1,"")</f>
        <v>127.56373626373626</v>
      </c>
      <c r="N9" s="167">
        <v>17</v>
      </c>
      <c r="O9" s="168"/>
      <c r="P9" s="140" t="s">
        <v>56</v>
      </c>
      <c r="Q9" s="140" t="s">
        <v>79</v>
      </c>
      <c r="R9" s="168" t="s">
        <v>205</v>
      </c>
      <c r="S9" s="57" t="s">
        <v>130</v>
      </c>
      <c r="T9" s="169">
        <v>105</v>
      </c>
      <c r="V9" s="160"/>
      <c r="W9" s="170"/>
      <c r="X9" s="170"/>
      <c r="Y9" s="170"/>
      <c r="Z9" s="170"/>
      <c r="AA9" s="170"/>
      <c r="AB9" s="170"/>
      <c r="AC9" s="170"/>
      <c r="AD9" s="170"/>
    </row>
    <row r="10" spans="1:30" s="102" customFormat="1" ht="15" customHeight="1">
      <c r="A10" s="171"/>
      <c r="B10" s="172"/>
      <c r="C10" s="159"/>
      <c r="D10" s="164" t="s">
        <v>204</v>
      </c>
      <c r="E10" s="140" t="s">
        <v>165</v>
      </c>
      <c r="F10" s="140">
        <v>0.657</v>
      </c>
      <c r="G10" s="140" t="s">
        <v>51</v>
      </c>
      <c r="H10" s="140" t="s">
        <v>166</v>
      </c>
      <c r="I10" s="140">
        <v>350</v>
      </c>
      <c r="J10" s="140" t="s">
        <v>167</v>
      </c>
      <c r="K10" s="140" t="s">
        <v>77</v>
      </c>
      <c r="L10" s="173">
        <v>17.6</v>
      </c>
      <c r="M10" s="174">
        <f t="shared" si="0"/>
        <v>131.9125</v>
      </c>
      <c r="N10" s="167">
        <v>16.7</v>
      </c>
      <c r="O10" s="168"/>
      <c r="P10" s="140" t="s">
        <v>56</v>
      </c>
      <c r="Q10" s="140" t="s">
        <v>79</v>
      </c>
      <c r="R10" s="168" t="s">
        <v>206</v>
      </c>
      <c r="S10" s="57" t="s">
        <v>130</v>
      </c>
      <c r="T10" s="169">
        <v>105</v>
      </c>
      <c r="V10" s="160"/>
      <c r="W10" s="170"/>
      <c r="X10" s="170"/>
      <c r="Y10" s="170"/>
      <c r="Z10" s="170"/>
      <c r="AA10" s="170"/>
      <c r="AB10" s="170"/>
      <c r="AC10" s="170"/>
      <c r="AD10" s="170"/>
    </row>
    <row r="11" spans="1:30" s="102" customFormat="1" ht="15" customHeight="1">
      <c r="A11" s="171"/>
      <c r="B11" s="172"/>
      <c r="C11" s="49"/>
      <c r="D11" s="164" t="s">
        <v>204</v>
      </c>
      <c r="E11" s="140" t="s">
        <v>165</v>
      </c>
      <c r="F11" s="140">
        <v>0.657</v>
      </c>
      <c r="G11" s="140" t="s">
        <v>81</v>
      </c>
      <c r="H11" s="53" t="s">
        <v>207</v>
      </c>
      <c r="I11" s="140">
        <v>350</v>
      </c>
      <c r="J11" s="53" t="s">
        <v>208</v>
      </c>
      <c r="K11" s="140" t="s">
        <v>77</v>
      </c>
      <c r="L11" s="173">
        <v>16.8</v>
      </c>
      <c r="M11" s="174">
        <f t="shared" si="0"/>
        <v>138.19404761904758</v>
      </c>
      <c r="N11" s="167">
        <v>15.5</v>
      </c>
      <c r="O11" s="168"/>
      <c r="P11" s="140" t="s">
        <v>56</v>
      </c>
      <c r="Q11" s="140" t="s">
        <v>79</v>
      </c>
      <c r="R11" s="168" t="s">
        <v>206</v>
      </c>
      <c r="S11" s="57" t="s">
        <v>130</v>
      </c>
      <c r="T11" s="169">
        <v>105</v>
      </c>
      <c r="V11" s="160"/>
      <c r="W11" s="170"/>
      <c r="X11" s="170"/>
      <c r="Y11" s="170"/>
      <c r="Z11" s="170"/>
      <c r="AA11" s="170"/>
      <c r="AB11" s="170"/>
      <c r="AC11" s="170"/>
      <c r="AD11" s="170"/>
    </row>
    <row r="12" spans="1:30" s="102" customFormat="1" ht="15" customHeight="1">
      <c r="A12" s="171"/>
      <c r="B12" s="172"/>
      <c r="C12" s="49"/>
      <c r="D12" s="164" t="s">
        <v>209</v>
      </c>
      <c r="E12" s="140" t="s">
        <v>165</v>
      </c>
      <c r="F12" s="140">
        <v>0.657</v>
      </c>
      <c r="G12" s="140" t="s">
        <v>51</v>
      </c>
      <c r="H12" s="53" t="s">
        <v>210</v>
      </c>
      <c r="I12" s="53" t="s">
        <v>211</v>
      </c>
      <c r="J12" s="53" t="s">
        <v>212</v>
      </c>
      <c r="K12" s="140" t="s">
        <v>77</v>
      </c>
      <c r="L12" s="173">
        <v>17.2</v>
      </c>
      <c r="M12" s="174">
        <f t="shared" si="0"/>
        <v>134.98023255813953</v>
      </c>
      <c r="N12" s="167">
        <v>15.5</v>
      </c>
      <c r="O12" s="168"/>
      <c r="P12" s="140" t="s">
        <v>56</v>
      </c>
      <c r="Q12" s="140" t="s">
        <v>79</v>
      </c>
      <c r="R12" s="168" t="s">
        <v>213</v>
      </c>
      <c r="S12" s="57" t="s">
        <v>130</v>
      </c>
      <c r="T12" s="169">
        <v>110</v>
      </c>
      <c r="V12" s="160"/>
      <c r="W12" s="170"/>
      <c r="X12" s="170"/>
      <c r="Y12" s="170"/>
      <c r="Z12" s="170"/>
      <c r="AA12" s="170"/>
      <c r="AB12" s="170"/>
      <c r="AC12" s="170"/>
      <c r="AD12" s="170"/>
    </row>
    <row r="13" spans="1:30" s="102" customFormat="1" ht="15" customHeight="1">
      <c r="A13" s="171"/>
      <c r="B13" s="172"/>
      <c r="C13" s="49"/>
      <c r="D13" s="164" t="s">
        <v>209</v>
      </c>
      <c r="E13" s="140" t="s">
        <v>165</v>
      </c>
      <c r="F13" s="140">
        <v>0.657</v>
      </c>
      <c r="G13" s="140" t="s">
        <v>81</v>
      </c>
      <c r="H13" s="53" t="s">
        <v>214</v>
      </c>
      <c r="I13" s="53" t="s">
        <v>211</v>
      </c>
      <c r="J13" s="53" t="s">
        <v>215</v>
      </c>
      <c r="K13" s="140" t="s">
        <v>77</v>
      </c>
      <c r="L13" s="173">
        <v>16.4</v>
      </c>
      <c r="M13" s="174">
        <f t="shared" si="0"/>
        <v>141.56463414634146</v>
      </c>
      <c r="N13" s="167">
        <v>14.9</v>
      </c>
      <c r="O13" s="168"/>
      <c r="P13" s="140" t="s">
        <v>56</v>
      </c>
      <c r="Q13" s="140" t="s">
        <v>79</v>
      </c>
      <c r="R13" s="168" t="s">
        <v>213</v>
      </c>
      <c r="S13" s="57" t="s">
        <v>130</v>
      </c>
      <c r="T13" s="169">
        <v>110</v>
      </c>
      <c r="V13" s="160"/>
      <c r="W13" s="170"/>
      <c r="X13" s="170"/>
      <c r="Y13" s="170"/>
      <c r="Z13" s="170"/>
      <c r="AA13" s="170"/>
      <c r="AB13" s="170"/>
      <c r="AC13" s="170"/>
      <c r="AD13" s="170"/>
    </row>
    <row r="14" spans="1:30" s="102" customFormat="1" ht="15" customHeight="1">
      <c r="A14" s="171"/>
      <c r="B14" s="172"/>
      <c r="C14" s="49"/>
      <c r="D14" s="164" t="s">
        <v>216</v>
      </c>
      <c r="E14" s="140" t="s">
        <v>165</v>
      </c>
      <c r="F14" s="140">
        <v>0.657</v>
      </c>
      <c r="G14" s="140" t="s">
        <v>51</v>
      </c>
      <c r="H14" s="140" t="s">
        <v>181</v>
      </c>
      <c r="I14" s="140">
        <v>350</v>
      </c>
      <c r="J14" s="140" t="s">
        <v>182</v>
      </c>
      <c r="K14" s="140" t="s">
        <v>77</v>
      </c>
      <c r="L14" s="173">
        <v>17.2</v>
      </c>
      <c r="M14" s="174">
        <f t="shared" si="0"/>
        <v>134.98023255813953</v>
      </c>
      <c r="N14" s="167">
        <v>16.7</v>
      </c>
      <c r="O14" s="168"/>
      <c r="P14" s="140" t="s">
        <v>56</v>
      </c>
      <c r="Q14" s="140" t="s">
        <v>65</v>
      </c>
      <c r="R14" s="168" t="s">
        <v>206</v>
      </c>
      <c r="S14" s="57" t="s">
        <v>130</v>
      </c>
      <c r="T14" s="169">
        <v>100</v>
      </c>
      <c r="V14" s="160"/>
      <c r="W14" s="170"/>
      <c r="X14" s="170"/>
      <c r="Y14" s="170"/>
      <c r="Z14" s="170"/>
      <c r="AA14" s="170"/>
      <c r="AB14" s="170"/>
      <c r="AC14" s="170"/>
      <c r="AD14" s="170"/>
    </row>
    <row r="15" spans="1:30" s="102" customFormat="1" ht="15" customHeight="1">
      <c r="A15" s="171"/>
      <c r="B15" s="172"/>
      <c r="C15" s="49"/>
      <c r="D15" s="164" t="s">
        <v>216</v>
      </c>
      <c r="E15" s="140" t="s">
        <v>165</v>
      </c>
      <c r="F15" s="140">
        <v>0.657</v>
      </c>
      <c r="G15" s="140" t="s">
        <v>81</v>
      </c>
      <c r="H15" s="140" t="s">
        <v>183</v>
      </c>
      <c r="I15" s="140">
        <v>350</v>
      </c>
      <c r="J15" s="140" t="s">
        <v>184</v>
      </c>
      <c r="K15" s="140" t="s">
        <v>77</v>
      </c>
      <c r="L15" s="173">
        <v>16.2</v>
      </c>
      <c r="M15" s="174">
        <f t="shared" si="0"/>
        <v>143.31234567901234</v>
      </c>
      <c r="N15" s="167">
        <v>15.5</v>
      </c>
      <c r="O15" s="168"/>
      <c r="P15" s="140" t="s">
        <v>56</v>
      </c>
      <c r="Q15" s="140" t="s">
        <v>65</v>
      </c>
      <c r="R15" s="168" t="s">
        <v>206</v>
      </c>
      <c r="S15" s="57" t="s">
        <v>130</v>
      </c>
      <c r="T15" s="169">
        <v>100</v>
      </c>
      <c r="V15" s="160"/>
      <c r="W15" s="170"/>
      <c r="X15" s="170"/>
      <c r="Y15" s="170"/>
      <c r="Z15" s="170"/>
      <c r="AA15" s="170"/>
      <c r="AB15" s="170"/>
      <c r="AC15" s="170"/>
      <c r="AD15" s="170"/>
    </row>
    <row r="16" spans="1:30" s="102" customFormat="1" ht="15" customHeight="1">
      <c r="A16" s="171"/>
      <c r="B16" s="172"/>
      <c r="C16" s="49"/>
      <c r="D16" s="164" t="s">
        <v>217</v>
      </c>
      <c r="E16" s="140" t="s">
        <v>165</v>
      </c>
      <c r="F16" s="140">
        <v>0.657</v>
      </c>
      <c r="G16" s="140" t="s">
        <v>51</v>
      </c>
      <c r="H16" s="140" t="s">
        <v>218</v>
      </c>
      <c r="I16" s="140">
        <v>350</v>
      </c>
      <c r="J16" s="140" t="s">
        <v>219</v>
      </c>
      <c r="K16" s="140" t="s">
        <v>77</v>
      </c>
      <c r="L16" s="173">
        <v>16.8</v>
      </c>
      <c r="M16" s="174">
        <f t="shared" si="0"/>
        <v>138.19404761904758</v>
      </c>
      <c r="N16" s="167">
        <v>15.5</v>
      </c>
      <c r="O16" s="168"/>
      <c r="P16" s="140" t="s">
        <v>56</v>
      </c>
      <c r="Q16" s="140" t="s">
        <v>79</v>
      </c>
      <c r="R16" s="168" t="s">
        <v>213</v>
      </c>
      <c r="S16" s="57" t="s">
        <v>130</v>
      </c>
      <c r="T16" s="169">
        <v>105</v>
      </c>
      <c r="V16" s="160"/>
      <c r="W16" s="170"/>
      <c r="X16" s="170"/>
      <c r="Y16" s="170"/>
      <c r="Z16" s="170"/>
      <c r="AA16" s="170"/>
      <c r="AB16" s="170"/>
      <c r="AC16" s="170"/>
      <c r="AD16" s="170"/>
    </row>
    <row r="17" spans="1:30" s="102" customFormat="1" ht="15" customHeight="1">
      <c r="A17" s="171"/>
      <c r="B17" s="172"/>
      <c r="C17" s="49"/>
      <c r="D17" s="164" t="s">
        <v>217</v>
      </c>
      <c r="E17" s="140" t="s">
        <v>165</v>
      </c>
      <c r="F17" s="140">
        <v>0.657</v>
      </c>
      <c r="G17" s="140" t="s">
        <v>81</v>
      </c>
      <c r="H17" s="140" t="s">
        <v>220</v>
      </c>
      <c r="I17" s="140">
        <v>350</v>
      </c>
      <c r="J17" s="140" t="s">
        <v>221</v>
      </c>
      <c r="K17" s="140" t="s">
        <v>77</v>
      </c>
      <c r="L17" s="173">
        <v>16.2</v>
      </c>
      <c r="M17" s="174">
        <f t="shared" si="0"/>
        <v>143.31234567901234</v>
      </c>
      <c r="N17" s="167">
        <v>14.9</v>
      </c>
      <c r="O17" s="168"/>
      <c r="P17" s="140" t="s">
        <v>56</v>
      </c>
      <c r="Q17" s="140" t="s">
        <v>79</v>
      </c>
      <c r="R17" s="168" t="s">
        <v>213</v>
      </c>
      <c r="S17" s="57" t="s">
        <v>130</v>
      </c>
      <c r="T17" s="169">
        <v>105</v>
      </c>
      <c r="V17" s="160"/>
      <c r="W17" s="170"/>
      <c r="X17" s="170"/>
      <c r="Y17" s="170"/>
      <c r="Z17" s="170"/>
      <c r="AA17" s="170"/>
      <c r="AB17" s="170"/>
      <c r="AC17" s="170"/>
      <c r="AD17" s="170"/>
    </row>
    <row r="18" spans="1:30" s="102" customFormat="1" ht="15" customHeight="1">
      <c r="A18" s="171"/>
      <c r="B18" s="172"/>
      <c r="C18" s="49"/>
      <c r="D18" s="164" t="s">
        <v>222</v>
      </c>
      <c r="E18" s="140" t="s">
        <v>165</v>
      </c>
      <c r="F18" s="140">
        <v>0.657</v>
      </c>
      <c r="G18" s="140" t="s">
        <v>51</v>
      </c>
      <c r="H18" s="140" t="s">
        <v>223</v>
      </c>
      <c r="I18" s="140">
        <v>350</v>
      </c>
      <c r="J18" s="140" t="s">
        <v>224</v>
      </c>
      <c r="K18" s="140" t="s">
        <v>77</v>
      </c>
      <c r="L18" s="173">
        <v>16.8</v>
      </c>
      <c r="M18" s="174">
        <f t="shared" si="0"/>
        <v>138.19404761904758</v>
      </c>
      <c r="N18" s="167">
        <v>15.5</v>
      </c>
      <c r="O18" s="168"/>
      <c r="P18" s="140" t="s">
        <v>56</v>
      </c>
      <c r="Q18" s="140" t="s">
        <v>65</v>
      </c>
      <c r="R18" s="168" t="s">
        <v>213</v>
      </c>
      <c r="S18" s="57" t="s">
        <v>130</v>
      </c>
      <c r="T18" s="169">
        <v>105</v>
      </c>
      <c r="V18" s="160"/>
      <c r="W18" s="170"/>
      <c r="X18" s="170"/>
      <c r="Y18" s="170"/>
      <c r="Z18" s="170"/>
      <c r="AA18" s="170"/>
      <c r="AB18" s="170"/>
      <c r="AC18" s="170"/>
      <c r="AD18" s="170"/>
    </row>
    <row r="19" spans="1:30" s="102" customFormat="1" ht="15" customHeight="1">
      <c r="A19" s="171"/>
      <c r="B19" s="172"/>
      <c r="C19" s="49"/>
      <c r="D19" s="164" t="s">
        <v>222</v>
      </c>
      <c r="E19" s="140" t="s">
        <v>165</v>
      </c>
      <c r="F19" s="140">
        <v>0.657</v>
      </c>
      <c r="G19" s="140" t="s">
        <v>81</v>
      </c>
      <c r="H19" s="140" t="s">
        <v>225</v>
      </c>
      <c r="I19" s="140">
        <v>350</v>
      </c>
      <c r="J19" s="140" t="s">
        <v>226</v>
      </c>
      <c r="K19" s="140" t="s">
        <v>77</v>
      </c>
      <c r="L19" s="173">
        <v>15.6</v>
      </c>
      <c r="M19" s="174">
        <f t="shared" si="0"/>
        <v>148.824358974359</v>
      </c>
      <c r="N19" s="167">
        <v>14.9</v>
      </c>
      <c r="O19" s="168"/>
      <c r="P19" s="140" t="s">
        <v>56</v>
      </c>
      <c r="Q19" s="140" t="s">
        <v>65</v>
      </c>
      <c r="R19" s="168" t="s">
        <v>213</v>
      </c>
      <c r="S19" s="57" t="s">
        <v>130</v>
      </c>
      <c r="T19" s="169">
        <v>105</v>
      </c>
      <c r="V19" s="160"/>
      <c r="W19" s="170"/>
      <c r="X19" s="170"/>
      <c r="Y19" s="170"/>
      <c r="Z19" s="170"/>
      <c r="AA19" s="170"/>
      <c r="AB19" s="170"/>
      <c r="AC19" s="170"/>
      <c r="AD19" s="170"/>
    </row>
    <row r="20" spans="1:30" s="102" customFormat="1" ht="15" customHeight="1">
      <c r="A20" s="171"/>
      <c r="B20" s="172"/>
      <c r="C20" s="49"/>
      <c r="D20" s="164" t="s">
        <v>227</v>
      </c>
      <c r="E20" s="140" t="s">
        <v>165</v>
      </c>
      <c r="F20" s="140">
        <v>0.657</v>
      </c>
      <c r="G20" s="140" t="s">
        <v>51</v>
      </c>
      <c r="H20" s="53" t="s">
        <v>228</v>
      </c>
      <c r="I20" s="53" t="s">
        <v>211</v>
      </c>
      <c r="J20" s="53" t="s">
        <v>229</v>
      </c>
      <c r="K20" s="140" t="s">
        <v>77</v>
      </c>
      <c r="L20" s="173">
        <v>16.8</v>
      </c>
      <c r="M20" s="174">
        <f t="shared" si="0"/>
        <v>138.19404761904758</v>
      </c>
      <c r="N20" s="167">
        <v>15.5</v>
      </c>
      <c r="O20" s="168"/>
      <c r="P20" s="140" t="s">
        <v>56</v>
      </c>
      <c r="Q20" s="140" t="s">
        <v>65</v>
      </c>
      <c r="R20" s="168" t="s">
        <v>213</v>
      </c>
      <c r="S20" s="57" t="s">
        <v>130</v>
      </c>
      <c r="T20" s="169">
        <v>105</v>
      </c>
      <c r="V20" s="160"/>
      <c r="W20" s="170"/>
      <c r="X20" s="170"/>
      <c r="Y20" s="170"/>
      <c r="Z20" s="170"/>
      <c r="AA20" s="170"/>
      <c r="AB20" s="170"/>
      <c r="AC20" s="170"/>
      <c r="AD20" s="170"/>
    </row>
    <row r="21" spans="1:30" s="102" customFormat="1" ht="15" customHeight="1">
      <c r="A21" s="171"/>
      <c r="B21" s="172"/>
      <c r="C21" s="49"/>
      <c r="D21" s="164" t="s">
        <v>227</v>
      </c>
      <c r="E21" s="140" t="s">
        <v>165</v>
      </c>
      <c r="F21" s="140">
        <v>0.657</v>
      </c>
      <c r="G21" s="140" t="s">
        <v>81</v>
      </c>
      <c r="H21" s="53" t="s">
        <v>230</v>
      </c>
      <c r="I21" s="53" t="s">
        <v>211</v>
      </c>
      <c r="J21" s="53" t="s">
        <v>231</v>
      </c>
      <c r="K21" s="140" t="s">
        <v>77</v>
      </c>
      <c r="L21" s="173">
        <v>15.6</v>
      </c>
      <c r="M21" s="174">
        <f t="shared" si="0"/>
        <v>148.824358974359</v>
      </c>
      <c r="N21" s="167">
        <v>14.9</v>
      </c>
      <c r="O21" s="168"/>
      <c r="P21" s="140" t="s">
        <v>56</v>
      </c>
      <c r="Q21" s="140" t="s">
        <v>65</v>
      </c>
      <c r="R21" s="168" t="s">
        <v>213</v>
      </c>
      <c r="S21" s="57" t="s">
        <v>130</v>
      </c>
      <c r="T21" s="169">
        <v>105</v>
      </c>
      <c r="V21" s="160"/>
      <c r="W21" s="170"/>
      <c r="X21" s="170"/>
      <c r="Y21" s="170"/>
      <c r="Z21" s="170"/>
      <c r="AA21" s="170"/>
      <c r="AB21" s="170"/>
      <c r="AC21" s="170"/>
      <c r="AD21" s="170"/>
    </row>
    <row r="22" spans="1:30" s="102" customFormat="1" ht="15" customHeight="1">
      <c r="A22" s="171"/>
      <c r="B22" s="172"/>
      <c r="C22" s="49"/>
      <c r="D22" s="175" t="s">
        <v>232</v>
      </c>
      <c r="E22" s="53" t="s">
        <v>165</v>
      </c>
      <c r="F22" s="53">
        <v>0.657</v>
      </c>
      <c r="G22" s="53" t="s">
        <v>94</v>
      </c>
      <c r="H22" s="53">
        <v>980</v>
      </c>
      <c r="I22" s="53" t="s">
        <v>211</v>
      </c>
      <c r="J22" s="53" t="s">
        <v>233</v>
      </c>
      <c r="K22" s="53" t="s">
        <v>77</v>
      </c>
      <c r="L22" s="165">
        <v>14.2</v>
      </c>
      <c r="M22" s="166">
        <f t="shared" si="0"/>
        <v>163.49718309859156</v>
      </c>
      <c r="N22" s="167">
        <v>14.9</v>
      </c>
      <c r="O22" s="53" t="s">
        <v>234</v>
      </c>
      <c r="P22" s="53" t="s">
        <v>56</v>
      </c>
      <c r="Q22" s="53" t="s">
        <v>79</v>
      </c>
      <c r="R22" s="176"/>
      <c r="S22" s="57"/>
      <c r="T22" s="92" t="s">
        <v>235</v>
      </c>
      <c r="V22" s="160"/>
      <c r="W22" s="170"/>
      <c r="X22" s="170"/>
      <c r="Y22" s="170"/>
      <c r="Z22" s="170"/>
      <c r="AA22" s="170"/>
      <c r="AB22" s="170"/>
      <c r="AC22" s="170"/>
      <c r="AD22" s="170"/>
    </row>
    <row r="23" spans="1:30" s="102" customFormat="1" ht="15" customHeight="1">
      <c r="A23" s="186"/>
      <c r="B23" s="177"/>
      <c r="C23" s="98"/>
      <c r="D23" s="86" t="s">
        <v>236</v>
      </c>
      <c r="E23" s="53" t="s">
        <v>165</v>
      </c>
      <c r="F23" s="53">
        <v>0.657</v>
      </c>
      <c r="G23" s="53" t="s">
        <v>94</v>
      </c>
      <c r="H23" s="53">
        <v>1030</v>
      </c>
      <c r="I23" s="53" t="s">
        <v>211</v>
      </c>
      <c r="J23" s="53" t="s">
        <v>237</v>
      </c>
      <c r="K23" s="53" t="s">
        <v>77</v>
      </c>
      <c r="L23" s="173">
        <v>13.4</v>
      </c>
      <c r="M23" s="174">
        <f t="shared" si="0"/>
        <v>173.25820895522384</v>
      </c>
      <c r="N23" s="167">
        <v>14.9</v>
      </c>
      <c r="O23" s="53" t="s">
        <v>234</v>
      </c>
      <c r="P23" s="53" t="s">
        <v>56</v>
      </c>
      <c r="Q23" s="53" t="s">
        <v>238</v>
      </c>
      <c r="R23" s="176"/>
      <c r="S23" s="57"/>
      <c r="T23" s="92" t="s">
        <v>235</v>
      </c>
      <c r="V23" s="160"/>
      <c r="W23" s="170"/>
      <c r="X23" s="170"/>
      <c r="Y23" s="170"/>
      <c r="Z23" s="170"/>
      <c r="AA23" s="170"/>
      <c r="AB23" s="170"/>
      <c r="AC23" s="170"/>
      <c r="AD23" s="170"/>
    </row>
    <row r="24" spans="1:30" s="5" customFormat="1" ht="11.25">
      <c r="A24" s="159"/>
      <c r="B24" s="101"/>
      <c r="C24" s="159"/>
      <c r="D24" s="159"/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60"/>
      <c r="W24" s="170"/>
      <c r="X24" s="170"/>
      <c r="Y24" s="170"/>
      <c r="Z24" s="170"/>
      <c r="AA24" s="170"/>
      <c r="AB24" s="170"/>
      <c r="AC24" s="170"/>
      <c r="AD24" s="170"/>
    </row>
    <row r="25" spans="1:30" s="5" customFormat="1" ht="11.25">
      <c r="A25" s="159"/>
      <c r="B25" s="180" t="s">
        <v>239</v>
      </c>
      <c r="C25" s="159"/>
      <c r="D25" s="159"/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60"/>
      <c r="W25" s="170"/>
      <c r="X25" s="170"/>
      <c r="Y25" s="170"/>
      <c r="Z25" s="170"/>
      <c r="AA25" s="170"/>
      <c r="AB25" s="170"/>
      <c r="AC25" s="170"/>
      <c r="AD25" s="170"/>
    </row>
    <row r="26" spans="1:30" s="5" customFormat="1" ht="11.25">
      <c r="A26" s="159"/>
      <c r="C26" s="101" t="s">
        <v>240</v>
      </c>
      <c r="D26" s="159"/>
      <c r="E26" s="178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60"/>
      <c r="W26" s="170"/>
      <c r="X26" s="170"/>
      <c r="Y26" s="170"/>
      <c r="Z26" s="170"/>
      <c r="AA26" s="170"/>
      <c r="AB26" s="170"/>
      <c r="AC26" s="170"/>
      <c r="AD26" s="170"/>
    </row>
    <row r="27" spans="1:30" s="5" customFormat="1" ht="11.25">
      <c r="A27" s="159"/>
      <c r="C27" s="101"/>
      <c r="D27" s="159"/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60"/>
      <c r="W27" s="170"/>
      <c r="X27" s="170"/>
      <c r="Y27" s="170"/>
      <c r="Z27" s="170"/>
      <c r="AA27" s="170"/>
      <c r="AB27" s="170"/>
      <c r="AC27" s="170"/>
      <c r="AD27" s="170"/>
    </row>
    <row r="28" spans="22:30" ht="11.25">
      <c r="V28" s="160"/>
      <c r="W28" s="170"/>
      <c r="X28" s="170"/>
      <c r="Y28" s="170"/>
      <c r="Z28" s="170"/>
      <c r="AA28" s="170"/>
      <c r="AB28" s="170"/>
      <c r="AC28" s="170"/>
      <c r="AD28" s="170"/>
    </row>
    <row r="29" spans="22:30" ht="11.25">
      <c r="V29" s="160"/>
      <c r="W29" s="170"/>
      <c r="X29" s="170"/>
      <c r="Y29" s="170"/>
      <c r="Z29" s="170"/>
      <c r="AA29" s="170"/>
      <c r="AB29" s="170"/>
      <c r="AC29" s="170"/>
      <c r="AD29" s="170"/>
    </row>
    <row r="30" spans="22:30" ht="11.25">
      <c r="V30" s="160"/>
      <c r="W30" s="170"/>
      <c r="X30" s="170"/>
      <c r="Y30" s="170"/>
      <c r="Z30" s="170"/>
      <c r="AA30" s="170"/>
      <c r="AB30" s="170"/>
      <c r="AC30" s="170"/>
      <c r="AD30" s="170"/>
    </row>
    <row r="31" spans="22:30" ht="11.25">
      <c r="V31" s="160"/>
      <c r="W31" s="170"/>
      <c r="X31" s="170"/>
      <c r="Y31" s="170"/>
      <c r="Z31" s="170"/>
      <c r="AA31" s="170"/>
      <c r="AB31" s="170"/>
      <c r="AC31" s="170"/>
      <c r="AD31" s="170"/>
    </row>
    <row r="32" spans="22:30" ht="11.25">
      <c r="V32" s="160"/>
      <c r="W32" s="170"/>
      <c r="X32" s="170"/>
      <c r="Y32" s="170"/>
      <c r="Z32" s="170"/>
      <c r="AA32" s="170"/>
      <c r="AB32" s="170"/>
      <c r="AC32" s="170"/>
      <c r="AD32" s="170"/>
    </row>
    <row r="33" spans="22:30" ht="11.25">
      <c r="V33" s="160"/>
      <c r="W33" s="170"/>
      <c r="X33" s="170"/>
      <c r="Y33" s="170"/>
      <c r="Z33" s="170"/>
      <c r="AA33" s="170"/>
      <c r="AB33" s="170"/>
      <c r="AC33" s="170"/>
      <c r="AD33" s="170"/>
    </row>
    <row r="34" spans="22:30" ht="11.25">
      <c r="V34" s="160"/>
      <c r="W34" s="170"/>
      <c r="X34" s="170"/>
      <c r="Y34" s="170"/>
      <c r="Z34" s="170"/>
      <c r="AA34" s="170"/>
      <c r="AB34" s="170"/>
      <c r="AC34" s="170"/>
      <c r="AD34" s="170"/>
    </row>
    <row r="35" spans="22:30" ht="11.25">
      <c r="V35" s="160"/>
      <c r="W35" s="170"/>
      <c r="X35" s="170"/>
      <c r="Y35" s="170"/>
      <c r="Z35" s="170"/>
      <c r="AA35" s="170"/>
      <c r="AB35" s="170"/>
      <c r="AC35" s="170"/>
      <c r="AD35" s="170"/>
    </row>
    <row r="36" spans="22:30" ht="11.25">
      <c r="V36" s="160"/>
      <c r="W36" s="170"/>
      <c r="X36" s="170"/>
      <c r="Y36" s="170"/>
      <c r="Z36" s="170"/>
      <c r="AA36" s="170"/>
      <c r="AB36" s="170"/>
      <c r="AC36" s="170"/>
      <c r="AD36" s="170"/>
    </row>
    <row r="37" spans="22:30" ht="11.25">
      <c r="V37" s="160"/>
      <c r="W37" s="170"/>
      <c r="X37" s="170"/>
      <c r="Y37" s="170"/>
      <c r="Z37" s="170"/>
      <c r="AA37" s="170"/>
      <c r="AB37" s="170"/>
      <c r="AC37" s="170"/>
      <c r="AD37" s="170"/>
    </row>
    <row r="38" spans="22:30" ht="11.25">
      <c r="V38" s="160"/>
      <c r="W38" s="170"/>
      <c r="X38" s="170"/>
      <c r="Y38" s="170"/>
      <c r="Z38" s="170"/>
      <c r="AA38" s="170"/>
      <c r="AB38" s="170"/>
      <c r="AC38" s="170"/>
      <c r="AD38" s="170"/>
    </row>
    <row r="39" spans="22:30" ht="11.25">
      <c r="V39" s="160"/>
      <c r="W39" s="170"/>
      <c r="X39" s="170"/>
      <c r="Y39" s="170"/>
      <c r="Z39" s="170"/>
      <c r="AA39" s="170"/>
      <c r="AB39" s="170"/>
      <c r="AC39" s="170"/>
      <c r="AD39" s="170"/>
    </row>
    <row r="40" spans="22:30" ht="11.25">
      <c r="V40" s="160"/>
      <c r="W40" s="170"/>
      <c r="X40" s="170"/>
      <c r="Y40" s="170"/>
      <c r="Z40" s="170"/>
      <c r="AA40" s="170"/>
      <c r="AB40" s="170"/>
      <c r="AC40" s="170"/>
      <c r="AD40" s="170"/>
    </row>
    <row r="41" spans="22:30" ht="11.25">
      <c r="V41" s="160"/>
      <c r="W41" s="170"/>
      <c r="X41" s="170"/>
      <c r="Y41" s="170"/>
      <c r="Z41" s="170"/>
      <c r="AA41" s="170"/>
      <c r="AB41" s="170"/>
      <c r="AC41" s="170"/>
      <c r="AD41" s="170"/>
    </row>
    <row r="42" spans="22:30" ht="11.25">
      <c r="V42" s="160"/>
      <c r="W42" s="170"/>
      <c r="X42" s="170"/>
      <c r="Y42" s="170"/>
      <c r="Z42" s="170"/>
      <c r="AA42" s="170"/>
      <c r="AB42" s="170"/>
      <c r="AC42" s="170"/>
      <c r="AD42" s="170"/>
    </row>
    <row r="43" spans="22:30" ht="11.25">
      <c r="V43" s="160"/>
      <c r="W43" s="170"/>
      <c r="X43" s="170"/>
      <c r="Y43" s="170"/>
      <c r="Z43" s="170"/>
      <c r="AA43" s="170"/>
      <c r="AB43" s="170"/>
      <c r="AC43" s="170"/>
      <c r="AD43" s="170"/>
    </row>
    <row r="44" spans="22:30" ht="11.25">
      <c r="V44" s="160"/>
      <c r="W44" s="170"/>
      <c r="X44" s="170"/>
      <c r="Y44" s="170"/>
      <c r="Z44" s="170"/>
      <c r="AA44" s="170"/>
      <c r="AB44" s="170"/>
      <c r="AC44" s="170"/>
      <c r="AD44" s="170"/>
    </row>
    <row r="45" spans="22:30" ht="11.25">
      <c r="V45" s="160"/>
      <c r="W45" s="170"/>
      <c r="X45" s="170"/>
      <c r="Y45" s="170"/>
      <c r="Z45" s="170"/>
      <c r="AA45" s="170"/>
      <c r="AB45" s="170"/>
      <c r="AC45" s="170"/>
      <c r="AD45" s="170"/>
    </row>
    <row r="46" spans="22:30" ht="11.25">
      <c r="V46" s="160"/>
      <c r="W46" s="170"/>
      <c r="X46" s="170"/>
      <c r="Y46" s="170"/>
      <c r="Z46" s="170"/>
      <c r="AA46" s="170"/>
      <c r="AB46" s="170"/>
      <c r="AC46" s="170"/>
      <c r="AD46" s="170"/>
    </row>
    <row r="47" spans="22:30" ht="11.25">
      <c r="V47" s="160"/>
      <c r="W47" s="170"/>
      <c r="X47" s="170"/>
      <c r="Y47" s="170"/>
      <c r="Z47" s="170"/>
      <c r="AA47" s="170"/>
      <c r="AB47" s="170"/>
      <c r="AC47" s="170"/>
      <c r="AD47" s="170"/>
    </row>
    <row r="48" spans="22:30" ht="11.25">
      <c r="V48" s="160"/>
      <c r="W48" s="170"/>
      <c r="X48" s="170"/>
      <c r="Y48" s="170"/>
      <c r="Z48" s="170"/>
      <c r="AA48" s="170"/>
      <c r="AB48" s="170"/>
      <c r="AC48" s="170"/>
      <c r="AD48" s="170"/>
    </row>
    <row r="49" spans="22:30" ht="11.25">
      <c r="V49" s="160"/>
      <c r="W49" s="170"/>
      <c r="X49" s="170"/>
      <c r="Y49" s="170"/>
      <c r="Z49" s="170"/>
      <c r="AA49" s="170"/>
      <c r="AB49" s="170"/>
      <c r="AC49" s="170"/>
      <c r="AD49" s="170"/>
    </row>
    <row r="50" spans="22:30" ht="11.25">
      <c r="V50" s="160"/>
      <c r="W50" s="170"/>
      <c r="X50" s="170"/>
      <c r="Y50" s="170"/>
      <c r="Z50" s="170"/>
      <c r="AA50" s="170"/>
      <c r="AB50" s="170"/>
      <c r="AC50" s="170"/>
      <c r="AD50" s="170"/>
    </row>
    <row r="51" spans="22:30" ht="11.25">
      <c r="V51" s="160"/>
      <c r="W51" s="170"/>
      <c r="X51" s="170"/>
      <c r="Y51" s="170"/>
      <c r="Z51" s="170"/>
      <c r="AA51" s="170"/>
      <c r="AB51" s="170"/>
      <c r="AC51" s="170"/>
      <c r="AD51" s="170"/>
    </row>
    <row r="52" spans="22:30" ht="11.25">
      <c r="V52" s="160"/>
      <c r="W52" s="170"/>
      <c r="X52" s="170"/>
      <c r="Y52" s="170"/>
      <c r="Z52" s="170"/>
      <c r="AA52" s="170"/>
      <c r="AB52" s="170"/>
      <c r="AC52" s="170"/>
      <c r="AD52" s="170"/>
    </row>
    <row r="53" spans="22:30" ht="11.25">
      <c r="V53" s="160"/>
      <c r="W53" s="170"/>
      <c r="X53" s="170"/>
      <c r="Y53" s="170"/>
      <c r="Z53" s="170"/>
      <c r="AA53" s="170"/>
      <c r="AB53" s="170"/>
      <c r="AC53" s="170"/>
      <c r="AD53" s="170"/>
    </row>
    <row r="54" spans="22:30" ht="11.25">
      <c r="V54" s="160"/>
      <c r="W54" s="170"/>
      <c r="X54" s="170"/>
      <c r="Y54" s="170"/>
      <c r="Z54" s="170"/>
      <c r="AA54" s="170"/>
      <c r="AB54" s="170"/>
      <c r="AC54" s="170"/>
      <c r="AD54" s="170"/>
    </row>
    <row r="55" spans="22:30" ht="11.25">
      <c r="V55" s="160"/>
      <c r="W55" s="170"/>
      <c r="X55" s="170"/>
      <c r="Y55" s="170"/>
      <c r="Z55" s="170"/>
      <c r="AA55" s="170"/>
      <c r="AB55" s="170"/>
      <c r="AC55" s="170"/>
      <c r="AD55" s="170"/>
    </row>
    <row r="56" spans="22:30" ht="11.25">
      <c r="V56" s="160"/>
      <c r="W56" s="170"/>
      <c r="X56" s="170"/>
      <c r="Y56" s="170"/>
      <c r="Z56" s="170"/>
      <c r="AA56" s="170"/>
      <c r="AB56" s="170"/>
      <c r="AC56" s="170"/>
      <c r="AD56" s="170"/>
    </row>
    <row r="57" spans="22:30" ht="11.25">
      <c r="V57" s="160"/>
      <c r="W57" s="170"/>
      <c r="X57" s="170"/>
      <c r="Y57" s="170"/>
      <c r="Z57" s="170"/>
      <c r="AA57" s="170"/>
      <c r="AB57" s="170"/>
      <c r="AC57" s="170"/>
      <c r="AD57" s="170"/>
    </row>
    <row r="58" spans="22:30" ht="11.25">
      <c r="V58" s="160"/>
      <c r="W58" s="170"/>
      <c r="X58" s="170"/>
      <c r="Y58" s="170"/>
      <c r="Z58" s="170"/>
      <c r="AA58" s="170"/>
      <c r="AB58" s="170"/>
      <c r="AC58" s="170"/>
      <c r="AD58" s="170"/>
    </row>
    <row r="59" spans="22:30" ht="11.25">
      <c r="V59" s="160"/>
      <c r="W59" s="170"/>
      <c r="X59" s="170"/>
      <c r="Y59" s="170"/>
      <c r="Z59" s="170"/>
      <c r="AA59" s="170"/>
      <c r="AB59" s="170"/>
      <c r="AC59" s="170"/>
      <c r="AD59" s="170"/>
    </row>
    <row r="60" spans="22:30" ht="11.25">
      <c r="V60" s="160"/>
      <c r="W60" s="170"/>
      <c r="X60" s="170"/>
      <c r="Y60" s="170"/>
      <c r="Z60" s="170"/>
      <c r="AA60" s="170"/>
      <c r="AB60" s="170"/>
      <c r="AC60" s="170"/>
      <c r="AD60" s="170"/>
    </row>
    <row r="61" spans="22:30" ht="11.25">
      <c r="V61" s="160"/>
      <c r="W61" s="170"/>
      <c r="X61" s="170"/>
      <c r="Y61" s="170"/>
      <c r="Z61" s="170"/>
      <c r="AA61" s="170"/>
      <c r="AB61" s="170"/>
      <c r="AC61" s="170"/>
      <c r="AD61" s="170"/>
    </row>
    <row r="62" spans="22:30" ht="11.25">
      <c r="V62" s="160"/>
      <c r="W62" s="170"/>
      <c r="X62" s="170"/>
      <c r="Y62" s="170"/>
      <c r="Z62" s="170"/>
      <c r="AA62" s="170"/>
      <c r="AB62" s="170"/>
      <c r="AC62" s="170"/>
      <c r="AD62" s="170"/>
    </row>
    <row r="63" spans="22:30" ht="11.25">
      <c r="V63" s="160"/>
      <c r="W63" s="170"/>
      <c r="X63" s="170"/>
      <c r="Y63" s="170"/>
      <c r="Z63" s="170"/>
      <c r="AA63" s="170"/>
      <c r="AB63" s="170"/>
      <c r="AC63" s="170"/>
      <c r="AD63" s="170"/>
    </row>
    <row r="64" spans="22:30" ht="11.25">
      <c r="V64" s="160"/>
      <c r="W64" s="170"/>
      <c r="X64" s="170"/>
      <c r="Y64" s="170"/>
      <c r="Z64" s="170"/>
      <c r="AA64" s="170"/>
      <c r="AB64" s="170"/>
      <c r="AC64" s="170"/>
      <c r="AD64" s="170"/>
    </row>
    <row r="65" spans="22:30" ht="11.25">
      <c r="V65" s="160"/>
      <c r="W65" s="170"/>
      <c r="X65" s="170"/>
      <c r="Y65" s="170"/>
      <c r="Z65" s="170"/>
      <c r="AA65" s="170"/>
      <c r="AB65" s="170"/>
      <c r="AC65" s="170"/>
      <c r="AD65" s="170"/>
    </row>
    <row r="66" spans="22:30" ht="11.25">
      <c r="V66" s="160"/>
      <c r="W66" s="170"/>
      <c r="X66" s="170"/>
      <c r="Y66" s="170"/>
      <c r="Z66" s="170"/>
      <c r="AA66" s="170"/>
      <c r="AB66" s="170"/>
      <c r="AC66" s="170"/>
      <c r="AD66" s="170"/>
    </row>
    <row r="67" spans="22:30" ht="11.25">
      <c r="V67" s="160"/>
      <c r="W67" s="170"/>
      <c r="X67" s="170"/>
      <c r="Y67" s="170"/>
      <c r="Z67" s="170"/>
      <c r="AA67" s="170"/>
      <c r="AB67" s="170"/>
      <c r="AC67" s="170"/>
      <c r="AD67" s="170"/>
    </row>
    <row r="68" spans="22:30" ht="11.25">
      <c r="V68" s="160"/>
      <c r="W68" s="170"/>
      <c r="X68" s="170"/>
      <c r="Y68" s="170"/>
      <c r="Z68" s="170"/>
      <c r="AA68" s="170"/>
      <c r="AB68" s="170"/>
      <c r="AC68" s="170"/>
      <c r="AD68" s="170"/>
    </row>
    <row r="69" spans="22:30" ht="11.25">
      <c r="V69" s="160"/>
      <c r="W69" s="170"/>
      <c r="X69" s="170"/>
      <c r="Y69" s="170"/>
      <c r="Z69" s="170"/>
      <c r="AA69" s="170"/>
      <c r="AB69" s="170"/>
      <c r="AC69" s="170"/>
      <c r="AD69" s="170"/>
    </row>
    <row r="70" spans="22:30" ht="11.25">
      <c r="V70" s="160"/>
      <c r="W70" s="170"/>
      <c r="X70" s="170"/>
      <c r="Y70" s="170"/>
      <c r="Z70" s="170"/>
      <c r="AA70" s="170"/>
      <c r="AB70" s="170"/>
      <c r="AC70" s="170"/>
      <c r="AD70" s="170"/>
    </row>
    <row r="71" spans="22:30" ht="11.25">
      <c r="V71" s="160"/>
      <c r="W71" s="170"/>
      <c r="X71" s="170"/>
      <c r="Y71" s="170"/>
      <c r="Z71" s="170"/>
      <c r="AA71" s="170"/>
      <c r="AB71" s="170"/>
      <c r="AC71" s="170"/>
      <c r="AD71" s="170"/>
    </row>
    <row r="72" spans="22:30" ht="11.25">
      <c r="V72" s="160"/>
      <c r="W72" s="170"/>
      <c r="X72" s="170"/>
      <c r="Y72" s="170"/>
      <c r="Z72" s="170"/>
      <c r="AA72" s="170"/>
      <c r="AB72" s="170"/>
      <c r="AC72" s="170"/>
      <c r="AD72" s="170"/>
    </row>
    <row r="73" spans="22:30" ht="11.25">
      <c r="V73" s="160"/>
      <c r="W73" s="170"/>
      <c r="X73" s="170"/>
      <c r="Y73" s="170"/>
      <c r="Z73" s="170"/>
      <c r="AA73" s="170"/>
      <c r="AB73" s="170"/>
      <c r="AC73" s="170"/>
      <c r="AD73" s="170"/>
    </row>
    <row r="74" spans="22:30" ht="11.25">
      <c r="V74" s="160"/>
      <c r="W74" s="170"/>
      <c r="X74" s="170"/>
      <c r="Y74" s="170"/>
      <c r="Z74" s="170"/>
      <c r="AA74" s="170"/>
      <c r="AB74" s="170"/>
      <c r="AC74" s="170"/>
      <c r="AD74" s="170"/>
    </row>
    <row r="75" spans="22:30" ht="11.25">
      <c r="V75" s="102"/>
      <c r="W75" s="102"/>
      <c r="X75" s="102"/>
      <c r="Y75" s="102"/>
      <c r="Z75" s="102"/>
      <c r="AA75" s="102"/>
      <c r="AB75" s="102"/>
      <c r="AC75" s="102"/>
      <c r="AD75" s="102"/>
    </row>
    <row r="76" spans="22:30" ht="11.25">
      <c r="V76" s="34"/>
      <c r="W76" s="5"/>
      <c r="X76" s="181"/>
      <c r="Y76" s="181"/>
      <c r="Z76" s="5"/>
      <c r="AA76" s="5"/>
      <c r="AB76" s="5"/>
      <c r="AC76" s="5"/>
      <c r="AD76" s="5"/>
    </row>
    <row r="77" spans="22:30" ht="11.25">
      <c r="V77" s="34"/>
      <c r="W77" s="5"/>
      <c r="X77" s="181"/>
      <c r="Y77" s="181"/>
      <c r="Z77" s="5"/>
      <c r="AA77" s="5"/>
      <c r="AB77" s="5"/>
      <c r="AC77" s="5"/>
      <c r="AD77" s="5"/>
    </row>
    <row r="78" spans="22:30" ht="11.25">
      <c r="V78" s="34"/>
      <c r="W78" s="5"/>
      <c r="X78" s="181"/>
      <c r="Y78" s="181"/>
      <c r="Z78" s="5"/>
      <c r="AA78" s="5"/>
      <c r="AB78" s="5"/>
      <c r="AC78" s="5"/>
      <c r="AD78" s="5"/>
    </row>
    <row r="79" spans="22:30" ht="11.25">
      <c r="V79" s="34"/>
      <c r="W79" s="5"/>
      <c r="X79" s="181"/>
      <c r="Y79" s="181"/>
      <c r="Z79" s="5"/>
      <c r="AA79" s="5"/>
      <c r="AB79" s="5"/>
      <c r="AC79" s="5"/>
      <c r="AD79" s="5"/>
    </row>
    <row r="80" spans="22:30" ht="11.25">
      <c r="V80" s="34"/>
      <c r="W80" s="5"/>
      <c r="X80" s="181"/>
      <c r="Y80" s="181"/>
      <c r="Z80" s="5"/>
      <c r="AA80" s="5"/>
      <c r="AB80" s="5"/>
      <c r="AC80" s="5"/>
      <c r="AD80" s="5"/>
    </row>
    <row r="81" spans="22:30" ht="11.25">
      <c r="V81" s="34"/>
      <c r="W81" s="5"/>
      <c r="X81" s="5"/>
      <c r="Y81" s="5"/>
      <c r="Z81" s="5"/>
      <c r="AA81" s="5"/>
      <c r="AB81" s="5"/>
      <c r="AC81" s="5"/>
      <c r="AD81" s="5"/>
    </row>
    <row r="82" spans="22:30" ht="11.25">
      <c r="V82" s="34"/>
      <c r="W82" s="5"/>
      <c r="X82" s="5"/>
      <c r="Y82" s="5"/>
      <c r="Z82" s="5"/>
      <c r="AA82" s="5"/>
      <c r="AB82" s="5"/>
      <c r="AC82" s="5"/>
      <c r="AD82" s="5"/>
    </row>
    <row r="83" spans="22:30" ht="11.25">
      <c r="V83" s="34"/>
      <c r="W83" s="5"/>
      <c r="X83" s="5"/>
      <c r="Y83" s="5"/>
      <c r="Z83" s="5"/>
      <c r="AA83" s="5"/>
      <c r="AB83" s="5"/>
      <c r="AC83" s="5"/>
      <c r="AD83" s="5"/>
    </row>
    <row r="84" spans="22:30" ht="11.25">
      <c r="V84" s="34"/>
      <c r="W84" s="5"/>
      <c r="X84" s="5"/>
      <c r="Y84" s="5"/>
      <c r="Z84" s="5"/>
      <c r="AA84" s="5"/>
      <c r="AB84" s="5"/>
      <c r="AC84" s="5"/>
      <c r="AD84" s="5"/>
    </row>
    <row r="85" spans="22:30" ht="11.25">
      <c r="V85" s="34"/>
      <c r="W85" s="5"/>
      <c r="X85" s="5"/>
      <c r="Y85" s="5"/>
      <c r="Z85" s="5"/>
      <c r="AA85" s="5"/>
      <c r="AB85" s="5"/>
      <c r="AC85" s="5"/>
      <c r="AD85" s="5"/>
    </row>
    <row r="90" ht="11.25">
      <c r="X90" s="24"/>
    </row>
    <row r="91" ht="11.25">
      <c r="X91" s="24"/>
    </row>
  </sheetData>
  <sheetProtection/>
  <mergeCells count="5">
    <mergeCell ref="L4:N4"/>
    <mergeCell ref="P4:R4"/>
    <mergeCell ref="T4:T8"/>
    <mergeCell ref="P5:R5"/>
    <mergeCell ref="X7:Y7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view="pageBreakPreview" zoomScale="70" zoomScaleSheetLayoutView="70" zoomScalePageLayoutView="0" workbookViewId="0" topLeftCell="A1">
      <selection activeCell="D27" sqref="D27"/>
    </sheetView>
  </sheetViews>
  <sheetFormatPr defaultColWidth="1.875" defaultRowHeight="13.5"/>
  <cols>
    <col min="1" max="1" width="13.75390625" style="2" customWidth="1"/>
    <col min="2" max="2" width="3.875" style="2" bestFit="1" customWidth="1"/>
    <col min="3" max="3" width="22.50390625" style="2" bestFit="1" customWidth="1"/>
    <col min="4" max="4" width="11.125" style="2" bestFit="1" customWidth="1"/>
    <col min="5" max="5" width="7.00390625" style="2" customWidth="1"/>
    <col min="6" max="6" width="7.625" style="2" customWidth="1"/>
    <col min="7" max="7" width="10.00390625" style="2" customWidth="1"/>
    <col min="8" max="8" width="9.125" style="2" bestFit="1" customWidth="1"/>
    <col min="9" max="10" width="9.375" style="2" customWidth="1"/>
    <col min="11" max="11" width="7.00390625" style="2" bestFit="1" customWidth="1"/>
    <col min="12" max="12" width="7.125" style="2" customWidth="1"/>
    <col min="13" max="13" width="9.375" style="2" bestFit="1" customWidth="1"/>
    <col min="14" max="14" width="6.75390625" style="2" customWidth="1"/>
    <col min="15" max="15" width="10.00390625" style="2" customWidth="1"/>
    <col min="16" max="16" width="10.00390625" style="2" bestFit="1" customWidth="1"/>
    <col min="17" max="17" width="7.50390625" style="2" customWidth="1"/>
    <col min="18" max="254" width="9.00390625" style="2" customWidth="1"/>
    <col min="255" max="255" width="8.75390625" style="2" customWidth="1"/>
    <col min="256" max="16384" width="1.875" style="2" customWidth="1"/>
  </cols>
  <sheetData>
    <row r="1" spans="1:18" ht="21.75" customHeight="1">
      <c r="A1" s="1"/>
      <c r="B1" s="1"/>
      <c r="Q1" s="3"/>
      <c r="R1" s="4"/>
    </row>
    <row r="2" spans="1:20" s="5" customFormat="1" ht="15">
      <c r="A2" s="2"/>
      <c r="B2" s="2"/>
      <c r="C2" s="2"/>
      <c r="E2" s="6"/>
      <c r="H2" s="2"/>
      <c r="I2" s="2"/>
      <c r="J2" s="7" t="s">
        <v>0</v>
      </c>
      <c r="K2" s="7"/>
      <c r="L2" s="7"/>
      <c r="M2" s="7"/>
      <c r="N2" s="7"/>
      <c r="O2" s="7"/>
      <c r="P2" s="7"/>
      <c r="Q2" s="207" t="s">
        <v>70</v>
      </c>
      <c r="R2" s="207"/>
      <c r="S2" s="207"/>
      <c r="T2" s="207"/>
    </row>
    <row r="3" spans="1:20" s="5" customFormat="1" ht="23.25" customHeight="1">
      <c r="A3" s="10" t="s">
        <v>2</v>
      </c>
      <c r="B3" s="11"/>
      <c r="C3" s="7"/>
      <c r="E3" s="2"/>
      <c r="F3" s="2"/>
      <c r="G3" s="2"/>
      <c r="H3" s="2"/>
      <c r="I3" s="7"/>
      <c r="J3" s="69"/>
      <c r="K3" s="69"/>
      <c r="L3" s="69"/>
      <c r="M3" s="2"/>
      <c r="N3" s="2"/>
      <c r="O3" s="2"/>
      <c r="P3" s="2"/>
      <c r="R3" s="12"/>
      <c r="T3" s="12" t="s">
        <v>3</v>
      </c>
    </row>
    <row r="4" spans="1:20" s="5" customFormat="1" ht="14.25" customHeight="1" thickBot="1">
      <c r="A4" s="13"/>
      <c r="B4" s="14"/>
      <c r="C4" s="2"/>
      <c r="D4" s="15"/>
      <c r="E4" s="16"/>
      <c r="F4" s="17"/>
      <c r="G4" s="20"/>
      <c r="H4" s="19"/>
      <c r="I4" s="17"/>
      <c r="J4" s="19"/>
      <c r="K4" s="19"/>
      <c r="L4" s="187" t="s">
        <v>4</v>
      </c>
      <c r="M4" s="188"/>
      <c r="N4" s="189"/>
      <c r="O4" s="18"/>
      <c r="P4" s="190"/>
      <c r="Q4" s="191"/>
      <c r="R4" s="192"/>
      <c r="S4" s="21"/>
      <c r="T4" s="201" t="s">
        <v>5</v>
      </c>
    </row>
    <row r="5" spans="1:20" s="5" customFormat="1" ht="11.25">
      <c r="A5" s="22"/>
      <c r="B5" s="23"/>
      <c r="C5" s="24"/>
      <c r="D5" s="25"/>
      <c r="E5" s="26" t="s">
        <v>6</v>
      </c>
      <c r="F5" s="27"/>
      <c r="G5" s="28"/>
      <c r="H5" s="22"/>
      <c r="I5" s="22"/>
      <c r="J5" s="22"/>
      <c r="K5" s="28"/>
      <c r="L5" s="29"/>
      <c r="M5" s="30" t="s">
        <v>7</v>
      </c>
      <c r="N5" s="31"/>
      <c r="O5" s="32" t="s">
        <v>8</v>
      </c>
      <c r="P5" s="196" t="s">
        <v>9</v>
      </c>
      <c r="Q5" s="197"/>
      <c r="R5" s="198"/>
      <c r="S5" s="33" t="s">
        <v>10</v>
      </c>
      <c r="T5" s="202"/>
    </row>
    <row r="6" spans="1:20" s="5" customFormat="1" ht="11.25">
      <c r="A6" s="22"/>
      <c r="B6" s="23"/>
      <c r="C6" s="2"/>
      <c r="D6" s="18"/>
      <c r="E6" s="34"/>
      <c r="F6" s="28" t="s">
        <v>11</v>
      </c>
      <c r="G6" s="24" t="s">
        <v>12</v>
      </c>
      <c r="H6" s="35" t="s">
        <v>13</v>
      </c>
      <c r="I6" s="36" t="s">
        <v>14</v>
      </c>
      <c r="J6" s="36" t="s">
        <v>15</v>
      </c>
      <c r="K6" s="28" t="s">
        <v>16</v>
      </c>
      <c r="L6" s="37" t="s">
        <v>17</v>
      </c>
      <c r="M6" s="38" t="s">
        <v>18</v>
      </c>
      <c r="N6" s="37" t="s">
        <v>19</v>
      </c>
      <c r="O6" s="32" t="s">
        <v>20</v>
      </c>
      <c r="P6" s="32" t="s">
        <v>21</v>
      </c>
      <c r="Q6" s="32"/>
      <c r="R6" s="32"/>
      <c r="S6" s="24" t="s">
        <v>22</v>
      </c>
      <c r="T6" s="202"/>
    </row>
    <row r="7" spans="1:20" s="5" customFormat="1" ht="11.25">
      <c r="A7" s="28" t="s">
        <v>23</v>
      </c>
      <c r="B7" s="39"/>
      <c r="C7" s="24" t="s">
        <v>24</v>
      </c>
      <c r="D7" s="28" t="s">
        <v>25</v>
      </c>
      <c r="E7" s="34" t="s">
        <v>25</v>
      </c>
      <c r="F7" s="28" t="s">
        <v>26</v>
      </c>
      <c r="G7" s="24" t="s">
        <v>27</v>
      </c>
      <c r="H7" s="28" t="s">
        <v>28</v>
      </c>
      <c r="I7" s="28" t="s">
        <v>29</v>
      </c>
      <c r="J7" s="28" t="s">
        <v>29</v>
      </c>
      <c r="K7" s="28" t="s">
        <v>30</v>
      </c>
      <c r="L7" s="37" t="s">
        <v>31</v>
      </c>
      <c r="M7" s="38" t="s">
        <v>32</v>
      </c>
      <c r="N7" s="37" t="s">
        <v>33</v>
      </c>
      <c r="O7" s="32" t="s">
        <v>34</v>
      </c>
      <c r="P7" s="32" t="s">
        <v>35</v>
      </c>
      <c r="Q7" s="32" t="s">
        <v>36</v>
      </c>
      <c r="R7" s="32" t="s">
        <v>37</v>
      </c>
      <c r="S7" s="24" t="s">
        <v>38</v>
      </c>
      <c r="T7" s="202"/>
    </row>
    <row r="8" spans="1:20" s="5" customFormat="1" ht="11.25">
      <c r="A8" s="40"/>
      <c r="B8" s="41"/>
      <c r="C8" s="7"/>
      <c r="D8" s="40"/>
      <c r="E8" s="7"/>
      <c r="F8" s="42" t="s">
        <v>39</v>
      </c>
      <c r="G8" s="43" t="s">
        <v>40</v>
      </c>
      <c r="H8" s="40"/>
      <c r="I8" s="40"/>
      <c r="J8" s="40"/>
      <c r="K8" s="42"/>
      <c r="L8" s="44"/>
      <c r="M8" s="45" t="s">
        <v>41</v>
      </c>
      <c r="N8" s="44" t="s">
        <v>42</v>
      </c>
      <c r="O8" s="46" t="s">
        <v>43</v>
      </c>
      <c r="P8" s="46" t="s">
        <v>44</v>
      </c>
      <c r="Q8" s="46" t="s">
        <v>45</v>
      </c>
      <c r="R8" s="47"/>
      <c r="S8" s="43" t="s">
        <v>46</v>
      </c>
      <c r="T8" s="203"/>
    </row>
    <row r="9" spans="1:20" s="5" customFormat="1" ht="24.75" customHeight="1">
      <c r="A9" s="48" t="s">
        <v>71</v>
      </c>
      <c r="B9" s="70"/>
      <c r="C9" s="49" t="s">
        <v>72</v>
      </c>
      <c r="D9" s="50" t="s">
        <v>73</v>
      </c>
      <c r="E9" s="50" t="s">
        <v>74</v>
      </c>
      <c r="F9" s="51">
        <v>0.656</v>
      </c>
      <c r="G9" s="52" t="s">
        <v>51</v>
      </c>
      <c r="H9" s="50" t="s">
        <v>75</v>
      </c>
      <c r="I9" s="50">
        <v>350</v>
      </c>
      <c r="J9" s="50" t="s">
        <v>76</v>
      </c>
      <c r="K9" s="50" t="s">
        <v>77</v>
      </c>
      <c r="L9" s="71">
        <v>17.8</v>
      </c>
      <c r="M9" s="55">
        <f aca="true" t="shared" si="0" ref="M9:M19">IF(L9&gt;0,1/L9*34.6*67.1,"")</f>
        <v>130.4303370786517</v>
      </c>
      <c r="N9" s="56">
        <v>16.7</v>
      </c>
      <c r="O9" s="50" t="s">
        <v>78</v>
      </c>
      <c r="P9" s="52" t="s">
        <v>56</v>
      </c>
      <c r="Q9" s="50" t="s">
        <v>79</v>
      </c>
      <c r="R9" s="50"/>
      <c r="S9" s="72"/>
      <c r="T9" s="58" t="s">
        <v>80</v>
      </c>
    </row>
    <row r="10" spans="1:20" s="5" customFormat="1" ht="24.75" customHeight="1">
      <c r="A10" s="73"/>
      <c r="B10" s="74"/>
      <c r="C10" s="59"/>
      <c r="D10" s="50" t="s">
        <v>73</v>
      </c>
      <c r="E10" s="50" t="s">
        <v>74</v>
      </c>
      <c r="F10" s="50">
        <v>0.656</v>
      </c>
      <c r="G10" s="52" t="s">
        <v>81</v>
      </c>
      <c r="H10" s="50">
        <v>790</v>
      </c>
      <c r="I10" s="50">
        <v>350</v>
      </c>
      <c r="J10" s="50">
        <v>1250</v>
      </c>
      <c r="K10" s="52" t="s">
        <v>77</v>
      </c>
      <c r="L10" s="75">
        <v>16.4</v>
      </c>
      <c r="M10" s="55">
        <f t="shared" si="0"/>
        <v>141.56463414634146</v>
      </c>
      <c r="N10" s="62">
        <v>15.5</v>
      </c>
      <c r="O10" s="50" t="s">
        <v>78</v>
      </c>
      <c r="P10" s="52" t="s">
        <v>56</v>
      </c>
      <c r="Q10" s="50" t="s">
        <v>79</v>
      </c>
      <c r="R10" s="50"/>
      <c r="S10" s="72"/>
      <c r="T10" s="58" t="s">
        <v>80</v>
      </c>
    </row>
    <row r="11" spans="1:20" s="5" customFormat="1" ht="24.75" customHeight="1">
      <c r="A11" s="73"/>
      <c r="B11" s="74"/>
      <c r="C11" s="63"/>
      <c r="D11" s="50" t="s">
        <v>82</v>
      </c>
      <c r="E11" s="50" t="s">
        <v>74</v>
      </c>
      <c r="F11" s="51">
        <v>0.656</v>
      </c>
      <c r="G11" s="52" t="s">
        <v>51</v>
      </c>
      <c r="H11" s="50" t="s">
        <v>83</v>
      </c>
      <c r="I11" s="50">
        <v>350</v>
      </c>
      <c r="J11" s="50" t="s">
        <v>84</v>
      </c>
      <c r="K11" s="50" t="s">
        <v>77</v>
      </c>
      <c r="L11" s="71">
        <v>17.6</v>
      </c>
      <c r="M11" s="55">
        <f t="shared" si="0"/>
        <v>131.9125</v>
      </c>
      <c r="N11" s="56">
        <v>16.7</v>
      </c>
      <c r="O11" s="50" t="s">
        <v>78</v>
      </c>
      <c r="P11" s="52" t="s">
        <v>56</v>
      </c>
      <c r="Q11" s="50" t="s">
        <v>65</v>
      </c>
      <c r="R11" s="50"/>
      <c r="S11" s="72"/>
      <c r="T11" s="58" t="s">
        <v>80</v>
      </c>
    </row>
    <row r="12" spans="1:20" s="5" customFormat="1" ht="24.75" customHeight="1">
      <c r="A12" s="73"/>
      <c r="B12" s="74"/>
      <c r="C12" s="63"/>
      <c r="D12" s="50" t="s">
        <v>85</v>
      </c>
      <c r="E12" s="50" t="s">
        <v>74</v>
      </c>
      <c r="F12" s="51">
        <v>0.656</v>
      </c>
      <c r="G12" s="52" t="s">
        <v>51</v>
      </c>
      <c r="H12" s="50" t="s">
        <v>86</v>
      </c>
      <c r="I12" s="52" t="s">
        <v>87</v>
      </c>
      <c r="J12" s="50" t="s">
        <v>88</v>
      </c>
      <c r="K12" s="50"/>
      <c r="L12" s="71">
        <v>17</v>
      </c>
      <c r="M12" s="55">
        <f t="shared" si="0"/>
        <v>136.5682352941176</v>
      </c>
      <c r="N12" s="56">
        <v>15.5</v>
      </c>
      <c r="O12" s="50" t="s">
        <v>78</v>
      </c>
      <c r="P12" s="52" t="s">
        <v>56</v>
      </c>
      <c r="Q12" s="50" t="s">
        <v>79</v>
      </c>
      <c r="R12" s="52"/>
      <c r="S12" s="72"/>
      <c r="T12" s="58" t="s">
        <v>80</v>
      </c>
    </row>
    <row r="13" spans="1:20" s="5" customFormat="1" ht="24.75" customHeight="1">
      <c r="A13" s="73"/>
      <c r="B13" s="74"/>
      <c r="C13" s="63"/>
      <c r="D13" s="50" t="s">
        <v>85</v>
      </c>
      <c r="E13" s="50" t="s">
        <v>74</v>
      </c>
      <c r="F13" s="50">
        <v>0.656</v>
      </c>
      <c r="G13" s="50" t="s">
        <v>81</v>
      </c>
      <c r="H13" s="50" t="s">
        <v>89</v>
      </c>
      <c r="I13" s="52" t="s">
        <v>87</v>
      </c>
      <c r="J13" s="50" t="s">
        <v>90</v>
      </c>
      <c r="K13" s="50"/>
      <c r="L13" s="71">
        <v>15.8</v>
      </c>
      <c r="M13" s="55">
        <f t="shared" si="0"/>
        <v>146.9405063291139</v>
      </c>
      <c r="N13" s="56">
        <v>14.9</v>
      </c>
      <c r="O13" s="50" t="s">
        <v>78</v>
      </c>
      <c r="P13" s="50" t="s">
        <v>56</v>
      </c>
      <c r="Q13" s="50" t="s">
        <v>79</v>
      </c>
      <c r="R13" s="50"/>
      <c r="S13" s="72"/>
      <c r="T13" s="58" t="s">
        <v>80</v>
      </c>
    </row>
    <row r="14" spans="1:20" s="5" customFormat="1" ht="24.75" customHeight="1">
      <c r="A14" s="73"/>
      <c r="B14" s="74"/>
      <c r="C14" s="63"/>
      <c r="D14" s="50" t="s">
        <v>91</v>
      </c>
      <c r="E14" s="50" t="s">
        <v>74</v>
      </c>
      <c r="F14" s="50">
        <v>0.656</v>
      </c>
      <c r="G14" s="50" t="s">
        <v>51</v>
      </c>
      <c r="H14" s="50" t="s">
        <v>92</v>
      </c>
      <c r="I14" s="52" t="s">
        <v>87</v>
      </c>
      <c r="J14" s="50" t="s">
        <v>93</v>
      </c>
      <c r="K14" s="50"/>
      <c r="L14" s="71">
        <v>16.4</v>
      </c>
      <c r="M14" s="55">
        <f t="shared" si="0"/>
        <v>141.56463414634146</v>
      </c>
      <c r="N14" s="56">
        <v>15.5</v>
      </c>
      <c r="O14" s="50" t="s">
        <v>78</v>
      </c>
      <c r="P14" s="50" t="s">
        <v>56</v>
      </c>
      <c r="Q14" s="50" t="s">
        <v>65</v>
      </c>
      <c r="R14" s="50"/>
      <c r="S14" s="72"/>
      <c r="T14" s="58" t="s">
        <v>80</v>
      </c>
    </row>
    <row r="15" spans="1:20" s="5" customFormat="1" ht="24.75" customHeight="1">
      <c r="A15" s="73"/>
      <c r="B15" s="76"/>
      <c r="C15" s="64"/>
      <c r="D15" s="50" t="s">
        <v>91</v>
      </c>
      <c r="E15" s="50" t="s">
        <v>74</v>
      </c>
      <c r="F15" s="50">
        <v>0.656</v>
      </c>
      <c r="G15" s="50" t="s">
        <v>94</v>
      </c>
      <c r="H15" s="50">
        <v>1030</v>
      </c>
      <c r="I15" s="50" t="s">
        <v>95</v>
      </c>
      <c r="J15" s="50" t="s">
        <v>96</v>
      </c>
      <c r="K15" s="50"/>
      <c r="L15" s="71">
        <v>14.6</v>
      </c>
      <c r="M15" s="55">
        <f t="shared" si="0"/>
        <v>159.01780821917808</v>
      </c>
      <c r="N15" s="56">
        <v>14.9</v>
      </c>
      <c r="O15" s="50" t="s">
        <v>78</v>
      </c>
      <c r="P15" s="50" t="s">
        <v>56</v>
      </c>
      <c r="Q15" s="50" t="s">
        <v>65</v>
      </c>
      <c r="R15" s="50"/>
      <c r="S15" s="72"/>
      <c r="T15" s="58" t="s">
        <v>97</v>
      </c>
    </row>
    <row r="16" spans="1:20" s="5" customFormat="1" ht="24.75" customHeight="1">
      <c r="A16" s="73"/>
      <c r="B16" s="70"/>
      <c r="C16" s="63" t="s">
        <v>98</v>
      </c>
      <c r="D16" s="50" t="s">
        <v>99</v>
      </c>
      <c r="E16" s="50" t="s">
        <v>74</v>
      </c>
      <c r="F16" s="50">
        <v>0.656</v>
      </c>
      <c r="G16" s="50" t="s">
        <v>51</v>
      </c>
      <c r="H16" s="50">
        <v>960</v>
      </c>
      <c r="I16" s="50" t="s">
        <v>100</v>
      </c>
      <c r="J16" s="50" t="s">
        <v>84</v>
      </c>
      <c r="K16" s="50"/>
      <c r="L16" s="71">
        <v>17</v>
      </c>
      <c r="M16" s="55">
        <f t="shared" si="0"/>
        <v>136.5682352941176</v>
      </c>
      <c r="N16" s="56">
        <v>15.5</v>
      </c>
      <c r="O16" s="50" t="s">
        <v>78</v>
      </c>
      <c r="P16" s="50" t="s">
        <v>56</v>
      </c>
      <c r="Q16" s="50" t="s">
        <v>79</v>
      </c>
      <c r="R16" s="50"/>
      <c r="S16" s="72"/>
      <c r="T16" s="58" t="s">
        <v>80</v>
      </c>
    </row>
    <row r="17" spans="1:20" s="5" customFormat="1" ht="24.75" customHeight="1">
      <c r="A17" s="73"/>
      <c r="B17" s="74"/>
      <c r="C17" s="63"/>
      <c r="D17" s="50" t="s">
        <v>99</v>
      </c>
      <c r="E17" s="50" t="s">
        <v>74</v>
      </c>
      <c r="F17" s="50">
        <v>0.656</v>
      </c>
      <c r="G17" s="50" t="s">
        <v>81</v>
      </c>
      <c r="H17" s="50">
        <v>970</v>
      </c>
      <c r="I17" s="50" t="s">
        <v>100</v>
      </c>
      <c r="J17" s="50" t="s">
        <v>101</v>
      </c>
      <c r="K17" s="50"/>
      <c r="L17" s="71">
        <v>15.8</v>
      </c>
      <c r="M17" s="55">
        <f t="shared" si="0"/>
        <v>146.9405063291139</v>
      </c>
      <c r="N17" s="56">
        <v>14.9</v>
      </c>
      <c r="O17" s="50" t="s">
        <v>78</v>
      </c>
      <c r="P17" s="50" t="s">
        <v>56</v>
      </c>
      <c r="Q17" s="50" t="s">
        <v>79</v>
      </c>
      <c r="R17" s="50"/>
      <c r="S17" s="72"/>
      <c r="T17" s="58" t="s">
        <v>80</v>
      </c>
    </row>
    <row r="18" spans="1:20" s="5" customFormat="1" ht="24.75" customHeight="1">
      <c r="A18" s="73"/>
      <c r="B18" s="74"/>
      <c r="C18" s="63"/>
      <c r="D18" s="50" t="s">
        <v>102</v>
      </c>
      <c r="E18" s="50" t="s">
        <v>74</v>
      </c>
      <c r="F18" s="50">
        <v>0.656</v>
      </c>
      <c r="G18" s="50" t="s">
        <v>51</v>
      </c>
      <c r="H18" s="50" t="s">
        <v>103</v>
      </c>
      <c r="I18" s="50" t="s">
        <v>100</v>
      </c>
      <c r="J18" s="50" t="s">
        <v>104</v>
      </c>
      <c r="K18" s="50"/>
      <c r="L18" s="71">
        <v>16.4</v>
      </c>
      <c r="M18" s="55">
        <f t="shared" si="0"/>
        <v>141.56463414634146</v>
      </c>
      <c r="N18" s="56">
        <v>15.5</v>
      </c>
      <c r="O18" s="50" t="s">
        <v>78</v>
      </c>
      <c r="P18" s="50" t="s">
        <v>56</v>
      </c>
      <c r="Q18" s="50" t="s">
        <v>65</v>
      </c>
      <c r="R18" s="50"/>
      <c r="S18" s="72"/>
      <c r="T18" s="58" t="s">
        <v>80</v>
      </c>
    </row>
    <row r="19" spans="1:20" s="5" customFormat="1" ht="24.75" customHeight="1" thickBot="1">
      <c r="A19" s="77"/>
      <c r="B19" s="76"/>
      <c r="C19" s="64"/>
      <c r="D19" s="50" t="s">
        <v>102</v>
      </c>
      <c r="E19" s="50" t="s">
        <v>74</v>
      </c>
      <c r="F19" s="50">
        <v>0.656</v>
      </c>
      <c r="G19" s="50" t="s">
        <v>94</v>
      </c>
      <c r="H19" s="50">
        <v>1050</v>
      </c>
      <c r="I19" s="50" t="s">
        <v>100</v>
      </c>
      <c r="J19" s="50" t="s">
        <v>105</v>
      </c>
      <c r="K19" s="50"/>
      <c r="L19" s="78">
        <v>14.6</v>
      </c>
      <c r="M19" s="67">
        <f t="shared" si="0"/>
        <v>159.01780821917808</v>
      </c>
      <c r="N19" s="56">
        <v>14.9</v>
      </c>
      <c r="O19" s="50" t="s">
        <v>78</v>
      </c>
      <c r="P19" s="50" t="s">
        <v>56</v>
      </c>
      <c r="Q19" s="50" t="s">
        <v>65</v>
      </c>
      <c r="R19" s="50"/>
      <c r="S19" s="72"/>
      <c r="T19" s="58" t="s">
        <v>97</v>
      </c>
    </row>
    <row r="20" ht="11.25">
      <c r="B20" s="101" t="s">
        <v>240</v>
      </c>
    </row>
  </sheetData>
  <sheetProtection/>
  <mergeCells count="5">
    <mergeCell ref="Q2:T2"/>
    <mergeCell ref="L4:N4"/>
    <mergeCell ref="P4:R4"/>
    <mergeCell ref="T4:T8"/>
    <mergeCell ref="P5:R5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70" zoomScaleSheetLayoutView="70" zoomScalePageLayoutView="0" workbookViewId="0" topLeftCell="A1">
      <selection activeCell="H13" sqref="H13"/>
    </sheetView>
  </sheetViews>
  <sheetFormatPr defaultColWidth="9.00390625" defaultRowHeight="13.5"/>
  <cols>
    <col min="1" max="1" width="8.75390625" style="80" customWidth="1"/>
    <col min="2" max="2" width="3.50390625" style="80" customWidth="1"/>
    <col min="3" max="3" width="12.50390625" style="80" customWidth="1"/>
    <col min="4" max="4" width="9.125" style="80" customWidth="1"/>
    <col min="5" max="5" width="5.125" style="80" customWidth="1"/>
    <col min="6" max="6" width="7.625" style="80" customWidth="1"/>
    <col min="7" max="7" width="8.125" style="80" customWidth="1"/>
    <col min="8" max="8" width="7.625" style="80" customWidth="1"/>
    <col min="9" max="9" width="8.875" style="80" customWidth="1"/>
    <col min="10" max="10" width="9.50390625" style="80" customWidth="1"/>
    <col min="11" max="11" width="7.875" style="80" customWidth="1"/>
    <col min="12" max="12" width="7.125" style="80" customWidth="1"/>
    <col min="13" max="13" width="9.375" style="80" customWidth="1"/>
    <col min="14" max="14" width="5.125" style="80" customWidth="1"/>
    <col min="15" max="15" width="6.625" style="80" customWidth="1"/>
    <col min="16" max="17" width="5.875" style="80" customWidth="1"/>
    <col min="18" max="18" width="10.125" style="80" customWidth="1"/>
    <col min="19" max="19" width="7.50390625" style="80" customWidth="1"/>
    <col min="20" max="16384" width="9.00390625" style="80" customWidth="1"/>
  </cols>
  <sheetData>
    <row r="1" spans="1:18" ht="21.75" customHeight="1">
      <c r="A1" s="79"/>
      <c r="B1" s="79"/>
      <c r="Q1" s="81"/>
      <c r="R1" s="82"/>
    </row>
    <row r="2" spans="1:20" s="83" customFormat="1" ht="15">
      <c r="A2" s="2"/>
      <c r="B2" s="2"/>
      <c r="C2" s="2"/>
      <c r="D2" s="5"/>
      <c r="E2" s="6"/>
      <c r="F2" s="5"/>
      <c r="G2" s="5"/>
      <c r="H2" s="2"/>
      <c r="I2" s="2"/>
      <c r="J2" s="7" t="s">
        <v>106</v>
      </c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83" customFormat="1" ht="23.25" customHeight="1">
      <c r="A3" s="14" t="s">
        <v>107</v>
      </c>
      <c r="B3" s="11"/>
      <c r="C3" s="7"/>
      <c r="D3" s="5"/>
      <c r="E3" s="2"/>
      <c r="F3" s="2"/>
      <c r="G3" s="2"/>
      <c r="H3" s="2"/>
      <c r="I3" s="7"/>
      <c r="J3" s="7"/>
      <c r="K3" s="7"/>
      <c r="L3" s="7"/>
      <c r="M3" s="7"/>
      <c r="N3" s="2"/>
      <c r="O3" s="2"/>
      <c r="P3" s="2"/>
      <c r="Q3" s="5"/>
      <c r="R3" s="12"/>
      <c r="S3" s="5"/>
      <c r="T3" s="12" t="s">
        <v>3</v>
      </c>
    </row>
    <row r="4" spans="1:20" s="83" customFormat="1" ht="14.25" customHeight="1" thickBot="1">
      <c r="A4" s="13"/>
      <c r="B4" s="14"/>
      <c r="C4" s="2"/>
      <c r="D4" s="15"/>
      <c r="E4" s="16"/>
      <c r="F4" s="17"/>
      <c r="G4" s="18"/>
      <c r="H4" s="19"/>
      <c r="I4" s="17"/>
      <c r="J4" s="19"/>
      <c r="K4" s="19"/>
      <c r="L4" s="187" t="s">
        <v>4</v>
      </c>
      <c r="M4" s="188"/>
      <c r="N4" s="189"/>
      <c r="O4" s="18"/>
      <c r="P4" s="190"/>
      <c r="Q4" s="191"/>
      <c r="R4" s="192"/>
      <c r="S4" s="21"/>
      <c r="T4" s="193" t="s">
        <v>108</v>
      </c>
    </row>
    <row r="5" spans="1:20" s="83" customFormat="1" ht="11.25">
      <c r="A5" s="22"/>
      <c r="B5" s="23"/>
      <c r="C5" s="24"/>
      <c r="D5" s="25"/>
      <c r="E5" s="26" t="s">
        <v>6</v>
      </c>
      <c r="F5" s="27"/>
      <c r="G5" s="28"/>
      <c r="H5" s="22"/>
      <c r="I5" s="22"/>
      <c r="J5" s="22"/>
      <c r="K5" s="28"/>
      <c r="L5" s="29"/>
      <c r="M5" s="30" t="s">
        <v>7</v>
      </c>
      <c r="N5" s="31"/>
      <c r="O5" s="32" t="s">
        <v>8</v>
      </c>
      <c r="P5" s="196" t="s">
        <v>9</v>
      </c>
      <c r="Q5" s="197"/>
      <c r="R5" s="198"/>
      <c r="S5" s="33" t="s">
        <v>10</v>
      </c>
      <c r="T5" s="194"/>
    </row>
    <row r="6" spans="1:20" s="83" customFormat="1" ht="11.25">
      <c r="A6" s="22"/>
      <c r="B6" s="23"/>
      <c r="C6" s="2"/>
      <c r="D6" s="18"/>
      <c r="E6" s="34"/>
      <c r="F6" s="28" t="s">
        <v>11</v>
      </c>
      <c r="G6" s="24" t="s">
        <v>12</v>
      </c>
      <c r="H6" s="35" t="s">
        <v>13</v>
      </c>
      <c r="I6" s="36" t="s">
        <v>14</v>
      </c>
      <c r="J6" s="36" t="s">
        <v>15</v>
      </c>
      <c r="K6" s="28" t="s">
        <v>16</v>
      </c>
      <c r="L6" s="37" t="s">
        <v>17</v>
      </c>
      <c r="M6" s="38" t="s">
        <v>18</v>
      </c>
      <c r="N6" s="37" t="s">
        <v>19</v>
      </c>
      <c r="O6" s="32" t="s">
        <v>20</v>
      </c>
      <c r="P6" s="32" t="s">
        <v>21</v>
      </c>
      <c r="Q6" s="32"/>
      <c r="R6" s="32"/>
      <c r="S6" s="24" t="s">
        <v>22</v>
      </c>
      <c r="T6" s="194"/>
    </row>
    <row r="7" spans="1:20" s="83" customFormat="1" ht="11.25">
      <c r="A7" s="28" t="s">
        <v>23</v>
      </c>
      <c r="B7" s="39"/>
      <c r="C7" s="24" t="s">
        <v>24</v>
      </c>
      <c r="D7" s="28" t="s">
        <v>25</v>
      </c>
      <c r="E7" s="34" t="s">
        <v>25</v>
      </c>
      <c r="F7" s="28" t="s">
        <v>26</v>
      </c>
      <c r="G7" s="24" t="s">
        <v>27</v>
      </c>
      <c r="H7" s="28" t="s">
        <v>28</v>
      </c>
      <c r="I7" s="28" t="s">
        <v>29</v>
      </c>
      <c r="J7" s="28" t="s">
        <v>29</v>
      </c>
      <c r="K7" s="28" t="s">
        <v>30</v>
      </c>
      <c r="L7" s="37" t="s">
        <v>31</v>
      </c>
      <c r="M7" s="38" t="s">
        <v>32</v>
      </c>
      <c r="N7" s="37" t="s">
        <v>33</v>
      </c>
      <c r="O7" s="32" t="s">
        <v>34</v>
      </c>
      <c r="P7" s="32" t="s">
        <v>35</v>
      </c>
      <c r="Q7" s="32" t="s">
        <v>36</v>
      </c>
      <c r="R7" s="32" t="s">
        <v>37</v>
      </c>
      <c r="S7" s="24" t="s">
        <v>38</v>
      </c>
      <c r="T7" s="194"/>
    </row>
    <row r="8" spans="1:20" s="83" customFormat="1" ht="11.25">
      <c r="A8" s="40"/>
      <c r="B8" s="41"/>
      <c r="C8" s="7"/>
      <c r="D8" s="40"/>
      <c r="E8" s="7"/>
      <c r="F8" s="42" t="s">
        <v>39</v>
      </c>
      <c r="G8" s="43" t="s">
        <v>40</v>
      </c>
      <c r="H8" s="40"/>
      <c r="I8" s="40"/>
      <c r="J8" s="40"/>
      <c r="K8" s="42"/>
      <c r="L8" s="44"/>
      <c r="M8" s="45" t="s">
        <v>41</v>
      </c>
      <c r="N8" s="44" t="s">
        <v>42</v>
      </c>
      <c r="O8" s="46" t="s">
        <v>43</v>
      </c>
      <c r="P8" s="46" t="s">
        <v>44</v>
      </c>
      <c r="Q8" s="46" t="s">
        <v>45</v>
      </c>
      <c r="R8" s="47"/>
      <c r="S8" s="43" t="s">
        <v>46</v>
      </c>
      <c r="T8" s="195"/>
    </row>
    <row r="9" spans="1:20" s="83" customFormat="1" ht="24" customHeight="1">
      <c r="A9" s="48" t="s">
        <v>109</v>
      </c>
      <c r="B9" s="84" t="s">
        <v>110</v>
      </c>
      <c r="C9" s="85" t="s">
        <v>111</v>
      </c>
      <c r="D9" s="86" t="s">
        <v>112</v>
      </c>
      <c r="E9" s="53" t="s">
        <v>113</v>
      </c>
      <c r="F9" s="87">
        <v>0.658</v>
      </c>
      <c r="G9" s="60" t="s">
        <v>51</v>
      </c>
      <c r="H9" s="53">
        <v>700</v>
      </c>
      <c r="I9" s="53">
        <v>350</v>
      </c>
      <c r="J9" s="53">
        <v>1160</v>
      </c>
      <c r="K9" s="65" t="s">
        <v>114</v>
      </c>
      <c r="L9" s="88">
        <v>17.2</v>
      </c>
      <c r="M9" s="89">
        <f aca="true" t="shared" si="0" ref="M9:M25">IF(L9&gt;0,1/L9*34.6*67.1,"")</f>
        <v>134.98023255813953</v>
      </c>
      <c r="N9" s="90">
        <v>17</v>
      </c>
      <c r="O9" s="53" t="s">
        <v>115</v>
      </c>
      <c r="P9" s="53" t="s">
        <v>56</v>
      </c>
      <c r="Q9" s="53" t="s">
        <v>79</v>
      </c>
      <c r="R9" s="53"/>
      <c r="S9" s="91"/>
      <c r="T9" s="92" t="s">
        <v>116</v>
      </c>
    </row>
    <row r="10" spans="1:20" s="83" customFormat="1" ht="24" customHeight="1">
      <c r="A10" s="93"/>
      <c r="B10" s="94"/>
      <c r="C10" s="49"/>
      <c r="D10" s="86" t="s">
        <v>112</v>
      </c>
      <c r="E10" s="53" t="s">
        <v>113</v>
      </c>
      <c r="F10" s="87">
        <v>0.658</v>
      </c>
      <c r="G10" s="60" t="s">
        <v>51</v>
      </c>
      <c r="H10" s="53" t="s">
        <v>117</v>
      </c>
      <c r="I10" s="53">
        <v>350</v>
      </c>
      <c r="J10" s="53" t="s">
        <v>118</v>
      </c>
      <c r="K10" s="65" t="s">
        <v>77</v>
      </c>
      <c r="L10" s="88">
        <v>16.8</v>
      </c>
      <c r="M10" s="89">
        <f t="shared" si="0"/>
        <v>138.19404761904758</v>
      </c>
      <c r="N10" s="90">
        <v>16.7</v>
      </c>
      <c r="O10" s="53" t="s">
        <v>115</v>
      </c>
      <c r="P10" s="53" t="s">
        <v>56</v>
      </c>
      <c r="Q10" s="53" t="s">
        <v>79</v>
      </c>
      <c r="R10" s="53"/>
      <c r="S10" s="91"/>
      <c r="T10" s="92" t="s">
        <v>116</v>
      </c>
    </row>
    <row r="11" spans="1:20" s="83" customFormat="1" ht="24" customHeight="1">
      <c r="A11" s="93"/>
      <c r="B11" s="94"/>
      <c r="C11" s="49"/>
      <c r="D11" s="86" t="s">
        <v>112</v>
      </c>
      <c r="E11" s="53" t="s">
        <v>113</v>
      </c>
      <c r="F11" s="87">
        <v>0.658</v>
      </c>
      <c r="G11" s="60" t="s">
        <v>119</v>
      </c>
      <c r="H11" s="53" t="s">
        <v>120</v>
      </c>
      <c r="I11" s="53">
        <v>350</v>
      </c>
      <c r="J11" s="53" t="s">
        <v>121</v>
      </c>
      <c r="K11" s="65" t="s">
        <v>77</v>
      </c>
      <c r="L11" s="88">
        <v>15.8</v>
      </c>
      <c r="M11" s="89">
        <f t="shared" si="0"/>
        <v>146.9405063291139</v>
      </c>
      <c r="N11" s="90">
        <v>15.5</v>
      </c>
      <c r="O11" s="53" t="s">
        <v>115</v>
      </c>
      <c r="P11" s="53" t="s">
        <v>56</v>
      </c>
      <c r="Q11" s="53" t="s">
        <v>79</v>
      </c>
      <c r="R11" s="53"/>
      <c r="S11" s="91"/>
      <c r="T11" s="92" t="s">
        <v>116</v>
      </c>
    </row>
    <row r="12" spans="1:20" s="83" customFormat="1" ht="24" customHeight="1">
      <c r="A12" s="93"/>
      <c r="B12" s="94"/>
      <c r="C12" s="49"/>
      <c r="D12" s="86" t="s">
        <v>112</v>
      </c>
      <c r="E12" s="53" t="s">
        <v>113</v>
      </c>
      <c r="F12" s="87">
        <v>0.658</v>
      </c>
      <c r="G12" s="60" t="s">
        <v>122</v>
      </c>
      <c r="H12" s="53" t="s">
        <v>123</v>
      </c>
      <c r="I12" s="53">
        <v>350</v>
      </c>
      <c r="J12" s="53" t="s">
        <v>124</v>
      </c>
      <c r="K12" s="65" t="s">
        <v>77</v>
      </c>
      <c r="L12" s="88">
        <v>16.8</v>
      </c>
      <c r="M12" s="89">
        <f t="shared" si="0"/>
        <v>138.19404761904758</v>
      </c>
      <c r="N12" s="90">
        <v>16.7</v>
      </c>
      <c r="O12" s="53" t="s">
        <v>115</v>
      </c>
      <c r="P12" s="53" t="s">
        <v>56</v>
      </c>
      <c r="Q12" s="53" t="s">
        <v>65</v>
      </c>
      <c r="R12" s="53"/>
      <c r="S12" s="91"/>
      <c r="T12" s="92" t="s">
        <v>116</v>
      </c>
    </row>
    <row r="13" spans="1:20" s="83" customFormat="1" ht="24" customHeight="1">
      <c r="A13" s="93"/>
      <c r="B13" s="94"/>
      <c r="C13" s="49"/>
      <c r="D13" s="86" t="s">
        <v>112</v>
      </c>
      <c r="E13" s="53" t="s">
        <v>113</v>
      </c>
      <c r="F13" s="87">
        <v>0.658</v>
      </c>
      <c r="G13" s="60" t="s">
        <v>119</v>
      </c>
      <c r="H13" s="53" t="s">
        <v>75</v>
      </c>
      <c r="I13" s="53">
        <v>350</v>
      </c>
      <c r="J13" s="53" t="s">
        <v>76</v>
      </c>
      <c r="K13" s="65" t="s">
        <v>77</v>
      </c>
      <c r="L13" s="88">
        <v>15.8</v>
      </c>
      <c r="M13" s="89">
        <f t="shared" si="0"/>
        <v>146.9405063291139</v>
      </c>
      <c r="N13" s="90">
        <v>15.5</v>
      </c>
      <c r="O13" s="53" t="s">
        <v>115</v>
      </c>
      <c r="P13" s="53" t="s">
        <v>56</v>
      </c>
      <c r="Q13" s="53" t="s">
        <v>65</v>
      </c>
      <c r="R13" s="53"/>
      <c r="S13" s="91"/>
      <c r="T13" s="92" t="s">
        <v>116</v>
      </c>
    </row>
    <row r="14" spans="1:20" s="83" customFormat="1" ht="24" customHeight="1">
      <c r="A14" s="93"/>
      <c r="B14" s="94"/>
      <c r="C14" s="49"/>
      <c r="D14" s="86" t="s">
        <v>125</v>
      </c>
      <c r="E14" s="53" t="s">
        <v>113</v>
      </c>
      <c r="F14" s="87">
        <v>0.658</v>
      </c>
      <c r="G14" s="60" t="s">
        <v>51</v>
      </c>
      <c r="H14" s="53" t="s">
        <v>126</v>
      </c>
      <c r="I14" s="53" t="s">
        <v>127</v>
      </c>
      <c r="J14" s="53" t="s">
        <v>128</v>
      </c>
      <c r="K14" s="65"/>
      <c r="L14" s="88">
        <v>16.8</v>
      </c>
      <c r="M14" s="89">
        <f t="shared" si="0"/>
        <v>138.19404761904758</v>
      </c>
      <c r="N14" s="90">
        <v>15.5</v>
      </c>
      <c r="O14" s="53" t="s">
        <v>129</v>
      </c>
      <c r="P14" s="53" t="s">
        <v>56</v>
      </c>
      <c r="Q14" s="53" t="s">
        <v>79</v>
      </c>
      <c r="R14" s="53"/>
      <c r="S14" s="95" t="s">
        <v>130</v>
      </c>
      <c r="T14" s="92" t="s">
        <v>80</v>
      </c>
    </row>
    <row r="15" spans="1:20" s="83" customFormat="1" ht="24" customHeight="1">
      <c r="A15" s="93"/>
      <c r="B15" s="94"/>
      <c r="C15" s="49"/>
      <c r="D15" s="86" t="s">
        <v>125</v>
      </c>
      <c r="E15" s="53" t="s">
        <v>113</v>
      </c>
      <c r="F15" s="87">
        <v>0.658</v>
      </c>
      <c r="G15" s="60" t="s">
        <v>119</v>
      </c>
      <c r="H15" s="53" t="s">
        <v>126</v>
      </c>
      <c r="I15" s="53" t="s">
        <v>127</v>
      </c>
      <c r="J15" s="53" t="s">
        <v>128</v>
      </c>
      <c r="K15" s="65"/>
      <c r="L15" s="88">
        <v>15.8</v>
      </c>
      <c r="M15" s="89">
        <f t="shared" si="0"/>
        <v>146.9405063291139</v>
      </c>
      <c r="N15" s="90">
        <v>14.9</v>
      </c>
      <c r="O15" s="53" t="s">
        <v>129</v>
      </c>
      <c r="P15" s="53" t="s">
        <v>56</v>
      </c>
      <c r="Q15" s="53" t="s">
        <v>79</v>
      </c>
      <c r="R15" s="53"/>
      <c r="S15" s="95" t="s">
        <v>130</v>
      </c>
      <c r="T15" s="92" t="s">
        <v>80</v>
      </c>
    </row>
    <row r="16" spans="1:20" s="83" customFormat="1" ht="24" customHeight="1">
      <c r="A16" s="93"/>
      <c r="B16" s="94"/>
      <c r="C16" s="49"/>
      <c r="D16" s="86" t="s">
        <v>125</v>
      </c>
      <c r="E16" s="53" t="s">
        <v>113</v>
      </c>
      <c r="F16" s="87">
        <v>0.658</v>
      </c>
      <c r="G16" s="60" t="s">
        <v>51</v>
      </c>
      <c r="H16" s="53" t="s">
        <v>131</v>
      </c>
      <c r="I16" s="53" t="s">
        <v>127</v>
      </c>
      <c r="J16" s="53" t="s">
        <v>132</v>
      </c>
      <c r="K16" s="65"/>
      <c r="L16" s="88">
        <v>16.2</v>
      </c>
      <c r="M16" s="89">
        <f t="shared" si="0"/>
        <v>143.31234567901234</v>
      </c>
      <c r="N16" s="90">
        <v>15.5</v>
      </c>
      <c r="O16" s="53" t="s">
        <v>129</v>
      </c>
      <c r="P16" s="53" t="s">
        <v>56</v>
      </c>
      <c r="Q16" s="53" t="s">
        <v>65</v>
      </c>
      <c r="R16" s="53"/>
      <c r="S16" s="95" t="s">
        <v>130</v>
      </c>
      <c r="T16" s="92" t="s">
        <v>116</v>
      </c>
    </row>
    <row r="17" spans="1:20" s="83" customFormat="1" ht="24" customHeight="1">
      <c r="A17" s="93"/>
      <c r="B17" s="94"/>
      <c r="C17" s="49"/>
      <c r="D17" s="86" t="s">
        <v>125</v>
      </c>
      <c r="E17" s="53" t="s">
        <v>113</v>
      </c>
      <c r="F17" s="87">
        <v>0.658</v>
      </c>
      <c r="G17" s="60" t="s">
        <v>119</v>
      </c>
      <c r="H17" s="53" t="s">
        <v>131</v>
      </c>
      <c r="I17" s="53" t="s">
        <v>127</v>
      </c>
      <c r="J17" s="53" t="s">
        <v>132</v>
      </c>
      <c r="K17" s="65"/>
      <c r="L17" s="88">
        <v>15.4</v>
      </c>
      <c r="M17" s="89">
        <f t="shared" si="0"/>
        <v>150.75714285714284</v>
      </c>
      <c r="N17" s="90">
        <v>14.9</v>
      </c>
      <c r="O17" s="53" t="s">
        <v>129</v>
      </c>
      <c r="P17" s="53" t="s">
        <v>56</v>
      </c>
      <c r="Q17" s="53" t="s">
        <v>65</v>
      </c>
      <c r="R17" s="53"/>
      <c r="S17" s="95" t="s">
        <v>130</v>
      </c>
      <c r="T17" s="92" t="s">
        <v>116</v>
      </c>
    </row>
    <row r="18" spans="1:20" s="83" customFormat="1" ht="24" customHeight="1">
      <c r="A18" s="93"/>
      <c r="B18" s="94"/>
      <c r="C18" s="49"/>
      <c r="D18" s="86" t="s">
        <v>133</v>
      </c>
      <c r="E18" s="53" t="s">
        <v>113</v>
      </c>
      <c r="F18" s="87">
        <v>0.658</v>
      </c>
      <c r="G18" s="60" t="s">
        <v>51</v>
      </c>
      <c r="H18" s="53" t="s">
        <v>126</v>
      </c>
      <c r="I18" s="53" t="s">
        <v>127</v>
      </c>
      <c r="J18" s="53" t="s">
        <v>128</v>
      </c>
      <c r="K18" s="65"/>
      <c r="L18" s="88">
        <v>16.8</v>
      </c>
      <c r="M18" s="89">
        <f t="shared" si="0"/>
        <v>138.19404761904758</v>
      </c>
      <c r="N18" s="90">
        <v>15.5</v>
      </c>
      <c r="O18" s="53" t="s">
        <v>129</v>
      </c>
      <c r="P18" s="53" t="s">
        <v>56</v>
      </c>
      <c r="Q18" s="53" t="s">
        <v>79</v>
      </c>
      <c r="R18" s="53"/>
      <c r="S18" s="95"/>
      <c r="T18" s="92" t="s">
        <v>80</v>
      </c>
    </row>
    <row r="19" spans="1:20" s="83" customFormat="1" ht="24" customHeight="1">
      <c r="A19" s="93"/>
      <c r="B19" s="94"/>
      <c r="C19" s="49"/>
      <c r="D19" s="86" t="s">
        <v>133</v>
      </c>
      <c r="E19" s="53" t="s">
        <v>113</v>
      </c>
      <c r="F19" s="87">
        <v>0.658</v>
      </c>
      <c r="G19" s="60" t="s">
        <v>119</v>
      </c>
      <c r="H19" s="53" t="s">
        <v>126</v>
      </c>
      <c r="I19" s="53" t="s">
        <v>127</v>
      </c>
      <c r="J19" s="53" t="s">
        <v>128</v>
      </c>
      <c r="K19" s="65"/>
      <c r="L19" s="88">
        <v>15.8</v>
      </c>
      <c r="M19" s="89">
        <f t="shared" si="0"/>
        <v>146.9405063291139</v>
      </c>
      <c r="N19" s="90">
        <v>14.9</v>
      </c>
      <c r="O19" s="53" t="s">
        <v>129</v>
      </c>
      <c r="P19" s="53" t="s">
        <v>56</v>
      </c>
      <c r="Q19" s="53" t="s">
        <v>79</v>
      </c>
      <c r="R19" s="53"/>
      <c r="S19" s="95"/>
      <c r="T19" s="92" t="s">
        <v>80</v>
      </c>
    </row>
    <row r="20" spans="1:20" s="83" customFormat="1" ht="24" customHeight="1">
      <c r="A20" s="93"/>
      <c r="B20" s="94"/>
      <c r="C20" s="49"/>
      <c r="D20" s="86" t="s">
        <v>133</v>
      </c>
      <c r="E20" s="53" t="s">
        <v>113</v>
      </c>
      <c r="F20" s="87">
        <v>0.658</v>
      </c>
      <c r="G20" s="60" t="s">
        <v>51</v>
      </c>
      <c r="H20" s="53" t="s">
        <v>131</v>
      </c>
      <c r="I20" s="53" t="s">
        <v>127</v>
      </c>
      <c r="J20" s="53" t="s">
        <v>132</v>
      </c>
      <c r="K20" s="65"/>
      <c r="L20" s="88">
        <v>16.2</v>
      </c>
      <c r="M20" s="89">
        <f t="shared" si="0"/>
        <v>143.31234567901234</v>
      </c>
      <c r="N20" s="90">
        <v>15.5</v>
      </c>
      <c r="O20" s="53" t="s">
        <v>129</v>
      </c>
      <c r="P20" s="53" t="s">
        <v>56</v>
      </c>
      <c r="Q20" s="53" t="s">
        <v>65</v>
      </c>
      <c r="R20" s="53"/>
      <c r="S20" s="95"/>
      <c r="T20" s="92" t="s">
        <v>116</v>
      </c>
    </row>
    <row r="21" spans="1:20" s="83" customFormat="1" ht="24" customHeight="1">
      <c r="A21" s="93"/>
      <c r="B21" s="94"/>
      <c r="C21" s="49"/>
      <c r="D21" s="86" t="s">
        <v>133</v>
      </c>
      <c r="E21" s="53" t="s">
        <v>113</v>
      </c>
      <c r="F21" s="87">
        <v>0.658</v>
      </c>
      <c r="G21" s="60" t="s">
        <v>119</v>
      </c>
      <c r="H21" s="53" t="s">
        <v>131</v>
      </c>
      <c r="I21" s="53" t="s">
        <v>127</v>
      </c>
      <c r="J21" s="53" t="s">
        <v>132</v>
      </c>
      <c r="K21" s="65"/>
      <c r="L21" s="88">
        <v>15.4</v>
      </c>
      <c r="M21" s="89">
        <f t="shared" si="0"/>
        <v>150.75714285714284</v>
      </c>
      <c r="N21" s="90">
        <v>14.9</v>
      </c>
      <c r="O21" s="53" t="s">
        <v>129</v>
      </c>
      <c r="P21" s="53" t="s">
        <v>56</v>
      </c>
      <c r="Q21" s="53" t="s">
        <v>65</v>
      </c>
      <c r="R21" s="53"/>
      <c r="S21" s="95"/>
      <c r="T21" s="92" t="s">
        <v>116</v>
      </c>
    </row>
    <row r="22" spans="1:20" s="83" customFormat="1" ht="24" customHeight="1">
      <c r="A22" s="93"/>
      <c r="B22" s="94"/>
      <c r="C22" s="49"/>
      <c r="D22" s="86" t="s">
        <v>133</v>
      </c>
      <c r="E22" s="53" t="s">
        <v>113</v>
      </c>
      <c r="F22" s="87">
        <v>0.658</v>
      </c>
      <c r="G22" s="60" t="s">
        <v>51</v>
      </c>
      <c r="H22" s="53" t="s">
        <v>134</v>
      </c>
      <c r="I22" s="53" t="s">
        <v>127</v>
      </c>
      <c r="J22" s="53" t="s">
        <v>135</v>
      </c>
      <c r="K22" s="65"/>
      <c r="L22" s="88">
        <v>17.2</v>
      </c>
      <c r="M22" s="89">
        <f t="shared" si="0"/>
        <v>134.98023255813953</v>
      </c>
      <c r="N22" s="90">
        <v>15.5</v>
      </c>
      <c r="O22" s="53" t="s">
        <v>129</v>
      </c>
      <c r="P22" s="53" t="s">
        <v>56</v>
      </c>
      <c r="Q22" s="53" t="s">
        <v>79</v>
      </c>
      <c r="R22" s="53" t="s">
        <v>136</v>
      </c>
      <c r="S22" s="95"/>
      <c r="T22" s="92" t="s">
        <v>137</v>
      </c>
    </row>
    <row r="23" spans="1:20" s="83" customFormat="1" ht="24" customHeight="1">
      <c r="A23" s="93"/>
      <c r="B23" s="94"/>
      <c r="C23" s="49"/>
      <c r="D23" s="86" t="s">
        <v>133</v>
      </c>
      <c r="E23" s="53" t="s">
        <v>113</v>
      </c>
      <c r="F23" s="87">
        <v>0.658</v>
      </c>
      <c r="G23" s="60" t="s">
        <v>138</v>
      </c>
      <c r="H23" s="53" t="s">
        <v>139</v>
      </c>
      <c r="I23" s="53" t="s">
        <v>127</v>
      </c>
      <c r="J23" s="53" t="s">
        <v>140</v>
      </c>
      <c r="K23" s="65"/>
      <c r="L23" s="88">
        <v>15.2</v>
      </c>
      <c r="M23" s="89">
        <f t="shared" si="0"/>
        <v>152.74078947368417</v>
      </c>
      <c r="N23" s="90">
        <v>14.9</v>
      </c>
      <c r="O23" s="53" t="s">
        <v>129</v>
      </c>
      <c r="P23" s="53" t="s">
        <v>56</v>
      </c>
      <c r="Q23" s="53" t="s">
        <v>79</v>
      </c>
      <c r="R23" s="53" t="s">
        <v>136</v>
      </c>
      <c r="S23" s="95"/>
      <c r="T23" s="92" t="s">
        <v>116</v>
      </c>
    </row>
    <row r="24" spans="1:20" s="83" customFormat="1" ht="24" customHeight="1">
      <c r="A24" s="93"/>
      <c r="B24" s="94"/>
      <c r="C24" s="49"/>
      <c r="D24" s="86" t="s">
        <v>133</v>
      </c>
      <c r="E24" s="53" t="s">
        <v>113</v>
      </c>
      <c r="F24" s="87">
        <v>0.658</v>
      </c>
      <c r="G24" s="60" t="s">
        <v>51</v>
      </c>
      <c r="H24" s="53" t="s">
        <v>141</v>
      </c>
      <c r="I24" s="53" t="s">
        <v>127</v>
      </c>
      <c r="J24" s="53" t="s">
        <v>142</v>
      </c>
      <c r="K24" s="65"/>
      <c r="L24" s="88">
        <v>17.2</v>
      </c>
      <c r="M24" s="89">
        <f t="shared" si="0"/>
        <v>134.98023255813953</v>
      </c>
      <c r="N24" s="90">
        <v>15.5</v>
      </c>
      <c r="O24" s="53" t="s">
        <v>129</v>
      </c>
      <c r="P24" s="53" t="s">
        <v>56</v>
      </c>
      <c r="Q24" s="53" t="s">
        <v>65</v>
      </c>
      <c r="R24" s="53" t="s">
        <v>136</v>
      </c>
      <c r="S24" s="95"/>
      <c r="T24" s="92" t="s">
        <v>137</v>
      </c>
    </row>
    <row r="25" spans="1:20" s="83" customFormat="1" ht="24" customHeight="1" thickBot="1">
      <c r="A25" s="96"/>
      <c r="B25" s="97"/>
      <c r="C25" s="98"/>
      <c r="D25" s="86" t="s">
        <v>133</v>
      </c>
      <c r="E25" s="53" t="s">
        <v>113</v>
      </c>
      <c r="F25" s="87">
        <v>0.658</v>
      </c>
      <c r="G25" s="60" t="s">
        <v>138</v>
      </c>
      <c r="H25" s="53" t="s">
        <v>143</v>
      </c>
      <c r="I25" s="53" t="s">
        <v>127</v>
      </c>
      <c r="J25" s="53" t="s">
        <v>144</v>
      </c>
      <c r="K25" s="65"/>
      <c r="L25" s="99">
        <v>15.2</v>
      </c>
      <c r="M25" s="100">
        <f t="shared" si="0"/>
        <v>152.74078947368417</v>
      </c>
      <c r="N25" s="90">
        <v>14.9</v>
      </c>
      <c r="O25" s="53" t="s">
        <v>129</v>
      </c>
      <c r="P25" s="53" t="s">
        <v>56</v>
      </c>
      <c r="Q25" s="53" t="s">
        <v>65</v>
      </c>
      <c r="R25" s="53" t="s">
        <v>136</v>
      </c>
      <c r="S25" s="95"/>
      <c r="T25" s="92" t="s">
        <v>116</v>
      </c>
    </row>
    <row r="26" spans="1:20" s="83" customFormat="1" ht="11.25">
      <c r="A26" s="2"/>
      <c r="B26" s="5"/>
      <c r="C26" s="5"/>
      <c r="D26" s="2"/>
      <c r="E26" s="2"/>
      <c r="F26" s="2"/>
      <c r="G26" s="2"/>
      <c r="H26" s="2"/>
      <c r="I26" s="17"/>
      <c r="J26" s="2"/>
      <c r="K26" s="2"/>
      <c r="L26" s="2"/>
      <c r="M26" s="2"/>
      <c r="N26" s="2"/>
      <c r="O26" s="2"/>
      <c r="P26" s="2"/>
      <c r="Q26" s="5"/>
      <c r="R26" s="5"/>
      <c r="S26" s="5"/>
      <c r="T26" s="5"/>
    </row>
    <row r="27" spans="1:20" s="83" customFormat="1" ht="11.25">
      <c r="A27" s="2"/>
      <c r="B27" s="101" t="s">
        <v>145</v>
      </c>
      <c r="C27" s="101" t="s">
        <v>146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5"/>
      <c r="R27" s="5"/>
      <c r="S27" s="5"/>
      <c r="T27" s="5"/>
    </row>
    <row r="28" spans="1:16" s="5" customFormat="1" ht="11.25">
      <c r="A28" s="2"/>
      <c r="B28" s="102"/>
      <c r="C28" s="103" t="s">
        <v>147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5" customFormat="1" ht="11.25">
      <c r="A29" s="2"/>
      <c r="B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4"/>
      <c r="P29" s="2"/>
    </row>
    <row r="30" spans="1:20" s="83" customFormat="1" ht="11.25">
      <c r="A30" s="2"/>
      <c r="B30" s="2"/>
      <c r="C30" s="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5"/>
      <c r="R30" s="5"/>
      <c r="S30" s="5"/>
      <c r="T30" s="5"/>
    </row>
    <row r="31" spans="1:20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2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105"/>
    </row>
    <row r="37" s="2" customFormat="1" ht="11.25">
      <c r="V37" s="24"/>
    </row>
    <row r="38" s="2" customFormat="1" ht="11.25"/>
    <row r="39" s="2" customFormat="1" ht="11.25"/>
  </sheetData>
  <sheetProtection/>
  <mergeCells count="4">
    <mergeCell ref="L4:N4"/>
    <mergeCell ref="P4:R4"/>
    <mergeCell ref="T4:T8"/>
    <mergeCell ref="P5:R5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view="pageBreakPreview" zoomScale="85" zoomScaleSheetLayoutView="85" zoomScalePageLayoutView="0" workbookViewId="0" topLeftCell="A1">
      <selection activeCell="C22" sqref="C22"/>
    </sheetView>
  </sheetViews>
  <sheetFormatPr defaultColWidth="9.00390625" defaultRowHeight="13.5"/>
  <cols>
    <col min="1" max="1" width="8.625" style="80" customWidth="1"/>
    <col min="2" max="2" width="2.875" style="80" customWidth="1"/>
    <col min="3" max="4" width="11.625" style="80" customWidth="1"/>
    <col min="5" max="6" width="6.625" style="80" customWidth="1"/>
    <col min="7" max="10" width="9.00390625" style="80" customWidth="1"/>
    <col min="11" max="11" width="6.625" style="80" customWidth="1"/>
    <col min="12" max="14" width="9.00390625" style="80" customWidth="1"/>
    <col min="15" max="17" width="6.625" style="80" customWidth="1"/>
    <col min="18" max="19" width="9.00390625" style="80" customWidth="1"/>
    <col min="20" max="20" width="9.00390625" style="2" customWidth="1"/>
    <col min="21" max="21" width="11.375" style="80" bestFit="1" customWidth="1"/>
    <col min="22" max="23" width="9.00390625" style="80" customWidth="1"/>
    <col min="24" max="24" width="6.25390625" style="80" bestFit="1" customWidth="1"/>
    <col min="25" max="25" width="6.375" style="80" bestFit="1" customWidth="1"/>
    <col min="26" max="16384" width="9.00390625" style="80" customWidth="1"/>
  </cols>
  <sheetData>
    <row r="1" spans="1:20" ht="19.5" customHeight="1">
      <c r="A1" s="106"/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109"/>
      <c r="S1" s="107"/>
      <c r="T1" s="59"/>
    </row>
    <row r="2" spans="1:20" s="83" customFormat="1" ht="15" customHeight="1">
      <c r="A2" s="59"/>
      <c r="B2" s="59"/>
      <c r="C2" s="59"/>
      <c r="D2" s="110"/>
      <c r="E2" s="111"/>
      <c r="F2" s="110"/>
      <c r="G2" s="110"/>
      <c r="H2" s="59"/>
      <c r="I2" s="59"/>
      <c r="J2" s="112" t="s">
        <v>148</v>
      </c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s="83" customFormat="1" ht="24" customHeight="1">
      <c r="A3" s="113" t="s">
        <v>2</v>
      </c>
      <c r="B3" s="114"/>
      <c r="C3" s="112"/>
      <c r="D3" s="110"/>
      <c r="E3" s="59"/>
      <c r="F3" s="59"/>
      <c r="G3" s="59"/>
      <c r="H3" s="59"/>
      <c r="I3" s="112"/>
      <c r="J3" s="115"/>
      <c r="K3" s="115"/>
      <c r="L3" s="115"/>
      <c r="M3" s="59"/>
      <c r="N3" s="59"/>
      <c r="O3" s="59"/>
      <c r="P3" s="59"/>
      <c r="Q3" s="110"/>
      <c r="R3" s="116"/>
      <c r="S3" s="117"/>
      <c r="T3" s="12" t="s">
        <v>149</v>
      </c>
    </row>
    <row r="4" spans="1:25" s="83" customFormat="1" ht="14.25" customHeight="1" thickBot="1">
      <c r="A4" s="118"/>
      <c r="B4" s="119"/>
      <c r="C4" s="59"/>
      <c r="D4" s="120"/>
      <c r="E4" s="70"/>
      <c r="F4" s="120"/>
      <c r="G4" s="121"/>
      <c r="H4" s="122"/>
      <c r="I4" s="123"/>
      <c r="J4" s="122"/>
      <c r="K4" s="122"/>
      <c r="L4" s="208" t="s">
        <v>150</v>
      </c>
      <c r="M4" s="209"/>
      <c r="N4" s="210"/>
      <c r="O4" s="124"/>
      <c r="P4" s="211"/>
      <c r="Q4" s="212"/>
      <c r="R4" s="213"/>
      <c r="S4" s="125"/>
      <c r="T4" s="201" t="s">
        <v>5</v>
      </c>
      <c r="U4" s="5"/>
      <c r="V4" s="5"/>
      <c r="W4" s="5"/>
      <c r="X4" s="5"/>
      <c r="Y4" s="5"/>
    </row>
    <row r="5" spans="1:25" s="83" customFormat="1" ht="12" customHeight="1">
      <c r="A5" s="73"/>
      <c r="B5" s="74"/>
      <c r="C5" s="126"/>
      <c r="D5" s="127"/>
      <c r="E5" s="128" t="s">
        <v>6</v>
      </c>
      <c r="F5" s="129"/>
      <c r="G5" s="35"/>
      <c r="H5" s="73"/>
      <c r="I5" s="73"/>
      <c r="J5" s="73"/>
      <c r="K5" s="35"/>
      <c r="L5" s="130"/>
      <c r="M5" s="131" t="s">
        <v>151</v>
      </c>
      <c r="N5" s="132"/>
      <c r="O5" s="133" t="s">
        <v>8</v>
      </c>
      <c r="P5" s="214" t="s">
        <v>9</v>
      </c>
      <c r="Q5" s="215"/>
      <c r="R5" s="216"/>
      <c r="S5" s="134" t="s">
        <v>10</v>
      </c>
      <c r="T5" s="202"/>
      <c r="U5" s="5"/>
      <c r="V5" s="5"/>
      <c r="W5" s="5"/>
      <c r="X5" s="5"/>
      <c r="Y5" s="5"/>
    </row>
    <row r="6" spans="1:25" s="83" customFormat="1" ht="12" customHeight="1">
      <c r="A6" s="73"/>
      <c r="B6" s="74"/>
      <c r="C6" s="59"/>
      <c r="D6" s="124"/>
      <c r="E6" s="135"/>
      <c r="F6" s="35" t="s">
        <v>11</v>
      </c>
      <c r="G6" s="126" t="s">
        <v>12</v>
      </c>
      <c r="H6" s="35" t="s">
        <v>13</v>
      </c>
      <c r="I6" s="136" t="s">
        <v>14</v>
      </c>
      <c r="J6" s="136" t="s">
        <v>15</v>
      </c>
      <c r="K6" s="35" t="s">
        <v>16</v>
      </c>
      <c r="L6" s="137" t="s">
        <v>17</v>
      </c>
      <c r="M6" s="138" t="s">
        <v>18</v>
      </c>
      <c r="N6" s="137" t="s">
        <v>19</v>
      </c>
      <c r="O6" s="133" t="s">
        <v>20</v>
      </c>
      <c r="P6" s="133" t="s">
        <v>21</v>
      </c>
      <c r="Q6" s="133"/>
      <c r="R6" s="133"/>
      <c r="S6" s="126" t="s">
        <v>22</v>
      </c>
      <c r="T6" s="202"/>
      <c r="U6" s="5"/>
      <c r="V6" s="5"/>
      <c r="W6" s="5"/>
      <c r="X6" s="5"/>
      <c r="Y6" s="5"/>
    </row>
    <row r="7" spans="1:25" s="83" customFormat="1" ht="12" customHeight="1">
      <c r="A7" s="35" t="s">
        <v>23</v>
      </c>
      <c r="B7" s="139"/>
      <c r="C7" s="126" t="s">
        <v>24</v>
      </c>
      <c r="D7" s="35" t="s">
        <v>25</v>
      </c>
      <c r="E7" s="135" t="s">
        <v>25</v>
      </c>
      <c r="F7" s="35" t="s">
        <v>26</v>
      </c>
      <c r="G7" s="126" t="s">
        <v>27</v>
      </c>
      <c r="H7" s="35" t="s">
        <v>152</v>
      </c>
      <c r="I7" s="35" t="s">
        <v>29</v>
      </c>
      <c r="J7" s="35" t="s">
        <v>29</v>
      </c>
      <c r="K7" s="35" t="s">
        <v>30</v>
      </c>
      <c r="L7" s="137" t="s">
        <v>153</v>
      </c>
      <c r="M7" s="138" t="s">
        <v>154</v>
      </c>
      <c r="N7" s="137" t="s">
        <v>33</v>
      </c>
      <c r="O7" s="133" t="s">
        <v>34</v>
      </c>
      <c r="P7" s="133" t="s">
        <v>35</v>
      </c>
      <c r="Q7" s="133" t="s">
        <v>155</v>
      </c>
      <c r="R7" s="133" t="s">
        <v>37</v>
      </c>
      <c r="S7" s="126" t="s">
        <v>38</v>
      </c>
      <c r="T7" s="202"/>
      <c r="U7" s="5"/>
      <c r="V7" s="5"/>
      <c r="W7" s="5"/>
      <c r="X7" s="199" t="s">
        <v>156</v>
      </c>
      <c r="Y7" s="200"/>
    </row>
    <row r="8" spans="1:25" s="83" customFormat="1" ht="12" customHeight="1">
      <c r="A8" s="77"/>
      <c r="B8" s="76"/>
      <c r="C8" s="112"/>
      <c r="D8" s="77"/>
      <c r="E8" s="112"/>
      <c r="F8" s="142" t="s">
        <v>157</v>
      </c>
      <c r="G8" s="143" t="s">
        <v>40</v>
      </c>
      <c r="H8" s="77"/>
      <c r="I8" s="77"/>
      <c r="J8" s="77"/>
      <c r="K8" s="142"/>
      <c r="L8" s="144"/>
      <c r="M8" s="145" t="s">
        <v>158</v>
      </c>
      <c r="N8" s="144" t="s">
        <v>159</v>
      </c>
      <c r="O8" s="146" t="s">
        <v>43</v>
      </c>
      <c r="P8" s="146" t="s">
        <v>44</v>
      </c>
      <c r="Q8" s="146" t="s">
        <v>160</v>
      </c>
      <c r="R8" s="147"/>
      <c r="S8" s="143" t="s">
        <v>46</v>
      </c>
      <c r="T8" s="203"/>
      <c r="U8" s="5"/>
      <c r="V8" s="5"/>
      <c r="W8" s="5"/>
      <c r="X8" s="141" t="s">
        <v>161</v>
      </c>
      <c r="Y8" s="148">
        <v>138150</v>
      </c>
    </row>
    <row r="9" spans="1:25" s="83" customFormat="1" ht="19.5" customHeight="1">
      <c r="A9" s="122" t="s">
        <v>162</v>
      </c>
      <c r="B9" s="74"/>
      <c r="C9" s="63" t="s">
        <v>163</v>
      </c>
      <c r="D9" s="149" t="s">
        <v>164</v>
      </c>
      <c r="E9" s="50" t="s">
        <v>165</v>
      </c>
      <c r="F9" s="51">
        <v>0.657</v>
      </c>
      <c r="G9" s="50" t="s">
        <v>51</v>
      </c>
      <c r="H9" s="50">
        <v>700</v>
      </c>
      <c r="I9" s="50">
        <v>350</v>
      </c>
      <c r="J9" s="50">
        <v>1160</v>
      </c>
      <c r="K9" s="50" t="s">
        <v>77</v>
      </c>
      <c r="L9" s="150">
        <v>18.2</v>
      </c>
      <c r="M9" s="151">
        <f aca="true" t="shared" si="0" ref="M9:M24">IF(L9&gt;0,1/L9*34.6*67.1,"")</f>
        <v>127.56373626373626</v>
      </c>
      <c r="N9" s="152">
        <v>17</v>
      </c>
      <c r="O9" s="50"/>
      <c r="P9" s="50" t="s">
        <v>56</v>
      </c>
      <c r="Q9" s="50" t="s">
        <v>79</v>
      </c>
      <c r="R9" s="50"/>
      <c r="S9" s="72" t="s">
        <v>130</v>
      </c>
      <c r="T9" s="58">
        <v>105</v>
      </c>
      <c r="U9" s="153"/>
      <c r="V9" s="5"/>
      <c r="W9" s="5"/>
      <c r="X9" s="141" t="str">
        <f aca="true" t="shared" si="1" ref="X9:X24">IF(L9="","",IF(L9&gt;=ROUND(N9*1.25,1),"125",IF(L9&gt;=ROUND(N9*1.2,1),"120",IF(L9&gt;=ROUND(N9*1.15,1),"115",IF(L9&gt;=ROUND(N9*1.1,1),"110",IF(L9&gt;=ROUND(N9*1.05,1),"105",IF(L9&gt;=N9*1,"100"," ")))))))</f>
        <v>105</v>
      </c>
      <c r="Y9" s="141" t="str">
        <f aca="true" t="shared" si="2" ref="Y9:Y24">IF(J9="","",IF(J9&gt;=ROUND(L9*1.5,1),"150",IF(J9&gt;=ROUND(L9*1.38,1),"138","")))</f>
        <v>150</v>
      </c>
    </row>
    <row r="10" spans="1:25" s="83" customFormat="1" ht="19.5" customHeight="1">
      <c r="A10" s="73"/>
      <c r="B10" s="74"/>
      <c r="C10" s="63"/>
      <c r="D10" s="149" t="s">
        <v>164</v>
      </c>
      <c r="E10" s="50" t="s">
        <v>165</v>
      </c>
      <c r="F10" s="50">
        <v>0.657</v>
      </c>
      <c r="G10" s="50" t="s">
        <v>51</v>
      </c>
      <c r="H10" s="50" t="s">
        <v>166</v>
      </c>
      <c r="I10" s="50">
        <v>350</v>
      </c>
      <c r="J10" s="50" t="s">
        <v>167</v>
      </c>
      <c r="K10" s="50" t="s">
        <v>77</v>
      </c>
      <c r="L10" s="150">
        <v>17.6</v>
      </c>
      <c r="M10" s="151">
        <f t="shared" si="0"/>
        <v>131.9125</v>
      </c>
      <c r="N10" s="152">
        <v>16.7</v>
      </c>
      <c r="O10" s="50"/>
      <c r="P10" s="50" t="s">
        <v>56</v>
      </c>
      <c r="Q10" s="50" t="s">
        <v>79</v>
      </c>
      <c r="R10" s="50"/>
      <c r="S10" s="72" t="s">
        <v>130</v>
      </c>
      <c r="T10" s="58">
        <v>105</v>
      </c>
      <c r="U10" s="153"/>
      <c r="V10" s="5"/>
      <c r="W10" s="5"/>
      <c r="X10" s="141" t="str">
        <f t="shared" si="1"/>
        <v>105</v>
      </c>
      <c r="Y10" s="141" t="str">
        <f t="shared" si="2"/>
        <v>150</v>
      </c>
    </row>
    <row r="11" spans="1:25" s="83" customFormat="1" ht="19.5" customHeight="1">
      <c r="A11" s="73"/>
      <c r="B11" s="74"/>
      <c r="C11" s="63"/>
      <c r="D11" s="149" t="s">
        <v>164</v>
      </c>
      <c r="E11" s="50" t="s">
        <v>165</v>
      </c>
      <c r="F11" s="50">
        <v>0.657</v>
      </c>
      <c r="G11" s="50" t="s">
        <v>81</v>
      </c>
      <c r="H11" s="50" t="s">
        <v>168</v>
      </c>
      <c r="I11" s="50">
        <v>350</v>
      </c>
      <c r="J11" s="50" t="s">
        <v>169</v>
      </c>
      <c r="K11" s="50" t="s">
        <v>77</v>
      </c>
      <c r="L11" s="150">
        <v>16.8</v>
      </c>
      <c r="M11" s="151">
        <f t="shared" si="0"/>
        <v>138.19404761904758</v>
      </c>
      <c r="N11" s="152">
        <v>15.5</v>
      </c>
      <c r="O11" s="50"/>
      <c r="P11" s="50" t="s">
        <v>56</v>
      </c>
      <c r="Q11" s="50" t="s">
        <v>79</v>
      </c>
      <c r="R11" s="50"/>
      <c r="S11" s="72" t="s">
        <v>130</v>
      </c>
      <c r="T11" s="58">
        <v>105</v>
      </c>
      <c r="U11" s="153"/>
      <c r="V11" s="5"/>
      <c r="W11" s="5"/>
      <c r="X11" s="141" t="str">
        <f t="shared" si="1"/>
        <v>105</v>
      </c>
      <c r="Y11" s="141" t="str">
        <f t="shared" si="2"/>
        <v>150</v>
      </c>
    </row>
    <row r="12" spans="1:25" s="83" customFormat="1" ht="19.5" customHeight="1">
      <c r="A12" s="73"/>
      <c r="B12" s="74"/>
      <c r="C12" s="63"/>
      <c r="D12" s="149" t="s">
        <v>170</v>
      </c>
      <c r="E12" s="50" t="s">
        <v>165</v>
      </c>
      <c r="F12" s="50">
        <v>0.657</v>
      </c>
      <c r="G12" s="50" t="s">
        <v>51</v>
      </c>
      <c r="H12" s="50" t="s">
        <v>83</v>
      </c>
      <c r="I12" s="50">
        <v>350</v>
      </c>
      <c r="J12" s="50" t="s">
        <v>84</v>
      </c>
      <c r="K12" s="50" t="s">
        <v>77</v>
      </c>
      <c r="L12" s="150">
        <v>17.2</v>
      </c>
      <c r="M12" s="151">
        <f t="shared" si="0"/>
        <v>134.98023255813953</v>
      </c>
      <c r="N12" s="152">
        <v>16.7</v>
      </c>
      <c r="O12" s="50"/>
      <c r="P12" s="50" t="s">
        <v>56</v>
      </c>
      <c r="Q12" s="50" t="s">
        <v>79</v>
      </c>
      <c r="R12" s="50"/>
      <c r="S12" s="72" t="s">
        <v>130</v>
      </c>
      <c r="T12" s="58">
        <v>100</v>
      </c>
      <c r="U12" s="153"/>
      <c r="V12" s="5"/>
      <c r="W12" s="5"/>
      <c r="X12" s="141" t="str">
        <f t="shared" si="1"/>
        <v>100</v>
      </c>
      <c r="Y12" s="141" t="str">
        <f t="shared" si="2"/>
        <v>150</v>
      </c>
    </row>
    <row r="13" spans="1:25" s="83" customFormat="1" ht="19.5" customHeight="1">
      <c r="A13" s="73"/>
      <c r="B13" s="74"/>
      <c r="C13" s="63"/>
      <c r="D13" s="149" t="s">
        <v>170</v>
      </c>
      <c r="E13" s="50" t="s">
        <v>165</v>
      </c>
      <c r="F13" s="50">
        <v>0.657</v>
      </c>
      <c r="G13" s="50" t="s">
        <v>51</v>
      </c>
      <c r="H13" s="50" t="s">
        <v>171</v>
      </c>
      <c r="I13" s="50">
        <v>350</v>
      </c>
      <c r="J13" s="50" t="s">
        <v>172</v>
      </c>
      <c r="K13" s="50" t="s">
        <v>77</v>
      </c>
      <c r="L13" s="150">
        <v>16.8</v>
      </c>
      <c r="M13" s="151">
        <f t="shared" si="0"/>
        <v>138.19404761904758</v>
      </c>
      <c r="N13" s="152">
        <v>15.5</v>
      </c>
      <c r="O13" s="50"/>
      <c r="P13" s="50" t="s">
        <v>56</v>
      </c>
      <c r="Q13" s="50" t="s">
        <v>79</v>
      </c>
      <c r="R13" s="50"/>
      <c r="S13" s="72" t="s">
        <v>130</v>
      </c>
      <c r="T13" s="58">
        <v>105</v>
      </c>
      <c r="U13" s="153"/>
      <c r="V13" s="5"/>
      <c r="W13" s="5"/>
      <c r="X13" s="141" t="str">
        <f t="shared" si="1"/>
        <v>105</v>
      </c>
      <c r="Y13" s="141" t="str">
        <f t="shared" si="2"/>
        <v>150</v>
      </c>
    </row>
    <row r="14" spans="1:25" s="83" customFormat="1" ht="19.5" customHeight="1">
      <c r="A14" s="73"/>
      <c r="B14" s="74"/>
      <c r="C14" s="63"/>
      <c r="D14" s="149" t="s">
        <v>170</v>
      </c>
      <c r="E14" s="50" t="s">
        <v>165</v>
      </c>
      <c r="F14" s="50">
        <v>0.657</v>
      </c>
      <c r="G14" s="50" t="s">
        <v>81</v>
      </c>
      <c r="H14" s="50" t="s">
        <v>173</v>
      </c>
      <c r="I14" s="50">
        <v>350</v>
      </c>
      <c r="J14" s="50" t="s">
        <v>174</v>
      </c>
      <c r="K14" s="50" t="s">
        <v>77</v>
      </c>
      <c r="L14" s="150">
        <v>16.2</v>
      </c>
      <c r="M14" s="151">
        <f t="shared" si="0"/>
        <v>143.31234567901234</v>
      </c>
      <c r="N14" s="152">
        <v>14.9</v>
      </c>
      <c r="O14" s="50"/>
      <c r="P14" s="50" t="s">
        <v>56</v>
      </c>
      <c r="Q14" s="50" t="s">
        <v>79</v>
      </c>
      <c r="R14" s="50"/>
      <c r="S14" s="72" t="s">
        <v>130</v>
      </c>
      <c r="T14" s="58">
        <v>105</v>
      </c>
      <c r="U14" s="153"/>
      <c r="V14" s="5"/>
      <c r="W14" s="5"/>
      <c r="X14" s="141" t="str">
        <f t="shared" si="1"/>
        <v>105</v>
      </c>
      <c r="Y14" s="141" t="str">
        <f t="shared" si="2"/>
        <v>150</v>
      </c>
    </row>
    <row r="15" spans="1:25" s="83" customFormat="1" ht="19.5" customHeight="1">
      <c r="A15" s="73"/>
      <c r="B15" s="74"/>
      <c r="C15" s="63"/>
      <c r="D15" s="149" t="s">
        <v>175</v>
      </c>
      <c r="E15" s="50" t="s">
        <v>165</v>
      </c>
      <c r="F15" s="50">
        <v>0.657</v>
      </c>
      <c r="G15" s="50" t="s">
        <v>51</v>
      </c>
      <c r="H15" s="50" t="s">
        <v>176</v>
      </c>
      <c r="I15" s="50" t="s">
        <v>127</v>
      </c>
      <c r="J15" s="50" t="s">
        <v>177</v>
      </c>
      <c r="K15" s="50" t="s">
        <v>77</v>
      </c>
      <c r="L15" s="150">
        <v>17.2</v>
      </c>
      <c r="M15" s="151">
        <f t="shared" si="0"/>
        <v>134.98023255813953</v>
      </c>
      <c r="N15" s="152">
        <v>15.5</v>
      </c>
      <c r="O15" s="50"/>
      <c r="P15" s="50" t="s">
        <v>56</v>
      </c>
      <c r="Q15" s="50" t="s">
        <v>79</v>
      </c>
      <c r="R15" s="50"/>
      <c r="S15" s="72" t="s">
        <v>130</v>
      </c>
      <c r="T15" s="58">
        <v>110</v>
      </c>
      <c r="U15" s="153"/>
      <c r="V15" s="5"/>
      <c r="W15" s="5"/>
      <c r="X15" s="141" t="str">
        <f t="shared" si="1"/>
        <v>110</v>
      </c>
      <c r="Y15" s="141" t="str">
        <f t="shared" si="2"/>
        <v>150</v>
      </c>
    </row>
    <row r="16" spans="1:25" s="83" customFormat="1" ht="19.5" customHeight="1">
      <c r="A16" s="73"/>
      <c r="B16" s="74"/>
      <c r="C16" s="63"/>
      <c r="D16" s="149" t="s">
        <v>175</v>
      </c>
      <c r="E16" s="50" t="s">
        <v>165</v>
      </c>
      <c r="F16" s="50">
        <v>0.657</v>
      </c>
      <c r="G16" s="50" t="s">
        <v>81</v>
      </c>
      <c r="H16" s="50" t="s">
        <v>178</v>
      </c>
      <c r="I16" s="50" t="s">
        <v>127</v>
      </c>
      <c r="J16" s="50" t="s">
        <v>179</v>
      </c>
      <c r="K16" s="50" t="s">
        <v>77</v>
      </c>
      <c r="L16" s="150">
        <v>16.4</v>
      </c>
      <c r="M16" s="151">
        <f t="shared" si="0"/>
        <v>141.56463414634146</v>
      </c>
      <c r="N16" s="152">
        <v>14.9</v>
      </c>
      <c r="O16" s="50"/>
      <c r="P16" s="50" t="s">
        <v>56</v>
      </c>
      <c r="Q16" s="50" t="s">
        <v>79</v>
      </c>
      <c r="R16" s="50"/>
      <c r="S16" s="72" t="s">
        <v>130</v>
      </c>
      <c r="T16" s="58">
        <v>110</v>
      </c>
      <c r="U16" s="153"/>
      <c r="V16" s="5"/>
      <c r="W16" s="5"/>
      <c r="X16" s="141" t="str">
        <f t="shared" si="1"/>
        <v>110</v>
      </c>
      <c r="Y16" s="141" t="str">
        <f t="shared" si="2"/>
        <v>150</v>
      </c>
    </row>
    <row r="17" spans="1:25" s="83" customFormat="1" ht="19.5" customHeight="1">
      <c r="A17" s="73"/>
      <c r="B17" s="74"/>
      <c r="C17" s="63"/>
      <c r="D17" s="149" t="s">
        <v>180</v>
      </c>
      <c r="E17" s="50" t="s">
        <v>165</v>
      </c>
      <c r="F17" s="50">
        <v>0.657</v>
      </c>
      <c r="G17" s="50" t="s">
        <v>51</v>
      </c>
      <c r="H17" s="50" t="s">
        <v>181</v>
      </c>
      <c r="I17" s="50">
        <v>350</v>
      </c>
      <c r="J17" s="50" t="s">
        <v>182</v>
      </c>
      <c r="K17" s="50" t="s">
        <v>77</v>
      </c>
      <c r="L17" s="150">
        <v>17.2</v>
      </c>
      <c r="M17" s="151">
        <f t="shared" si="0"/>
        <v>134.98023255813953</v>
      </c>
      <c r="N17" s="152">
        <v>16.7</v>
      </c>
      <c r="O17" s="50"/>
      <c r="P17" s="50" t="s">
        <v>56</v>
      </c>
      <c r="Q17" s="50" t="s">
        <v>65</v>
      </c>
      <c r="R17" s="50"/>
      <c r="S17" s="72" t="s">
        <v>130</v>
      </c>
      <c r="T17" s="58">
        <v>100</v>
      </c>
      <c r="U17" s="153"/>
      <c r="V17" s="5"/>
      <c r="W17" s="5"/>
      <c r="X17" s="141" t="str">
        <f t="shared" si="1"/>
        <v>100</v>
      </c>
      <c r="Y17" s="141" t="str">
        <f t="shared" si="2"/>
        <v>150</v>
      </c>
    </row>
    <row r="18" spans="1:25" s="83" customFormat="1" ht="19.5" customHeight="1">
      <c r="A18" s="73"/>
      <c r="B18" s="74"/>
      <c r="C18" s="63"/>
      <c r="D18" s="149" t="s">
        <v>180</v>
      </c>
      <c r="E18" s="50" t="s">
        <v>165</v>
      </c>
      <c r="F18" s="50">
        <v>0.657</v>
      </c>
      <c r="G18" s="50" t="s">
        <v>81</v>
      </c>
      <c r="H18" s="50" t="s">
        <v>183</v>
      </c>
      <c r="I18" s="50">
        <v>350</v>
      </c>
      <c r="J18" s="50" t="s">
        <v>184</v>
      </c>
      <c r="K18" s="50" t="s">
        <v>77</v>
      </c>
      <c r="L18" s="150">
        <v>16.2</v>
      </c>
      <c r="M18" s="151">
        <f t="shared" si="0"/>
        <v>143.31234567901234</v>
      </c>
      <c r="N18" s="152">
        <v>15.5</v>
      </c>
      <c r="O18" s="50"/>
      <c r="P18" s="50" t="s">
        <v>56</v>
      </c>
      <c r="Q18" s="50" t="s">
        <v>65</v>
      </c>
      <c r="R18" s="50"/>
      <c r="S18" s="72" t="s">
        <v>130</v>
      </c>
      <c r="T18" s="58">
        <v>100</v>
      </c>
      <c r="U18" s="153"/>
      <c r="V18" s="5"/>
      <c r="W18" s="5"/>
      <c r="X18" s="141" t="str">
        <f t="shared" si="1"/>
        <v>100</v>
      </c>
      <c r="Y18" s="141" t="str">
        <f t="shared" si="2"/>
        <v>150</v>
      </c>
    </row>
    <row r="19" spans="1:25" s="83" customFormat="1" ht="19.5" customHeight="1">
      <c r="A19" s="73"/>
      <c r="B19" s="74"/>
      <c r="C19" s="63"/>
      <c r="D19" s="149" t="s">
        <v>185</v>
      </c>
      <c r="E19" s="50" t="s">
        <v>165</v>
      </c>
      <c r="F19" s="50">
        <v>0.657</v>
      </c>
      <c r="G19" s="50" t="s">
        <v>51</v>
      </c>
      <c r="H19" s="50" t="s">
        <v>186</v>
      </c>
      <c r="I19" s="50">
        <v>350</v>
      </c>
      <c r="J19" s="50" t="s">
        <v>187</v>
      </c>
      <c r="K19" s="50" t="s">
        <v>77</v>
      </c>
      <c r="L19" s="150">
        <v>16.8</v>
      </c>
      <c r="M19" s="151">
        <f t="shared" si="0"/>
        <v>138.19404761904758</v>
      </c>
      <c r="N19" s="152">
        <v>15.5</v>
      </c>
      <c r="O19" s="50"/>
      <c r="P19" s="50" t="s">
        <v>56</v>
      </c>
      <c r="Q19" s="50" t="s">
        <v>65</v>
      </c>
      <c r="R19" s="50"/>
      <c r="S19" s="72" t="s">
        <v>130</v>
      </c>
      <c r="T19" s="58">
        <v>105</v>
      </c>
      <c r="U19" s="153"/>
      <c r="V19" s="5"/>
      <c r="W19" s="5"/>
      <c r="X19" s="141" t="str">
        <f t="shared" si="1"/>
        <v>105</v>
      </c>
      <c r="Y19" s="141" t="str">
        <f t="shared" si="2"/>
        <v>150</v>
      </c>
    </row>
    <row r="20" spans="1:25" s="83" customFormat="1" ht="19.5" customHeight="1">
      <c r="A20" s="73"/>
      <c r="B20" s="74"/>
      <c r="C20" s="63"/>
      <c r="D20" s="149" t="s">
        <v>185</v>
      </c>
      <c r="E20" s="50" t="s">
        <v>165</v>
      </c>
      <c r="F20" s="50">
        <v>0.657</v>
      </c>
      <c r="G20" s="50" t="s">
        <v>81</v>
      </c>
      <c r="H20" s="50" t="s">
        <v>188</v>
      </c>
      <c r="I20" s="50">
        <v>350</v>
      </c>
      <c r="J20" s="50" t="s">
        <v>189</v>
      </c>
      <c r="K20" s="50" t="s">
        <v>77</v>
      </c>
      <c r="L20" s="150">
        <v>15.6</v>
      </c>
      <c r="M20" s="151">
        <f t="shared" si="0"/>
        <v>148.824358974359</v>
      </c>
      <c r="N20" s="152">
        <v>14.9</v>
      </c>
      <c r="O20" s="50"/>
      <c r="P20" s="50" t="s">
        <v>56</v>
      </c>
      <c r="Q20" s="50" t="s">
        <v>65</v>
      </c>
      <c r="R20" s="50"/>
      <c r="S20" s="72" t="s">
        <v>130</v>
      </c>
      <c r="T20" s="58">
        <v>105</v>
      </c>
      <c r="U20" s="153"/>
      <c r="V20" s="5"/>
      <c r="W20" s="5"/>
      <c r="X20" s="141" t="str">
        <f t="shared" si="1"/>
        <v>105</v>
      </c>
      <c r="Y20" s="141" t="str">
        <f t="shared" si="2"/>
        <v>150</v>
      </c>
    </row>
    <row r="21" spans="1:25" s="83" customFormat="1" ht="19.5" customHeight="1">
      <c r="A21" s="73"/>
      <c r="B21" s="74"/>
      <c r="C21" s="63"/>
      <c r="D21" s="149" t="s">
        <v>190</v>
      </c>
      <c r="E21" s="50" t="s">
        <v>165</v>
      </c>
      <c r="F21" s="50">
        <v>0.657</v>
      </c>
      <c r="G21" s="50" t="s">
        <v>51</v>
      </c>
      <c r="H21" s="50" t="s">
        <v>191</v>
      </c>
      <c r="I21" s="50" t="s">
        <v>127</v>
      </c>
      <c r="J21" s="50" t="s">
        <v>192</v>
      </c>
      <c r="K21" s="50" t="s">
        <v>77</v>
      </c>
      <c r="L21" s="150">
        <v>16.8</v>
      </c>
      <c r="M21" s="151">
        <f t="shared" si="0"/>
        <v>138.19404761904758</v>
      </c>
      <c r="N21" s="152">
        <v>15.5</v>
      </c>
      <c r="O21" s="50"/>
      <c r="P21" s="50" t="s">
        <v>56</v>
      </c>
      <c r="Q21" s="50" t="s">
        <v>65</v>
      </c>
      <c r="R21" s="50"/>
      <c r="S21" s="72" t="s">
        <v>130</v>
      </c>
      <c r="T21" s="58">
        <v>105</v>
      </c>
      <c r="U21" s="153"/>
      <c r="V21" s="5"/>
      <c r="W21" s="5"/>
      <c r="X21" s="141" t="str">
        <f t="shared" si="1"/>
        <v>105</v>
      </c>
      <c r="Y21" s="141" t="str">
        <f t="shared" si="2"/>
        <v>150</v>
      </c>
    </row>
    <row r="22" spans="1:25" s="83" customFormat="1" ht="19.5" customHeight="1">
      <c r="A22" s="73"/>
      <c r="B22" s="74"/>
      <c r="C22" s="63"/>
      <c r="D22" s="149" t="s">
        <v>190</v>
      </c>
      <c r="E22" s="50" t="s">
        <v>165</v>
      </c>
      <c r="F22" s="50">
        <v>0.657</v>
      </c>
      <c r="G22" s="50" t="s">
        <v>81</v>
      </c>
      <c r="H22" s="50" t="s">
        <v>193</v>
      </c>
      <c r="I22" s="50" t="s">
        <v>127</v>
      </c>
      <c r="J22" s="50" t="s">
        <v>194</v>
      </c>
      <c r="K22" s="50" t="s">
        <v>77</v>
      </c>
      <c r="L22" s="150">
        <v>15.6</v>
      </c>
      <c r="M22" s="151">
        <f t="shared" si="0"/>
        <v>148.824358974359</v>
      </c>
      <c r="N22" s="152">
        <v>14.9</v>
      </c>
      <c r="O22" s="50"/>
      <c r="P22" s="50" t="s">
        <v>56</v>
      </c>
      <c r="Q22" s="50" t="s">
        <v>65</v>
      </c>
      <c r="R22" s="50"/>
      <c r="S22" s="72" t="s">
        <v>130</v>
      </c>
      <c r="T22" s="58">
        <v>105</v>
      </c>
      <c r="U22" s="153"/>
      <c r="V22" s="5"/>
      <c r="W22" s="5"/>
      <c r="X22" s="141" t="str">
        <f t="shared" si="1"/>
        <v>105</v>
      </c>
      <c r="Y22" s="141" t="str">
        <f t="shared" si="2"/>
        <v>150</v>
      </c>
    </row>
    <row r="23" spans="1:25" s="83" customFormat="1" ht="19.5" customHeight="1">
      <c r="A23" s="73"/>
      <c r="B23" s="74"/>
      <c r="C23" s="63"/>
      <c r="D23" s="149" t="s">
        <v>195</v>
      </c>
      <c r="E23" s="50" t="s">
        <v>165</v>
      </c>
      <c r="F23" s="50">
        <v>0.657</v>
      </c>
      <c r="G23" s="50" t="s">
        <v>94</v>
      </c>
      <c r="H23" s="50">
        <v>980</v>
      </c>
      <c r="I23" s="50" t="s">
        <v>127</v>
      </c>
      <c r="J23" s="50" t="s">
        <v>196</v>
      </c>
      <c r="K23" s="50" t="s">
        <v>77</v>
      </c>
      <c r="L23" s="150">
        <v>14.2</v>
      </c>
      <c r="M23" s="151">
        <f t="shared" si="0"/>
        <v>163.49718309859156</v>
      </c>
      <c r="N23" s="152">
        <v>14.9</v>
      </c>
      <c r="O23" s="50" t="s">
        <v>115</v>
      </c>
      <c r="P23" s="50" t="s">
        <v>56</v>
      </c>
      <c r="Q23" s="50" t="s">
        <v>79</v>
      </c>
      <c r="R23" s="50"/>
      <c r="S23" s="72"/>
      <c r="T23" s="58"/>
      <c r="U23" s="153"/>
      <c r="V23" s="5"/>
      <c r="W23" s="5"/>
      <c r="X23" s="141" t="str">
        <f t="shared" si="1"/>
        <v> </v>
      </c>
      <c r="Y23" s="141" t="str">
        <f t="shared" si="2"/>
        <v>150</v>
      </c>
    </row>
    <row r="24" spans="1:25" s="83" customFormat="1" ht="19.5" customHeight="1" thickBot="1">
      <c r="A24" s="77"/>
      <c r="B24" s="76"/>
      <c r="C24" s="64"/>
      <c r="D24" s="149" t="s">
        <v>197</v>
      </c>
      <c r="E24" s="50" t="s">
        <v>165</v>
      </c>
      <c r="F24" s="50">
        <v>0.657</v>
      </c>
      <c r="G24" s="50" t="s">
        <v>94</v>
      </c>
      <c r="H24" s="50">
        <v>1030</v>
      </c>
      <c r="I24" s="50" t="s">
        <v>127</v>
      </c>
      <c r="J24" s="50" t="s">
        <v>198</v>
      </c>
      <c r="K24" s="50" t="s">
        <v>77</v>
      </c>
      <c r="L24" s="154">
        <v>13.4</v>
      </c>
      <c r="M24" s="155">
        <f t="shared" si="0"/>
        <v>173.25820895522384</v>
      </c>
      <c r="N24" s="152">
        <v>14.9</v>
      </c>
      <c r="O24" s="50" t="s">
        <v>115</v>
      </c>
      <c r="P24" s="50" t="s">
        <v>56</v>
      </c>
      <c r="Q24" s="50" t="s">
        <v>65</v>
      </c>
      <c r="R24" s="50"/>
      <c r="S24" s="72"/>
      <c r="T24" s="58"/>
      <c r="U24" s="153"/>
      <c r="V24" s="5"/>
      <c r="W24" s="5"/>
      <c r="X24" s="141" t="str">
        <f t="shared" si="1"/>
        <v> </v>
      </c>
      <c r="Y24" s="141" t="str">
        <f t="shared" si="2"/>
        <v>150</v>
      </c>
    </row>
    <row r="25" spans="1:25" s="5" customFormat="1" ht="12" customHeight="1">
      <c r="A25" s="59"/>
      <c r="B25" s="59"/>
      <c r="C25" s="156"/>
      <c r="D25" s="156"/>
      <c r="E25" s="126"/>
      <c r="F25" s="126"/>
      <c r="G25" s="126"/>
      <c r="H25" s="126"/>
      <c r="I25" s="126"/>
      <c r="J25" s="126"/>
      <c r="K25" s="126"/>
      <c r="L25" s="157"/>
      <c r="M25" s="158"/>
      <c r="N25" s="157"/>
      <c r="O25" s="126"/>
      <c r="P25" s="126"/>
      <c r="Q25" s="126"/>
      <c r="R25" s="126"/>
      <c r="S25" s="126"/>
      <c r="T25" s="126"/>
      <c r="X25" s="24"/>
      <c r="Y25" s="24"/>
    </row>
    <row r="26" spans="1:16" s="160" customFormat="1" ht="12" customHeight="1">
      <c r="A26" s="159"/>
      <c r="B26" s="160" t="s">
        <v>199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</row>
  </sheetData>
  <sheetProtection/>
  <mergeCells count="5">
    <mergeCell ref="L4:N4"/>
    <mergeCell ref="P4:R4"/>
    <mergeCell ref="T4:T8"/>
    <mergeCell ref="P5:R5"/>
    <mergeCell ref="X7:Y7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2013-02-08T08:50:11Z</cp:lastPrinted>
  <dcterms:created xsi:type="dcterms:W3CDTF">2012-12-28T02:03:48Z</dcterms:created>
  <dcterms:modified xsi:type="dcterms:W3CDTF">2013-02-20T07:53:53Z</dcterms:modified>
  <cp:category/>
  <cp:version/>
  <cp:contentType/>
  <cp:contentStatus/>
</cp:coreProperties>
</file>