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090" windowWidth="15675" windowHeight="5520" activeTab="4"/>
  </bookViews>
  <sheets>
    <sheet name="Suzuki" sheetId="1" r:id="rId1"/>
    <sheet name="Subaru" sheetId="2" r:id="rId2"/>
    <sheet name="Daihatsu" sheetId="3" r:id="rId3"/>
    <sheet name="Toyota" sheetId="4" r:id="rId4"/>
    <sheet name="Nissan" sheetId="5" r:id="rId5"/>
    <sheet name="Honda" sheetId="6" r:id="rId6"/>
    <sheet name="Mazda" sheetId="7" r:id="rId7"/>
    <sheet name="Mitsubishi" sheetId="8" r:id="rId8"/>
  </sheets>
  <externalReferences>
    <externalReference r:id="rId11"/>
    <externalReference r:id="rId12"/>
    <externalReference r:id="rId13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'Daihatsu'!$A$1:$R$35</definedName>
    <definedName name="_xlnm.Print_Area" localSheetId="5">'Honda'!$A$1:$R$88</definedName>
    <definedName name="_xlnm.Print_Area" localSheetId="6">'Mazda'!$A$1:$R$48</definedName>
    <definedName name="_xlnm.Print_Area" localSheetId="7">'Mitsubishi'!$A$1:$R$12</definedName>
    <definedName name="_xlnm.Print_Area" localSheetId="4">'Nissan'!$A$1:$R$26</definedName>
    <definedName name="_xlnm.Print_Area" localSheetId="1">'Subaru'!$A$1:$R$23</definedName>
    <definedName name="_xlnm.Print_Area" localSheetId="0">'Suzuki'!$A$1:$R$60</definedName>
    <definedName name="_xlnm.Print_Area" localSheetId="3">'Toyota'!$A$1:$R$15</definedName>
    <definedName name="_xlnm.Print_Titles" localSheetId="2">'Daihatsu'!$1:$7</definedName>
    <definedName name="_xlnm.Print_Titles" localSheetId="5">'Honda'!$1:$7</definedName>
    <definedName name="_xlnm.Print_Titles" localSheetId="6">'Mazda'!$1:$7</definedName>
    <definedName name="_xlnm.Print_Titles" localSheetId="7">'Mitsubishi'!$1:$7</definedName>
    <definedName name="_xlnm.Print_Titles" localSheetId="4">'Nissan'!$1:$7</definedName>
    <definedName name="_xlnm.Print_Titles" localSheetId="1">'Subaru'!$2:$7</definedName>
    <definedName name="_xlnm.Print_Titles" localSheetId="0">'Suzuki'!$1:$7</definedName>
    <definedName name="_xlnm.Print_Titles" localSheetId="3">'Toyota'!$1:$7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<sst xmlns="http://schemas.openxmlformats.org/spreadsheetml/2006/main" count="2250" uniqueCount="378">
  <si>
    <r>
      <rPr>
        <sz val="8"/>
        <rFont val="ＭＳ Ｐゴシック"/>
        <family val="3"/>
      </rPr>
      <t>当該自動車の製造又は輸入の事業を行う者の氏名又は名称　　　　スズキ株式会社</t>
    </r>
  </si>
  <si>
    <t>ガソリン乗用車（軽自動車）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</si>
  <si>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</si>
  <si>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</si>
  <si>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</si>
  <si>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</si>
  <si>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</si>
  <si>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</si>
  <si>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</si>
  <si>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</si>
  <si>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t>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</si>
  <si>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</si>
  <si>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</si>
  <si>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</si>
  <si>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</si>
  <si>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</si>
  <si>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</si>
  <si>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</si>
  <si>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</si>
  <si>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</si>
  <si>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</si>
  <si>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</si>
  <si>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</si>
  <si>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</si>
  <si>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</si>
  <si>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</si>
  <si>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</si>
  <si>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</si>
  <si>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</si>
  <si>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</si>
  <si>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</si>
  <si>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スズキ</t>
  </si>
  <si>
    <t>アルト</t>
  </si>
  <si>
    <t>DBA-HA25S</t>
  </si>
  <si>
    <t>K6A</t>
  </si>
  <si>
    <t>5MT</t>
  </si>
  <si>
    <t>690～700</t>
  </si>
  <si>
    <t>V,EP</t>
  </si>
  <si>
    <t>3W</t>
  </si>
  <si>
    <t>F</t>
  </si>
  <si>
    <t>☆☆☆☆</t>
  </si>
  <si>
    <t>4AT
(E･LTC)</t>
  </si>
  <si>
    <t>3W</t>
  </si>
  <si>
    <t>☆☆☆☆</t>
  </si>
  <si>
    <t>A</t>
  </si>
  <si>
    <t>DBA-MR31S</t>
  </si>
  <si>
    <t>ﾀｰﾎﾞﾁｬｰｼﾞｬ付</t>
  </si>
  <si>
    <t>K6A</t>
  </si>
  <si>
    <t>710～720</t>
  </si>
  <si>
    <t>CVT
(E･LTC)</t>
  </si>
  <si>
    <t>730～740</t>
  </si>
  <si>
    <t>V,EP,C</t>
  </si>
  <si>
    <t>A</t>
  </si>
  <si>
    <t>760～770</t>
  </si>
  <si>
    <t>780～790</t>
  </si>
  <si>
    <t>DBA-HA35S</t>
  </si>
  <si>
    <t>R06A</t>
  </si>
  <si>
    <t>I,V,EP,B,C</t>
  </si>
  <si>
    <t>アルト　ラパン</t>
  </si>
  <si>
    <t>DBA-HE22S</t>
  </si>
  <si>
    <t>4AT
(E･LTC)</t>
  </si>
  <si>
    <t>I,V,EP,C</t>
  </si>
  <si>
    <t>EP,C</t>
  </si>
  <si>
    <t>ﾀｰﾎﾞﾁｬｰｼﾞｬ付</t>
  </si>
  <si>
    <t>ワゴンＲ</t>
  </si>
  <si>
    <t>DBA-MH34S</t>
  </si>
  <si>
    <t>770～790</t>
  </si>
  <si>
    <t>820～840</t>
  </si>
  <si>
    <t>750～770</t>
  </si>
  <si>
    <t>I,V,EP</t>
  </si>
  <si>
    <t>800～820</t>
  </si>
  <si>
    <t>780～800</t>
  </si>
  <si>
    <t>830～850</t>
  </si>
  <si>
    <t>860～870</t>
  </si>
  <si>
    <t>MRワゴン</t>
  </si>
  <si>
    <t>DBA-MF33S</t>
  </si>
  <si>
    <t>スペーシア</t>
  </si>
  <si>
    <t>DBA-MK32S</t>
  </si>
  <si>
    <t>840～850</t>
  </si>
  <si>
    <t>860～880</t>
  </si>
  <si>
    <t>890～930</t>
  </si>
  <si>
    <t>860～900</t>
  </si>
  <si>
    <t>910～950</t>
  </si>
  <si>
    <t>ハスラー</t>
  </si>
  <si>
    <t>DBA-MR31S</t>
  </si>
  <si>
    <t>760～780</t>
  </si>
  <si>
    <t>810～830</t>
  </si>
  <si>
    <t>810～820</t>
  </si>
  <si>
    <t>エブリイ</t>
  </si>
  <si>
    <t>ABA-DA64W</t>
  </si>
  <si>
    <t>3AT
(E)</t>
  </si>
  <si>
    <t>930～970</t>
  </si>
  <si>
    <t>EP</t>
  </si>
  <si>
    <t>R</t>
  </si>
  <si>
    <t>980～1010</t>
  </si>
  <si>
    <t>4AT
(E)</t>
  </si>
  <si>
    <t>960～970</t>
  </si>
  <si>
    <t>980～1000</t>
  </si>
  <si>
    <t>1000～1040</t>
  </si>
  <si>
    <t>ジムニー</t>
  </si>
  <si>
    <t>ABA-JB23W</t>
  </si>
  <si>
    <t>5MT×2</t>
  </si>
  <si>
    <t>EP</t>
  </si>
  <si>
    <t>A</t>
  </si>
  <si>
    <t>ﾀｰﾎﾞﾁｬｰｼﾞｬ付</t>
  </si>
  <si>
    <t>ABA-JB23W</t>
  </si>
  <si>
    <t>980～990</t>
  </si>
  <si>
    <t>4AT×2
(E)</t>
  </si>
  <si>
    <t>980～1000</t>
  </si>
  <si>
    <r>
      <rPr>
        <sz val="8"/>
        <rFont val="ＭＳ Ｐゴシック"/>
        <family val="3"/>
      </rPr>
      <t>当該自動車の製造又は輸入の事業を行う者の氏名又は名称　</t>
    </r>
  </si>
  <si>
    <t>富士重工業株式会社</t>
  </si>
  <si>
    <r>
      <rPr>
        <sz val="8"/>
        <rFont val="ＭＳ Ｐゴシック"/>
        <family val="3"/>
      </rPr>
      <t>燃費基準
達成・向上
達成レベル</t>
    </r>
  </si>
  <si>
    <t>スバル</t>
  </si>
  <si>
    <t>プレオ プラス *</t>
  </si>
  <si>
    <t>DBA-LA300F</t>
  </si>
  <si>
    <t>KF</t>
  </si>
  <si>
    <t>I,V,EP,B,C</t>
  </si>
  <si>
    <t>3W,EGR</t>
  </si>
  <si>
    <t>F</t>
  </si>
  <si>
    <t>☆☆☆☆</t>
  </si>
  <si>
    <t>DBA-LA310F</t>
  </si>
  <si>
    <t>KF</t>
  </si>
  <si>
    <t>CVT
(E･LTC)</t>
  </si>
  <si>
    <t>ステラ *</t>
  </si>
  <si>
    <t>DBA-LA100F</t>
  </si>
  <si>
    <t>CVT
(E･LTC)</t>
  </si>
  <si>
    <t>3W,EGR</t>
  </si>
  <si>
    <t>I,EP,B,C</t>
  </si>
  <si>
    <t>DBA-LA110F</t>
  </si>
  <si>
    <t>ルクラ*</t>
  </si>
  <si>
    <t>DBA-L455F</t>
  </si>
  <si>
    <t>KF</t>
  </si>
  <si>
    <t>870～890</t>
  </si>
  <si>
    <t>F</t>
  </si>
  <si>
    <t>DBA-L465F</t>
  </si>
  <si>
    <t>930～950</t>
  </si>
  <si>
    <t>プレオ *</t>
  </si>
  <si>
    <t>DBA-L275F</t>
  </si>
  <si>
    <t>Ｖ,EP</t>
  </si>
  <si>
    <t>DBA-L285F</t>
  </si>
  <si>
    <t>ディアス *</t>
  </si>
  <si>
    <t>ABA-S321N</t>
  </si>
  <si>
    <t>4AT</t>
  </si>
  <si>
    <t>ABA-S331N</t>
  </si>
  <si>
    <t>1010～1030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</si>
  <si>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＊印の付いている通称名については、ダイハツ工業株式会社が製造事業者です。</t>
    </r>
  </si>
  <si>
    <t>ダイハツ工業株式会社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</si>
  <si>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</si>
  <si>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</si>
  <si>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</si>
  <si>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t>ダイハツ</t>
  </si>
  <si>
    <t>ﾐﾗ ｲｰｽ</t>
  </si>
  <si>
    <t>DBA-LA300S</t>
  </si>
  <si>
    <r>
      <t>I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V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B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C</t>
    </r>
  </si>
  <si>
    <t>3W、EGR</t>
  </si>
  <si>
    <t>DBA-LA310S</t>
  </si>
  <si>
    <t>ﾑｰｳﾞ</t>
  </si>
  <si>
    <t>DBA-LA100S</t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</si>
  <si>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</si>
  <si>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820</t>
    </r>
  </si>
  <si>
    <r>
      <t>820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</si>
  <si>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t>I,EP,B,C</t>
  </si>
  <si>
    <t>DBA-LA110S</t>
  </si>
  <si>
    <r>
      <t>870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890</t>
    </r>
  </si>
  <si>
    <t>ﾀﾝﾄ</t>
  </si>
  <si>
    <t>DBA-LA600S</t>
  </si>
  <si>
    <r>
      <t>920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940</t>
    </r>
  </si>
  <si>
    <r>
      <t>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960</t>
    </r>
  </si>
  <si>
    <t>3W</t>
  </si>
  <si>
    <t>DBA-LA600S</t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</si>
  <si>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990</t>
    </r>
  </si>
  <si>
    <t>DBA-LA610S</t>
  </si>
  <si>
    <r>
      <t>990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1010</t>
    </r>
  </si>
  <si>
    <t>ﾑｰｳﾞ ｺﾝﾃ</t>
  </si>
  <si>
    <t>DBA-L575S</t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</si>
  <si>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</si>
  <si>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830~850</t>
  </si>
  <si>
    <r>
      <t>3W</t>
    </r>
    <r>
      <rPr>
        <sz val="8"/>
        <rFont val="ＭＳ Ｐゴシック"/>
        <family val="3"/>
      </rPr>
      <t>、EGR</t>
    </r>
  </si>
  <si>
    <r>
      <t>I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B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C</t>
    </r>
  </si>
  <si>
    <t>DBA-L585S</t>
  </si>
  <si>
    <t>880~900</t>
  </si>
  <si>
    <r>
      <t>I</t>
    </r>
    <r>
      <rPr>
        <sz val="8"/>
        <rFont val="ＭＳ Ｐゴシック"/>
        <family val="3"/>
      </rPr>
      <t>、V、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B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C</t>
    </r>
  </si>
  <si>
    <t>A</t>
  </si>
  <si>
    <t>ﾐﾗ ｺｺｱ</t>
  </si>
  <si>
    <t>DBA-L675S</t>
  </si>
  <si>
    <r>
      <t>800</t>
    </r>
    <r>
      <rPr>
        <sz val="8"/>
        <rFont val="ＭＳ Ｐゴシック"/>
        <family val="3"/>
      </rPr>
      <t>～810</t>
    </r>
  </si>
  <si>
    <t>I,V,EP,B,C</t>
  </si>
  <si>
    <t>3W,EGR</t>
  </si>
  <si>
    <t>DBA-L685S</t>
  </si>
  <si>
    <t>ﾀﾝﾄ ｴｸﾞｾﾞ</t>
  </si>
  <si>
    <t>DBA-L455S</t>
  </si>
  <si>
    <t>I,EP,B,C</t>
  </si>
  <si>
    <t>DBA-L465S</t>
  </si>
  <si>
    <r>
      <t>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950</t>
    </r>
  </si>
  <si>
    <t>ﾐﾗ</t>
  </si>
  <si>
    <t>DBA-L275S</t>
  </si>
  <si>
    <t>5MT</t>
  </si>
  <si>
    <r>
      <t>Ｖ、</t>
    </r>
    <r>
      <rPr>
        <sz val="8"/>
        <rFont val="Arial"/>
        <family val="2"/>
      </rPr>
      <t>EP</t>
    </r>
  </si>
  <si>
    <t>DBA-L285S</t>
  </si>
  <si>
    <t>ｱﾄﾚｰﾜｺﾞﾝ</t>
  </si>
  <si>
    <t>ABA-S321G</t>
  </si>
  <si>
    <t>4AT</t>
  </si>
  <si>
    <t>R</t>
  </si>
  <si>
    <t>ABA-S331G</t>
  </si>
  <si>
    <r>
      <t>1010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1030</t>
    </r>
  </si>
  <si>
    <t>トヨタ自動車株式会社</t>
  </si>
  <si>
    <t>トヨタ</t>
  </si>
  <si>
    <t>※1</t>
  </si>
  <si>
    <t>ピクシス エポック</t>
  </si>
  <si>
    <t>DBA-LA300A</t>
  </si>
  <si>
    <t>I、Ｖ、EP、B、C</t>
  </si>
  <si>
    <t>DBA-LA310A</t>
  </si>
  <si>
    <t>ピクシス スペース</t>
  </si>
  <si>
    <r>
      <t>DBA-L</t>
    </r>
    <r>
      <rPr>
        <sz val="8"/>
        <rFont val="ＭＳ Ｐゴシック"/>
        <family val="3"/>
      </rPr>
      <t>５７５Ａ</t>
    </r>
  </si>
  <si>
    <r>
      <t>I</t>
    </r>
    <r>
      <rPr>
        <sz val="8"/>
        <rFont val="ＭＳ Ｐゴシック"/>
        <family val="3"/>
      </rPr>
      <t>、Ｖ、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B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C</t>
    </r>
  </si>
  <si>
    <r>
      <t>3W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EGR</t>
    </r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</si>
  <si>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</si>
  <si>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I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B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C</t>
    </r>
  </si>
  <si>
    <r>
      <t>DBA-L</t>
    </r>
    <r>
      <rPr>
        <sz val="8"/>
        <rFont val="ＭＳ Ｐゴシック"/>
        <family val="3"/>
      </rPr>
      <t>５８５Ａ</t>
    </r>
  </si>
  <si>
    <t>880～900</t>
  </si>
  <si>
    <r>
      <t>I</t>
    </r>
    <r>
      <rPr>
        <sz val="8"/>
        <rFont val="ＭＳ Ｐゴシック"/>
        <family val="3"/>
      </rPr>
      <t>、Ｖ、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B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C</t>
    </r>
  </si>
  <si>
    <t>（注）　*1印の付いている通称名については、　ダイハツ工業株式会社が製造事業者である。</t>
  </si>
  <si>
    <r>
      <rPr>
        <sz val="8"/>
        <rFont val="ＭＳ Ｐゴシック"/>
        <family val="3"/>
      </rPr>
      <t>当該自動車の製造又は輸入の事業を行う者の氏名又は名称　　　　日産自動車株式会社</t>
    </r>
  </si>
  <si>
    <r>
      <rPr>
        <sz val="8"/>
        <rFont val="ＭＳ Ｐゴシック"/>
        <family val="3"/>
      </rPr>
      <t>ニッサン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</si>
  <si>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2</t>
    </r>
  </si>
  <si>
    <r>
      <rPr>
        <sz val="8"/>
        <rFont val="ＭＳ Ｐゴシック"/>
        <family val="3"/>
      </rPr>
      <t>ﾓｺ</t>
    </r>
  </si>
  <si>
    <t>DBA-MG33S</t>
  </si>
  <si>
    <t>R06A</t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</si>
  <si>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</si>
  <si>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800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820</t>
    </r>
  </si>
  <si>
    <r>
      <rPr>
        <u val="single"/>
        <sz val="8"/>
        <rFont val="ＭＳ Ｐゴシック"/>
        <family val="3"/>
      </rPr>
      <t>☆☆☆☆</t>
    </r>
  </si>
  <si>
    <t/>
  </si>
  <si>
    <t>850</t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</si>
  <si>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870</t>
    </r>
  </si>
  <si>
    <r>
      <rPr>
        <sz val="8"/>
        <rFont val="ＭＳ Ｐゴシック"/>
        <family val="3"/>
      </rPr>
      <t>ﾀｰﾎﾞﾁｬｰｼﾞｬ付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</si>
  <si>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</si>
  <si>
    <r>
      <rPr>
        <sz val="8"/>
        <rFont val="ＭＳ Ｐゴシック"/>
        <family val="3"/>
      </rPr>
      <t>デイズ</t>
    </r>
  </si>
  <si>
    <t>DBA-B21W</t>
  </si>
  <si>
    <t>3B20</t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</si>
  <si>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840</t>
    </r>
  </si>
  <si>
    <t>V,C,I,B,EP</t>
  </si>
  <si>
    <t>EGR,3W</t>
  </si>
  <si>
    <r>
      <rPr>
        <u val="single"/>
        <sz val="8"/>
        <rFont val="ＭＳ Ｐゴシック"/>
        <family val="3"/>
      </rPr>
      <t>☆☆☆☆</t>
    </r>
  </si>
  <si>
    <r>
      <t>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890</t>
    </r>
  </si>
  <si>
    <t>V,C,B,EP</t>
  </si>
  <si>
    <t>DBA-B21W</t>
  </si>
  <si>
    <t>3B20</t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</si>
  <si>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</si>
  <si>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 xml:space="preserve">NV100 </t>
    </r>
    <r>
      <rPr>
        <sz val="8"/>
        <rFont val="ＭＳ Ｐゴシック"/>
        <family val="3"/>
      </rPr>
      <t>ｸﾘｯﾊﾟｰﾘｵ</t>
    </r>
  </si>
  <si>
    <t>ABA-DR64W</t>
  </si>
  <si>
    <t>K6A</t>
  </si>
  <si>
    <t>3AT(E)</t>
  </si>
  <si>
    <r>
      <t>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970</t>
    </r>
  </si>
  <si>
    <t>EP</t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</si>
  <si>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1010</t>
    </r>
  </si>
  <si>
    <t>4AT(E)</t>
  </si>
  <si>
    <r>
      <t>960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970</t>
    </r>
  </si>
  <si>
    <r>
      <rPr>
        <sz val="8"/>
        <rFont val="ＭＳ Ｐゴシック"/>
        <family val="3"/>
      </rPr>
      <t>ﾀｰﾎﾞﾁｬｰｼﾞｬ付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</si>
  <si>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1000</t>
    </r>
  </si>
  <si>
    <r>
      <t>1000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1040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</si>
  <si>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印の付いている通称名については、三菱自動車工業株式会社が製造事業者である。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</si>
  <si>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印の付いている通称名については、スズキ株式会社が製造事業者である。</t>
    </r>
  </si>
  <si>
    <t>本田技研工業株式会社</t>
  </si>
  <si>
    <t>ホンダ</t>
  </si>
  <si>
    <t>Ｎ－ＷＧＮ</t>
  </si>
  <si>
    <t>DBA-JH1</t>
  </si>
  <si>
    <t>S07A</t>
  </si>
  <si>
    <r>
      <t>CVT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</si>
  <si>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4</t>
  </si>
  <si>
    <r>
      <t>V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C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I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EP</t>
    </r>
  </si>
  <si>
    <t>3W+EGR</t>
  </si>
  <si>
    <t>過給機付</t>
  </si>
  <si>
    <t>DBA-JH2</t>
  </si>
  <si>
    <t>Ｎ－ＷＧＮ　ＣＵＳＴＯＭ</t>
  </si>
  <si>
    <t>過給機付
タイヤ165/55R15</t>
  </si>
  <si>
    <t>過給機付</t>
  </si>
  <si>
    <t>Ｎ　ＯＮＥ</t>
  </si>
  <si>
    <t>DBA-JG1</t>
  </si>
  <si>
    <r>
      <t>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</si>
  <si>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V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I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C</t>
    </r>
  </si>
  <si>
    <r>
      <t>V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C</t>
    </r>
  </si>
  <si>
    <r>
      <t>タイヤ</t>
    </r>
    <r>
      <rPr>
        <sz val="8"/>
        <rFont val="Arial"/>
        <family val="2"/>
      </rPr>
      <t>165/55R15</t>
    </r>
  </si>
  <si>
    <t>DBA-JG2</t>
  </si>
  <si>
    <t>890～900</t>
  </si>
  <si>
    <t>900～910</t>
  </si>
  <si>
    <t>Ｎ－ＢＯＸ</t>
  </si>
  <si>
    <t>DBA-JF1</t>
  </si>
  <si>
    <t>DBA-JF2</t>
  </si>
  <si>
    <t>Ｎ　ＢＯＸ</t>
  </si>
  <si>
    <t>930～940</t>
  </si>
  <si>
    <t>DBA-JF1</t>
  </si>
  <si>
    <t>S07A</t>
  </si>
  <si>
    <t>990～1000</t>
  </si>
  <si>
    <t>Ｎ－ＢＯＸ　Ｃｕｓｔｏｍ</t>
  </si>
  <si>
    <t>Ｎ　ＢＯＸ　Ｃｕｓｔｏｍ</t>
  </si>
  <si>
    <t>950～960</t>
  </si>
  <si>
    <t>1000～1010</t>
  </si>
  <si>
    <t>Ｎ－ＢＯＸ　＋</t>
  </si>
  <si>
    <r>
      <t>990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1030</t>
    </r>
  </si>
  <si>
    <t>アイドリングストップ機構無し</t>
  </si>
  <si>
    <t>1030～1080</t>
  </si>
  <si>
    <t>Ｎ　ＢＯＸ　＋</t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</si>
  <si>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1030</t>
    </r>
  </si>
  <si>
    <r>
      <t>1030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1070</t>
    </r>
  </si>
  <si>
    <r>
      <t>1060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1070</t>
    </r>
  </si>
  <si>
    <t>1030～1040</t>
  </si>
  <si>
    <t>1060～1070</t>
  </si>
  <si>
    <t>Ｎ－ＢＯＸ　＋　Ｃｕｓｔｏｍ</t>
  </si>
  <si>
    <t>1000～1030</t>
  </si>
  <si>
    <t>1040～1080</t>
  </si>
  <si>
    <t>Ｎ　ＢＯＸ　＋　Ｃｕｓｔｏｍ</t>
  </si>
  <si>
    <r>
      <t>990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1040</t>
    </r>
  </si>
  <si>
    <r>
      <t>1030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1080</t>
    </r>
  </si>
  <si>
    <t>1030～1050</t>
  </si>
  <si>
    <t>1070～1080</t>
  </si>
  <si>
    <t>ライフ</t>
  </si>
  <si>
    <t>DBA-JC1</t>
  </si>
  <si>
    <t>P07A</t>
  </si>
  <si>
    <r>
      <t>4AT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</si>
  <si>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810～840</t>
  </si>
  <si>
    <r>
      <t>LED</t>
    </r>
    <r>
      <rPr>
        <sz val="8"/>
        <rFont val="ＭＳ Ｐゴシック"/>
        <family val="3"/>
      </rPr>
      <t>式補助制動灯</t>
    </r>
  </si>
  <si>
    <t>810</t>
  </si>
  <si>
    <r>
      <t>ABS</t>
    </r>
    <r>
      <rPr>
        <sz val="8"/>
        <rFont val="ＭＳ Ｐゴシック"/>
        <family val="3"/>
      </rPr>
      <t>無</t>
    </r>
  </si>
  <si>
    <t>840～850</t>
  </si>
  <si>
    <t>過給機付</t>
  </si>
  <si>
    <t>CBA-JC2</t>
  </si>
  <si>
    <t>890～920</t>
  </si>
  <si>
    <t>☆☆☆</t>
  </si>
  <si>
    <t>920～950</t>
  </si>
  <si>
    <t>VAMOS</t>
  </si>
  <si>
    <t>ABA-HM1</t>
  </si>
  <si>
    <t>E07Z</t>
  </si>
  <si>
    <t>EP</t>
  </si>
  <si>
    <t>R</t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</si>
  <si>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990</t>
    </r>
  </si>
  <si>
    <t>3AT</t>
  </si>
  <si>
    <r>
      <t>990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1000</t>
    </r>
  </si>
  <si>
    <t>ABA-HM2</t>
  </si>
  <si>
    <t>5MT</t>
  </si>
  <si>
    <t>1020～1030</t>
  </si>
  <si>
    <t>4AT</t>
  </si>
  <si>
    <r>
      <t>1060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1080</t>
    </r>
  </si>
  <si>
    <t>VAMOS Hobio</t>
  </si>
  <si>
    <t>ABA-HM3</t>
  </si>
  <si>
    <t>980～990</t>
  </si>
  <si>
    <t>ABA-HM4</t>
  </si>
  <si>
    <t>1010～1020</t>
  </si>
  <si>
    <r>
      <rPr>
        <sz val="8"/>
        <rFont val="ＭＳ Ｐゴシック"/>
        <family val="3"/>
      </rPr>
      <t>当該自動車の製造又は輸入の事業を行う者の氏名又は名称　　　　マツダ株式会社</t>
    </r>
  </si>
  <si>
    <t>マツダ</t>
  </si>
  <si>
    <t>キャロル</t>
  </si>
  <si>
    <t>DBA-HB25S</t>
  </si>
  <si>
    <t>DBA-HB35S</t>
  </si>
  <si>
    <t>フレア</t>
  </si>
  <si>
    <t>DBA-MJ34S</t>
  </si>
  <si>
    <t>DBA-MJ34S</t>
  </si>
  <si>
    <t>フレア　ワゴン</t>
  </si>
  <si>
    <t>DBA-MM32S</t>
  </si>
  <si>
    <t>R06A</t>
  </si>
  <si>
    <t>ﾀｰﾎﾞﾁｬｰｼﾞｬ付</t>
  </si>
  <si>
    <t>フレア
　クロスオーバー</t>
  </si>
  <si>
    <t>DBA-MS31S</t>
  </si>
  <si>
    <t>DBA-MS31S</t>
  </si>
  <si>
    <t>スクラム</t>
  </si>
  <si>
    <t>ABA-DG64W</t>
  </si>
  <si>
    <t>AZ-オフロード</t>
  </si>
  <si>
    <t>ABA-JM23W</t>
  </si>
  <si>
    <t>（注）</t>
  </si>
  <si>
    <t>※1印の付いている通称名については、スズキ株式会社が製造事業者である。</t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</si>
  <si>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</si>
  <si>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ガソリン乗用自動車（軽自動車）</t>
  </si>
  <si>
    <t>三菱</t>
  </si>
  <si>
    <t>ｅＫ</t>
  </si>
  <si>
    <t>DBA-B11W</t>
  </si>
  <si>
    <t>3B20</t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</si>
  <si>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</si>
  <si>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V,C,I,B,EP</t>
  </si>
  <si>
    <t>EGR
3W</t>
  </si>
  <si>
    <t>V,C,B,EP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</si>
</sst>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);[Red]\(0\)"/>
    <numFmt numFmtId="179" formatCode="0_ "/>
    <numFmt numFmtId="180" formatCode="0.000"/>
    <numFmt numFmtId="181" formatCode="0.0"/>
    <numFmt numFmtId="182" formatCode="0.00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u val="single"/>
      <sz val="8"/>
      <name val="Arial"/>
      <family val="2"/>
    </font>
    <font>
      <vertAlign val="superscript"/>
      <sz val="8"/>
      <name val="ＭＳ Ｐゴシック"/>
      <family val="3"/>
    </font>
    <font>
      <sz val="10"/>
      <name val="ＭＳ Ｐゴシック"/>
      <family val="3"/>
    </font>
    <font>
      <b/>
      <sz val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 quotePrefix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 quotePrefix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 quotePrefix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9" fontId="5" fillId="0" borderId="2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177" fontId="8" fillId="0" borderId="29" xfId="0" applyNumberFormat="1" applyFont="1" applyFill="1" applyBorder="1" applyAlignment="1" quotePrefix="1">
      <alignment horizontal="center" vertical="center" wrapText="1"/>
    </xf>
    <xf numFmtId="178" fontId="8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 applyProtection="1">
      <alignment horizontal="centerContinuous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right" indent="3"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8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81" fontId="8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181" fontId="8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81" fontId="8" fillId="0" borderId="27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quotePrefix="1">
      <alignment/>
    </xf>
    <xf numFmtId="179" fontId="3" fillId="0" borderId="0" xfId="0" applyNumberFormat="1" applyFont="1" applyFill="1" applyBorder="1" applyAlignment="1">
      <alignment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1" fontId="8" fillId="0" borderId="20" xfId="0" applyNumberFormat="1" applyFont="1" applyFill="1" applyBorder="1" applyAlignment="1" quotePrefix="1">
      <alignment horizontal="center" vertical="center" wrapText="1"/>
    </xf>
    <xf numFmtId="181" fontId="8" fillId="0" borderId="34" xfId="0" applyNumberFormat="1" applyFont="1" applyFill="1" applyBorder="1" applyAlignment="1" quotePrefix="1">
      <alignment horizontal="center" vertical="center" wrapText="1"/>
    </xf>
    <xf numFmtId="176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 locked="0"/>
    </xf>
    <xf numFmtId="18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181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56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81" fontId="1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8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8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181" fontId="11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178" fontId="11" fillId="0" borderId="19" xfId="0" applyNumberFormat="1" applyFont="1" applyFill="1" applyBorder="1" applyAlignment="1">
      <alignment horizontal="center" vertical="center" wrapText="1"/>
    </xf>
    <xf numFmtId="181" fontId="11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179" fontId="3" fillId="0" borderId="2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18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quotePrefix="1">
      <alignment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18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17" xfId="0" applyFont="1" applyFill="1" applyBorder="1" applyAlignment="1" applyProtection="1">
      <alignment vertical="center"/>
      <protection locked="0"/>
    </xf>
    <xf numFmtId="181" fontId="5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181" fontId="3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81" fontId="11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181" fontId="3" fillId="0" borderId="37" xfId="0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32" xfId="0" applyFont="1" applyFill="1" applyBorder="1" applyAlignment="1">
      <alignment vertical="center"/>
    </xf>
    <xf numFmtId="0" fontId="3" fillId="0" borderId="31" xfId="0" applyFont="1" applyFill="1" applyBorder="1" applyAlignment="1" quotePrefix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 quotePrefix="1">
      <alignment horizontal="center" vertical="center" wrapText="1"/>
    </xf>
    <xf numFmtId="179" fontId="11" fillId="0" borderId="19" xfId="0" applyNumberFormat="1" applyFont="1" applyFill="1" applyBorder="1" applyAlignment="1">
      <alignment horizontal="center" vertical="center" wrapText="1"/>
    </xf>
    <xf numFmtId="177" fontId="15" fillId="0" borderId="20" xfId="0" applyNumberFormat="1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3" xfId="62" applyFont="1" applyFill="1" applyBorder="1">
      <alignment/>
      <protection/>
    </xf>
    <xf numFmtId="0" fontId="3" fillId="0" borderId="16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176" fontId="3" fillId="0" borderId="18" xfId="62" applyNumberFormat="1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177" fontId="11" fillId="0" borderId="20" xfId="62" applyNumberFormat="1" applyFont="1" applyFill="1" applyBorder="1" applyAlignment="1" quotePrefix="1">
      <alignment horizontal="center" vertical="center" wrapText="1"/>
      <protection/>
    </xf>
    <xf numFmtId="178" fontId="11" fillId="0" borderId="19" xfId="62" applyNumberFormat="1" applyFont="1" applyFill="1" applyBorder="1" applyAlignment="1">
      <alignment horizontal="center" vertical="center" wrapText="1"/>
      <protection/>
    </xf>
    <xf numFmtId="177" fontId="15" fillId="0" borderId="20" xfId="62" applyNumberFormat="1" applyFont="1" applyFill="1" applyBorder="1" applyAlignment="1" quotePrefix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/>
      <protection/>
    </xf>
    <xf numFmtId="179" fontId="3" fillId="0" borderId="22" xfId="62" applyNumberFormat="1" applyFont="1" applyFill="1" applyBorder="1" applyAlignment="1">
      <alignment horizontal="center" vertical="center"/>
      <protection/>
    </xf>
    <xf numFmtId="0" fontId="3" fillId="0" borderId="0" xfId="62" applyFont="1" applyFill="1">
      <alignment/>
      <protection/>
    </xf>
    <xf numFmtId="0" fontId="3" fillId="0" borderId="11" xfId="0" applyFont="1" applyFill="1" applyBorder="1" applyAlignment="1" applyProtection="1" quotePrefix="1">
      <alignment horizontal="left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181" fontId="11" fillId="0" borderId="20" xfId="0" applyNumberFormat="1" applyFont="1" applyFill="1" applyBorder="1" applyAlignment="1" applyProtection="1" quotePrefix="1">
      <alignment horizontal="center" vertical="center"/>
      <protection locked="0"/>
    </xf>
    <xf numFmtId="178" fontId="11" fillId="0" borderId="19" xfId="0" applyNumberFormat="1" applyFont="1" applyFill="1" applyBorder="1" applyAlignment="1">
      <alignment horizontal="center" vertical="center"/>
    </xf>
    <xf numFmtId="181" fontId="15" fillId="0" borderId="34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8" xfId="0" applyFont="1" applyFill="1" applyBorder="1" applyAlignment="1" applyProtection="1" quotePrefix="1">
      <alignment horizontal="center" vertical="center" wrapText="1"/>
      <protection locked="0"/>
    </xf>
    <xf numFmtId="182" fontId="3" fillId="0" borderId="0" xfId="0" applyNumberFormat="1" applyFont="1" applyFill="1" applyAlignment="1">
      <alignment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0" xfId="0" applyFont="1" applyFill="1" applyAlignment="1" quotePrefix="1">
      <alignment horizontal="left"/>
    </xf>
    <xf numFmtId="0" fontId="5" fillId="0" borderId="10" xfId="0" applyFont="1" applyFill="1" applyBorder="1" applyAlignment="1">
      <alignment horizontal="right"/>
    </xf>
    <xf numFmtId="0" fontId="3" fillId="0" borderId="17" xfId="0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horizontal="center" vertical="center"/>
    </xf>
    <xf numFmtId="181" fontId="11" fillId="0" borderId="20" xfId="0" applyNumberFormat="1" applyFont="1" applyFill="1" applyBorder="1" applyAlignment="1" quotePrefix="1">
      <alignment horizontal="center" vertical="center" wrapText="1"/>
    </xf>
    <xf numFmtId="181" fontId="11" fillId="0" borderId="34" xfId="0" applyNumberFormat="1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8" xfId="63" applyFont="1" applyFill="1" applyBorder="1" applyAlignment="1">
      <alignment horizontal="left" vertical="center"/>
      <protection/>
    </xf>
    <xf numFmtId="0" fontId="3" fillId="0" borderId="25" xfId="0" applyFont="1" applyFill="1" applyBorder="1" applyAlignment="1">
      <alignment horizontal="left" vertical="center"/>
    </xf>
    <xf numFmtId="0" fontId="5" fillId="0" borderId="18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/>
      <protection/>
    </xf>
    <xf numFmtId="0" fontId="3" fillId="0" borderId="18" xfId="63" applyFont="1" applyFill="1" applyBorder="1" applyAlignment="1">
      <alignment horizontal="left" vertical="center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0" fontId="3" fillId="0" borderId="18" xfId="63" applyNumberFormat="1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49" fontId="3" fillId="0" borderId="34" xfId="63" applyNumberFormat="1" applyFont="1" applyFill="1" applyBorder="1" applyAlignment="1">
      <alignment horizontal="center" vertical="center"/>
      <protection/>
    </xf>
    <xf numFmtId="181" fontId="11" fillId="0" borderId="20" xfId="63" applyNumberFormat="1" applyFont="1" applyFill="1" applyBorder="1" applyAlignment="1" quotePrefix="1">
      <alignment horizontal="center" vertical="center" wrapText="1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left" vertical="center"/>
      <protection/>
    </xf>
    <xf numFmtId="49" fontId="3" fillId="0" borderId="3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25" xfId="63" applyFont="1" applyFill="1" applyBorder="1" applyAlignment="1">
      <alignment horizontal="left" vertical="center"/>
      <protection/>
    </xf>
    <xf numFmtId="0" fontId="3" fillId="0" borderId="25" xfId="63" applyFont="1" applyFill="1" applyBorder="1" applyAlignment="1">
      <alignment horizontal="center" vertical="center" wrapText="1"/>
      <protection/>
    </xf>
    <xf numFmtId="180" fontId="3" fillId="0" borderId="25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181" fontId="11" fillId="0" borderId="27" xfId="63" applyNumberFormat="1" applyFont="1" applyFill="1" applyBorder="1" applyAlignment="1" quotePrefix="1">
      <alignment horizontal="center" vertical="center" wrapText="1"/>
      <protection/>
    </xf>
    <xf numFmtId="181" fontId="3" fillId="0" borderId="10" xfId="63" applyNumberFormat="1" applyFont="1" applyFill="1" applyBorder="1" applyAlignment="1" quotePrefix="1">
      <alignment horizontal="center" vertical="center" wrapText="1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/>
      <protection/>
    </xf>
    <xf numFmtId="181" fontId="3" fillId="0" borderId="34" xfId="63" applyNumberFormat="1" applyFont="1" applyFill="1" applyBorder="1" applyAlignment="1" quotePrefix="1">
      <alignment horizontal="center" vertical="center" wrapText="1"/>
      <protection/>
    </xf>
    <xf numFmtId="178" fontId="11" fillId="0" borderId="26" xfId="0" applyNumberFormat="1" applyFont="1" applyFill="1" applyBorder="1" applyAlignment="1">
      <alignment horizontal="center" vertical="center" wrapText="1"/>
    </xf>
    <xf numFmtId="181" fontId="11" fillId="0" borderId="10" xfId="63" applyNumberFormat="1" applyFont="1" applyFill="1" applyBorder="1" applyAlignment="1" quotePrefix="1">
      <alignment horizontal="center" vertical="center" wrapText="1"/>
      <protection/>
    </xf>
    <xf numFmtId="181" fontId="11" fillId="0" borderId="34" xfId="63" applyNumberFormat="1" applyFont="1" applyFill="1" applyBorder="1" applyAlignment="1" quotePrefix="1">
      <alignment horizontal="center" vertical="center" wrapText="1"/>
      <protection/>
    </xf>
    <xf numFmtId="181" fontId="11" fillId="0" borderId="27" xfId="0" applyNumberFormat="1" applyFont="1" applyFill="1" applyBorder="1" applyAlignment="1" quotePrefix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78" fontId="11" fillId="0" borderId="26" xfId="0" applyNumberFormat="1" applyFont="1" applyFill="1" applyBorder="1" applyAlignment="1">
      <alignment horizontal="center" vertical="center"/>
    </xf>
    <xf numFmtId="181" fontId="3" fillId="0" borderId="34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181" fontId="11" fillId="0" borderId="29" xfId="0" applyNumberFormat="1" applyFont="1" applyFill="1" applyBorder="1" applyAlignment="1" applyProtection="1" quotePrefix="1">
      <alignment horizontal="center" vertical="center"/>
      <protection locked="0"/>
    </xf>
    <xf numFmtId="178" fontId="11" fillId="0" borderId="30" xfId="0" applyNumberFormat="1" applyFont="1" applyFill="1" applyBorder="1" applyAlignment="1">
      <alignment horizontal="center" vertical="center"/>
    </xf>
    <xf numFmtId="181" fontId="50" fillId="0" borderId="27" xfId="0" applyNumberFormat="1" applyFont="1" applyFill="1" applyBorder="1" applyAlignment="1" applyProtection="1" quotePrefix="1">
      <alignment horizontal="center" vertical="center"/>
      <protection locked="0"/>
    </xf>
    <xf numFmtId="181" fontId="5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/>
    </xf>
    <xf numFmtId="0" fontId="3" fillId="13" borderId="3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標準_Template燃費公表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SheetLayoutView="100" zoomScalePageLayoutView="0" workbookViewId="0" topLeftCell="A19">
      <selection activeCell="D31" sqref="D31"/>
    </sheetView>
  </sheetViews>
  <sheetFormatPr defaultColWidth="9.00390625" defaultRowHeight="13.5"/>
  <cols>
    <col min="1" max="1" width="8.75390625" style="1" customWidth="1"/>
    <col min="2" max="2" width="3.375" style="1" customWidth="1"/>
    <col min="3" max="3" width="12.50390625" style="1" customWidth="1"/>
    <col min="4" max="4" width="9.125" style="1" customWidth="1"/>
    <col min="5" max="5" width="5.125" style="1" customWidth="1"/>
    <col min="6" max="6" width="7.625" style="1" customWidth="1"/>
    <col min="7" max="7" width="8.125" style="1" customWidth="1"/>
    <col min="8" max="8" width="8.875" style="1" customWidth="1"/>
    <col min="9" max="9" width="7.125" style="1" customWidth="1"/>
    <col min="10" max="10" width="6.875" style="1" customWidth="1"/>
    <col min="11" max="11" width="8.875" style="1" customWidth="1"/>
    <col min="12" max="12" width="7.125" style="1" customWidth="1"/>
    <col min="13" max="13" width="8.50390625" style="1" customWidth="1"/>
    <col min="14" max="14" width="6.75390625" style="1" customWidth="1"/>
    <col min="15" max="15" width="4.25390625" style="1" customWidth="1"/>
    <col min="16" max="16" width="11.125" style="1" customWidth="1"/>
    <col min="17" max="17" width="7.50390625" style="1" customWidth="1"/>
    <col min="18" max="18" width="9.00390625" style="1" customWidth="1"/>
    <col min="19" max="19" width="6.375" style="1" bestFit="1" customWidth="1"/>
    <col min="20" max="20" width="11.625" style="1" customWidth="1"/>
    <col min="21" max="16384" width="9.00390625" style="1" customWidth="1"/>
  </cols>
  <sheetData>
    <row r="1" spans="1:18" s="2" customFormat="1" ht="15">
      <c r="A1" s="1"/>
      <c r="B1" s="1"/>
      <c r="C1" s="1"/>
      <c r="E1" s="3"/>
      <c r="H1" s="1"/>
      <c r="I1" s="4" t="s">
        <v>0</v>
      </c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23.25" customHeight="1">
      <c r="A2" s="5" t="s">
        <v>1</v>
      </c>
      <c r="B2" s="6"/>
      <c r="C2" s="1"/>
      <c r="E2" s="1"/>
      <c r="F2" s="1"/>
      <c r="G2" s="1"/>
      <c r="H2" s="1"/>
      <c r="I2" s="4"/>
      <c r="J2" s="1"/>
      <c r="K2" s="1"/>
      <c r="L2" s="1"/>
      <c r="M2" s="1"/>
      <c r="O2" s="7"/>
      <c r="R2" s="7" t="s">
        <v>2</v>
      </c>
    </row>
    <row r="3" spans="1:18" s="2" customFormat="1" ht="14.25" customHeight="1" thickBot="1">
      <c r="A3" s="309" t="s">
        <v>3</v>
      </c>
      <c r="B3" s="312" t="s">
        <v>4</v>
      </c>
      <c r="C3" s="313"/>
      <c r="D3" s="316"/>
      <c r="E3" s="312" t="s">
        <v>5</v>
      </c>
      <c r="F3" s="318"/>
      <c r="G3" s="320" t="s">
        <v>6</v>
      </c>
      <c r="H3" s="320" t="s">
        <v>7</v>
      </c>
      <c r="I3" s="287" t="s">
        <v>8</v>
      </c>
      <c r="J3" s="290" t="s">
        <v>9</v>
      </c>
      <c r="K3" s="291"/>
      <c r="L3" s="292"/>
      <c r="M3" s="8"/>
      <c r="N3" s="293"/>
      <c r="O3" s="294"/>
      <c r="P3" s="295"/>
      <c r="Q3" s="9"/>
      <c r="R3" s="296" t="s">
        <v>10</v>
      </c>
    </row>
    <row r="4" spans="1:18" s="2" customFormat="1" ht="11.25" customHeight="1">
      <c r="A4" s="310"/>
      <c r="B4" s="288"/>
      <c r="C4" s="314"/>
      <c r="D4" s="317"/>
      <c r="E4" s="289"/>
      <c r="F4" s="319"/>
      <c r="G4" s="310"/>
      <c r="H4" s="310"/>
      <c r="I4" s="288"/>
      <c r="J4" s="299" t="s">
        <v>11</v>
      </c>
      <c r="K4" s="302" t="s">
        <v>12</v>
      </c>
      <c r="L4" s="305" t="s">
        <v>13</v>
      </c>
      <c r="M4" s="11" t="s">
        <v>14</v>
      </c>
      <c r="N4" s="306" t="s">
        <v>15</v>
      </c>
      <c r="O4" s="307"/>
      <c r="P4" s="308"/>
      <c r="Q4" s="12" t="s">
        <v>16</v>
      </c>
      <c r="R4" s="297"/>
    </row>
    <row r="5" spans="1:18" s="2" customFormat="1" ht="11.25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10"/>
      <c r="H5" s="310"/>
      <c r="I5" s="288"/>
      <c r="J5" s="300"/>
      <c r="K5" s="303"/>
      <c r="L5" s="300"/>
      <c r="M5" s="13" t="s">
        <v>19</v>
      </c>
      <c r="N5" s="13" t="s">
        <v>20</v>
      </c>
      <c r="O5" s="13"/>
      <c r="P5" s="13"/>
      <c r="Q5" s="14" t="s">
        <v>21</v>
      </c>
      <c r="R5" s="297"/>
    </row>
    <row r="6" spans="1:18" s="2" customFormat="1" ht="11.25">
      <c r="A6" s="310"/>
      <c r="B6" s="288"/>
      <c r="C6" s="314"/>
      <c r="D6" s="310"/>
      <c r="E6" s="310"/>
      <c r="F6" s="310"/>
      <c r="G6" s="310"/>
      <c r="H6" s="310"/>
      <c r="I6" s="288"/>
      <c r="J6" s="300"/>
      <c r="K6" s="303"/>
      <c r="L6" s="300"/>
      <c r="M6" s="13" t="s">
        <v>22</v>
      </c>
      <c r="N6" s="13" t="s">
        <v>23</v>
      </c>
      <c r="O6" s="13" t="s">
        <v>24</v>
      </c>
      <c r="P6" s="13" t="s">
        <v>25</v>
      </c>
      <c r="Q6" s="14" t="s">
        <v>26</v>
      </c>
      <c r="R6" s="297"/>
    </row>
    <row r="7" spans="1:18" s="2" customFormat="1" ht="11.25">
      <c r="A7" s="311"/>
      <c r="B7" s="289"/>
      <c r="C7" s="315"/>
      <c r="D7" s="311"/>
      <c r="E7" s="311"/>
      <c r="F7" s="311"/>
      <c r="G7" s="311"/>
      <c r="H7" s="311"/>
      <c r="I7" s="289"/>
      <c r="J7" s="301"/>
      <c r="K7" s="304"/>
      <c r="L7" s="301"/>
      <c r="M7" s="10" t="s">
        <v>27</v>
      </c>
      <c r="N7" s="10" t="s">
        <v>28</v>
      </c>
      <c r="O7" s="10" t="s">
        <v>29</v>
      </c>
      <c r="P7" s="15"/>
      <c r="Q7" s="16" t="s">
        <v>30</v>
      </c>
      <c r="R7" s="298"/>
    </row>
    <row r="8" spans="1:21" s="2" customFormat="1" ht="22.5" customHeight="1">
      <c r="A8" s="17" t="s">
        <v>31</v>
      </c>
      <c r="B8" s="18"/>
      <c r="C8" s="19" t="s">
        <v>32</v>
      </c>
      <c r="D8" s="20" t="s">
        <v>33</v>
      </c>
      <c r="E8" s="21" t="s">
        <v>34</v>
      </c>
      <c r="F8" s="22">
        <v>0.658</v>
      </c>
      <c r="G8" s="23" t="s">
        <v>35</v>
      </c>
      <c r="H8" s="21" t="s">
        <v>36</v>
      </c>
      <c r="I8" s="24">
        <v>4</v>
      </c>
      <c r="J8" s="25">
        <v>22.6</v>
      </c>
      <c r="K8" s="26">
        <f aca="true" t="shared" si="0" ref="K8:K57">IF(J8&gt;0,1/J8*34.6*67.1,"")</f>
        <v>102.72831858407078</v>
      </c>
      <c r="L8" s="27">
        <v>21.8</v>
      </c>
      <c r="M8" s="21" t="s">
        <v>37</v>
      </c>
      <c r="N8" s="23" t="s">
        <v>38</v>
      </c>
      <c r="O8" s="21" t="s">
        <v>39</v>
      </c>
      <c r="P8" s="21"/>
      <c r="Q8" s="28" t="s">
        <v>40</v>
      </c>
      <c r="R8" s="29">
        <f aca="true" t="shared" si="1" ref="R8:R57">IF(J8&gt;=L8,ROUNDDOWN(J8/L8*100,0),"")</f>
        <v>103</v>
      </c>
      <c r="T8" s="30"/>
      <c r="U8" s="31"/>
    </row>
    <row r="9" spans="1:21" s="2" customFormat="1" ht="22.5" customHeight="1">
      <c r="A9" s="32"/>
      <c r="B9" s="33"/>
      <c r="C9" s="34"/>
      <c r="D9" s="20" t="s">
        <v>33</v>
      </c>
      <c r="E9" s="21" t="s">
        <v>34</v>
      </c>
      <c r="F9" s="22">
        <v>0.658</v>
      </c>
      <c r="G9" s="23" t="s">
        <v>41</v>
      </c>
      <c r="H9" s="21" t="s">
        <v>48</v>
      </c>
      <c r="I9" s="24">
        <v>4</v>
      </c>
      <c r="J9" s="25">
        <v>21.8</v>
      </c>
      <c r="K9" s="26">
        <f t="shared" si="0"/>
        <v>106.49816513761466</v>
      </c>
      <c r="L9" s="27">
        <v>21.8</v>
      </c>
      <c r="M9" s="21" t="s">
        <v>37</v>
      </c>
      <c r="N9" s="23" t="s">
        <v>38</v>
      </c>
      <c r="O9" s="21" t="s">
        <v>39</v>
      </c>
      <c r="P9" s="21"/>
      <c r="Q9" s="28" t="s">
        <v>40</v>
      </c>
      <c r="R9" s="29">
        <f t="shared" si="1"/>
        <v>100</v>
      </c>
      <c r="T9" s="30"/>
      <c r="U9" s="31"/>
    </row>
    <row r="10" spans="1:21" s="2" customFormat="1" ht="22.5" customHeight="1">
      <c r="A10" s="32"/>
      <c r="B10" s="33"/>
      <c r="C10" s="34"/>
      <c r="D10" s="20" t="s">
        <v>33</v>
      </c>
      <c r="E10" s="21" t="s">
        <v>34</v>
      </c>
      <c r="F10" s="22">
        <v>0.658</v>
      </c>
      <c r="G10" s="23" t="s">
        <v>49</v>
      </c>
      <c r="H10" s="21" t="s">
        <v>50</v>
      </c>
      <c r="I10" s="24">
        <v>4</v>
      </c>
      <c r="J10" s="25">
        <v>24</v>
      </c>
      <c r="K10" s="26">
        <f t="shared" si="0"/>
        <v>96.73583333333332</v>
      </c>
      <c r="L10" s="27">
        <v>21.8</v>
      </c>
      <c r="M10" s="21" t="s">
        <v>51</v>
      </c>
      <c r="N10" s="23" t="s">
        <v>38</v>
      </c>
      <c r="O10" s="21" t="s">
        <v>39</v>
      </c>
      <c r="P10" s="21"/>
      <c r="Q10" s="28" t="s">
        <v>40</v>
      </c>
      <c r="R10" s="29">
        <f t="shared" si="1"/>
        <v>110</v>
      </c>
      <c r="T10" s="30"/>
      <c r="U10" s="31"/>
    </row>
    <row r="11" spans="1:21" s="2" customFormat="1" ht="22.5" customHeight="1">
      <c r="A11" s="32"/>
      <c r="B11" s="33"/>
      <c r="C11" s="34"/>
      <c r="D11" s="20" t="s">
        <v>33</v>
      </c>
      <c r="E11" s="21" t="s">
        <v>34</v>
      </c>
      <c r="F11" s="22">
        <v>0.658</v>
      </c>
      <c r="G11" s="23" t="s">
        <v>35</v>
      </c>
      <c r="H11" s="21">
        <v>750</v>
      </c>
      <c r="I11" s="24">
        <v>4</v>
      </c>
      <c r="J11" s="25">
        <v>21</v>
      </c>
      <c r="K11" s="26">
        <f t="shared" si="0"/>
        <v>110.55523809523808</v>
      </c>
      <c r="L11" s="27">
        <v>21</v>
      </c>
      <c r="M11" s="21" t="s">
        <v>37</v>
      </c>
      <c r="N11" s="23" t="s">
        <v>38</v>
      </c>
      <c r="O11" s="21" t="s">
        <v>52</v>
      </c>
      <c r="P11" s="21"/>
      <c r="Q11" s="28" t="s">
        <v>40</v>
      </c>
      <c r="R11" s="29">
        <f t="shared" si="1"/>
        <v>100</v>
      </c>
      <c r="T11" s="30"/>
      <c r="U11" s="31"/>
    </row>
    <row r="12" spans="1:21" s="2" customFormat="1" ht="22.5" customHeight="1">
      <c r="A12" s="32"/>
      <c r="B12" s="33"/>
      <c r="C12" s="34"/>
      <c r="D12" s="20" t="s">
        <v>33</v>
      </c>
      <c r="E12" s="21" t="s">
        <v>34</v>
      </c>
      <c r="F12" s="22">
        <v>0.658</v>
      </c>
      <c r="G12" s="23" t="s">
        <v>41</v>
      </c>
      <c r="H12" s="21" t="s">
        <v>53</v>
      </c>
      <c r="I12" s="24">
        <v>4</v>
      </c>
      <c r="J12" s="25">
        <v>20</v>
      </c>
      <c r="K12" s="26">
        <f t="shared" si="0"/>
        <v>116.083</v>
      </c>
      <c r="L12" s="27">
        <v>21</v>
      </c>
      <c r="M12" s="21" t="s">
        <v>37</v>
      </c>
      <c r="N12" s="23" t="s">
        <v>38</v>
      </c>
      <c r="O12" s="21" t="s">
        <v>52</v>
      </c>
      <c r="P12" s="21"/>
      <c r="Q12" s="28" t="s">
        <v>40</v>
      </c>
      <c r="R12" s="29">
        <f t="shared" si="1"/>
      </c>
      <c r="T12" s="30"/>
      <c r="U12" s="31"/>
    </row>
    <row r="13" spans="1:21" s="2" customFormat="1" ht="22.5" customHeight="1">
      <c r="A13" s="32"/>
      <c r="B13" s="33"/>
      <c r="C13" s="34"/>
      <c r="D13" s="20" t="s">
        <v>33</v>
      </c>
      <c r="E13" s="21" t="s">
        <v>34</v>
      </c>
      <c r="F13" s="22">
        <v>0.658</v>
      </c>
      <c r="G13" s="23" t="s">
        <v>49</v>
      </c>
      <c r="H13" s="21" t="s">
        <v>54</v>
      </c>
      <c r="I13" s="24">
        <v>4</v>
      </c>
      <c r="J13" s="25">
        <v>22.2</v>
      </c>
      <c r="K13" s="26">
        <f t="shared" si="0"/>
        <v>104.57927927927929</v>
      </c>
      <c r="L13" s="27">
        <v>21</v>
      </c>
      <c r="M13" s="21" t="s">
        <v>51</v>
      </c>
      <c r="N13" s="23" t="s">
        <v>38</v>
      </c>
      <c r="O13" s="21" t="s">
        <v>52</v>
      </c>
      <c r="P13" s="21"/>
      <c r="Q13" s="28" t="s">
        <v>40</v>
      </c>
      <c r="R13" s="29">
        <f t="shared" si="1"/>
        <v>105</v>
      </c>
      <c r="T13" s="30"/>
      <c r="U13" s="31"/>
    </row>
    <row r="14" spans="1:21" s="2" customFormat="1" ht="22.5" customHeight="1">
      <c r="A14" s="17"/>
      <c r="B14" s="33"/>
      <c r="C14" s="34"/>
      <c r="D14" s="20" t="s">
        <v>55</v>
      </c>
      <c r="E14" s="21" t="s">
        <v>56</v>
      </c>
      <c r="F14" s="22">
        <v>0.658</v>
      </c>
      <c r="G14" s="23" t="s">
        <v>49</v>
      </c>
      <c r="H14" s="21">
        <v>710</v>
      </c>
      <c r="I14" s="24">
        <v>4</v>
      </c>
      <c r="J14" s="25">
        <v>35</v>
      </c>
      <c r="K14" s="26">
        <f t="shared" si="0"/>
        <v>66.33314285714285</v>
      </c>
      <c r="L14" s="27">
        <v>21.8</v>
      </c>
      <c r="M14" s="21" t="s">
        <v>57</v>
      </c>
      <c r="N14" s="23" t="s">
        <v>38</v>
      </c>
      <c r="O14" s="21" t="s">
        <v>39</v>
      </c>
      <c r="P14" s="21"/>
      <c r="Q14" s="28" t="s">
        <v>40</v>
      </c>
      <c r="R14" s="29">
        <f t="shared" si="1"/>
        <v>160</v>
      </c>
      <c r="T14" s="30"/>
      <c r="U14" s="31"/>
    </row>
    <row r="15" spans="1:21" s="2" customFormat="1" ht="22.5" customHeight="1">
      <c r="A15" s="17"/>
      <c r="B15" s="35"/>
      <c r="C15" s="36"/>
      <c r="D15" s="20" t="s">
        <v>55</v>
      </c>
      <c r="E15" s="21" t="s">
        <v>56</v>
      </c>
      <c r="F15" s="22">
        <v>0.658</v>
      </c>
      <c r="G15" s="23" t="s">
        <v>49</v>
      </c>
      <c r="H15" s="21">
        <v>760</v>
      </c>
      <c r="I15" s="24">
        <v>4</v>
      </c>
      <c r="J15" s="25">
        <v>32</v>
      </c>
      <c r="K15" s="26">
        <f t="shared" si="0"/>
        <v>72.551875</v>
      </c>
      <c r="L15" s="27">
        <v>21</v>
      </c>
      <c r="M15" s="21" t="s">
        <v>57</v>
      </c>
      <c r="N15" s="23" t="s">
        <v>38</v>
      </c>
      <c r="O15" s="21" t="s">
        <v>52</v>
      </c>
      <c r="P15" s="21"/>
      <c r="Q15" s="28" t="s">
        <v>40</v>
      </c>
      <c r="R15" s="29">
        <f t="shared" si="1"/>
        <v>152</v>
      </c>
      <c r="T15" s="30"/>
      <c r="U15" s="31"/>
    </row>
    <row r="16" spans="1:21" s="2" customFormat="1" ht="22.5" customHeight="1">
      <c r="A16" s="32"/>
      <c r="B16" s="18"/>
      <c r="C16" s="19" t="s">
        <v>58</v>
      </c>
      <c r="D16" s="20" t="s">
        <v>59</v>
      </c>
      <c r="E16" s="21" t="s">
        <v>34</v>
      </c>
      <c r="F16" s="22">
        <v>0.658</v>
      </c>
      <c r="G16" s="23" t="s">
        <v>60</v>
      </c>
      <c r="H16" s="21">
        <v>790</v>
      </c>
      <c r="I16" s="24">
        <v>4</v>
      </c>
      <c r="J16" s="25">
        <v>21</v>
      </c>
      <c r="K16" s="26">
        <f t="shared" si="0"/>
        <v>110.55523809523808</v>
      </c>
      <c r="L16" s="27">
        <v>21</v>
      </c>
      <c r="M16" s="21" t="s">
        <v>37</v>
      </c>
      <c r="N16" s="23" t="s">
        <v>38</v>
      </c>
      <c r="O16" s="23" t="s">
        <v>39</v>
      </c>
      <c r="P16" s="21"/>
      <c r="Q16" s="28" t="s">
        <v>40</v>
      </c>
      <c r="R16" s="29">
        <f t="shared" si="1"/>
        <v>100</v>
      </c>
      <c r="T16" s="30"/>
      <c r="U16" s="31"/>
    </row>
    <row r="17" spans="1:21" s="2" customFormat="1" ht="22.5" customHeight="1">
      <c r="A17" s="32"/>
      <c r="B17" s="37"/>
      <c r="C17" s="38"/>
      <c r="D17" s="20" t="s">
        <v>59</v>
      </c>
      <c r="E17" s="21" t="s">
        <v>34</v>
      </c>
      <c r="F17" s="22">
        <v>0.658</v>
      </c>
      <c r="G17" s="23" t="s">
        <v>49</v>
      </c>
      <c r="H17" s="21">
        <v>800</v>
      </c>
      <c r="I17" s="24">
        <v>4</v>
      </c>
      <c r="J17" s="25">
        <v>23.2</v>
      </c>
      <c r="K17" s="26">
        <f t="shared" si="0"/>
        <v>100.07155172413793</v>
      </c>
      <c r="L17" s="27">
        <v>21</v>
      </c>
      <c r="M17" s="21" t="s">
        <v>51</v>
      </c>
      <c r="N17" s="23" t="s">
        <v>38</v>
      </c>
      <c r="O17" s="23" t="s">
        <v>39</v>
      </c>
      <c r="P17" s="23"/>
      <c r="Q17" s="28" t="s">
        <v>40</v>
      </c>
      <c r="R17" s="29">
        <f t="shared" si="1"/>
        <v>110</v>
      </c>
      <c r="T17" s="30"/>
      <c r="U17" s="31"/>
    </row>
    <row r="18" spans="1:21" s="2" customFormat="1" ht="22.5" customHeight="1">
      <c r="A18" s="32"/>
      <c r="B18" s="33"/>
      <c r="C18" s="34"/>
      <c r="D18" s="20" t="s">
        <v>59</v>
      </c>
      <c r="E18" s="21" t="s">
        <v>34</v>
      </c>
      <c r="F18" s="22">
        <v>0.658</v>
      </c>
      <c r="G18" s="23" t="s">
        <v>60</v>
      </c>
      <c r="H18" s="21">
        <v>840</v>
      </c>
      <c r="I18" s="24">
        <v>4</v>
      </c>
      <c r="J18" s="25">
        <v>20</v>
      </c>
      <c r="K18" s="26">
        <f t="shared" si="0"/>
        <v>116.083</v>
      </c>
      <c r="L18" s="27">
        <v>21</v>
      </c>
      <c r="M18" s="21" t="s">
        <v>37</v>
      </c>
      <c r="N18" s="23" t="s">
        <v>38</v>
      </c>
      <c r="O18" s="23" t="s">
        <v>52</v>
      </c>
      <c r="P18" s="21"/>
      <c r="Q18" s="28" t="s">
        <v>40</v>
      </c>
      <c r="R18" s="29">
        <f t="shared" si="1"/>
      </c>
      <c r="T18" s="30"/>
      <c r="U18" s="31"/>
    </row>
    <row r="19" spans="1:21" s="2" customFormat="1" ht="22.5" customHeight="1">
      <c r="A19" s="32"/>
      <c r="B19" s="33"/>
      <c r="C19" s="34"/>
      <c r="D19" s="20" t="s">
        <v>59</v>
      </c>
      <c r="E19" s="21" t="s">
        <v>34</v>
      </c>
      <c r="F19" s="22">
        <v>0.658</v>
      </c>
      <c r="G19" s="23" t="s">
        <v>49</v>
      </c>
      <c r="H19" s="21">
        <v>850</v>
      </c>
      <c r="I19" s="24">
        <v>4</v>
      </c>
      <c r="J19" s="25">
        <v>22</v>
      </c>
      <c r="K19" s="26">
        <f t="shared" si="0"/>
        <v>105.52999999999999</v>
      </c>
      <c r="L19" s="27">
        <v>21</v>
      </c>
      <c r="M19" s="21" t="s">
        <v>51</v>
      </c>
      <c r="N19" s="23" t="s">
        <v>38</v>
      </c>
      <c r="O19" s="23" t="s">
        <v>52</v>
      </c>
      <c r="P19" s="21"/>
      <c r="Q19" s="28" t="s">
        <v>40</v>
      </c>
      <c r="R19" s="29">
        <f t="shared" si="1"/>
        <v>104</v>
      </c>
      <c r="T19" s="30"/>
      <c r="U19" s="31"/>
    </row>
    <row r="20" spans="1:21" s="2" customFormat="1" ht="22.5" customHeight="1">
      <c r="A20" s="32"/>
      <c r="B20" s="33"/>
      <c r="C20" s="34"/>
      <c r="D20" s="20" t="s">
        <v>59</v>
      </c>
      <c r="E20" s="21" t="s">
        <v>34</v>
      </c>
      <c r="F20" s="22">
        <v>0.658</v>
      </c>
      <c r="G20" s="23" t="s">
        <v>49</v>
      </c>
      <c r="H20" s="21">
        <v>800</v>
      </c>
      <c r="I20" s="24">
        <v>4</v>
      </c>
      <c r="J20" s="25">
        <v>26</v>
      </c>
      <c r="K20" s="26">
        <f t="shared" si="0"/>
        <v>89.29461538461538</v>
      </c>
      <c r="L20" s="27">
        <v>21</v>
      </c>
      <c r="M20" s="21" t="s">
        <v>61</v>
      </c>
      <c r="N20" s="23" t="s">
        <v>38</v>
      </c>
      <c r="O20" s="23" t="s">
        <v>39</v>
      </c>
      <c r="P20" s="23"/>
      <c r="Q20" s="28" t="s">
        <v>40</v>
      </c>
      <c r="R20" s="29">
        <f t="shared" si="1"/>
        <v>123</v>
      </c>
      <c r="T20" s="30"/>
      <c r="U20" s="31"/>
    </row>
    <row r="21" spans="1:21" s="2" customFormat="1" ht="22.5" customHeight="1">
      <c r="A21" s="32"/>
      <c r="B21" s="33"/>
      <c r="C21" s="34"/>
      <c r="D21" s="20" t="s">
        <v>59</v>
      </c>
      <c r="E21" s="21" t="s">
        <v>34</v>
      </c>
      <c r="F21" s="22">
        <v>0.658</v>
      </c>
      <c r="G21" s="23" t="s">
        <v>49</v>
      </c>
      <c r="H21" s="21">
        <v>850</v>
      </c>
      <c r="I21" s="24">
        <v>4</v>
      </c>
      <c r="J21" s="25">
        <v>25.2</v>
      </c>
      <c r="K21" s="26">
        <f t="shared" si="0"/>
        <v>92.12936507936507</v>
      </c>
      <c r="L21" s="27">
        <v>21</v>
      </c>
      <c r="M21" s="21" t="s">
        <v>61</v>
      </c>
      <c r="N21" s="23" t="s">
        <v>38</v>
      </c>
      <c r="O21" s="23" t="s">
        <v>52</v>
      </c>
      <c r="P21" s="23"/>
      <c r="Q21" s="28" t="s">
        <v>40</v>
      </c>
      <c r="R21" s="29">
        <f t="shared" si="1"/>
        <v>120</v>
      </c>
      <c r="T21" s="30"/>
      <c r="U21" s="31"/>
    </row>
    <row r="22" spans="1:21" s="2" customFormat="1" ht="22.5" customHeight="1">
      <c r="A22" s="32"/>
      <c r="B22" s="33"/>
      <c r="C22" s="34"/>
      <c r="D22" s="20" t="s">
        <v>59</v>
      </c>
      <c r="E22" s="21" t="s">
        <v>34</v>
      </c>
      <c r="F22" s="22">
        <v>0.658</v>
      </c>
      <c r="G22" s="23" t="s">
        <v>49</v>
      </c>
      <c r="H22" s="21">
        <v>820</v>
      </c>
      <c r="I22" s="24">
        <v>4</v>
      </c>
      <c r="J22" s="25">
        <v>20.2</v>
      </c>
      <c r="K22" s="26">
        <f t="shared" si="0"/>
        <v>114.93366336633663</v>
      </c>
      <c r="L22" s="27">
        <v>21</v>
      </c>
      <c r="M22" s="21" t="s">
        <v>62</v>
      </c>
      <c r="N22" s="23" t="s">
        <v>38</v>
      </c>
      <c r="O22" s="23" t="s">
        <v>39</v>
      </c>
      <c r="P22" s="21" t="s">
        <v>63</v>
      </c>
      <c r="Q22" s="28" t="s">
        <v>40</v>
      </c>
      <c r="R22" s="29">
        <f t="shared" si="1"/>
      </c>
      <c r="T22" s="30"/>
      <c r="U22" s="31"/>
    </row>
    <row r="23" spans="1:21" s="2" customFormat="1" ht="22.5" customHeight="1">
      <c r="A23" s="32"/>
      <c r="B23" s="35"/>
      <c r="C23" s="36"/>
      <c r="D23" s="20" t="s">
        <v>59</v>
      </c>
      <c r="E23" s="21" t="s">
        <v>34</v>
      </c>
      <c r="F23" s="22">
        <v>0.658</v>
      </c>
      <c r="G23" s="23" t="s">
        <v>49</v>
      </c>
      <c r="H23" s="21">
        <v>870</v>
      </c>
      <c r="I23" s="24">
        <v>4</v>
      </c>
      <c r="J23" s="25">
        <v>19</v>
      </c>
      <c r="K23" s="26">
        <f t="shared" si="0"/>
        <v>122.19263157894736</v>
      </c>
      <c r="L23" s="27">
        <v>20.8</v>
      </c>
      <c r="M23" s="21" t="s">
        <v>62</v>
      </c>
      <c r="N23" s="23" t="s">
        <v>38</v>
      </c>
      <c r="O23" s="23" t="s">
        <v>52</v>
      </c>
      <c r="P23" s="21" t="s">
        <v>63</v>
      </c>
      <c r="Q23" s="28" t="s">
        <v>40</v>
      </c>
      <c r="R23" s="29">
        <f t="shared" si="1"/>
      </c>
      <c r="T23" s="30"/>
      <c r="U23" s="31"/>
    </row>
    <row r="24" spans="1:21" s="2" customFormat="1" ht="22.5" customHeight="1">
      <c r="A24" s="32"/>
      <c r="B24" s="18"/>
      <c r="C24" s="19" t="s">
        <v>64</v>
      </c>
      <c r="D24" s="20" t="s">
        <v>65</v>
      </c>
      <c r="E24" s="21" t="s">
        <v>56</v>
      </c>
      <c r="F24" s="22">
        <v>0.658</v>
      </c>
      <c r="G24" s="23" t="s">
        <v>49</v>
      </c>
      <c r="H24" s="21" t="s">
        <v>66</v>
      </c>
      <c r="I24" s="24">
        <v>4</v>
      </c>
      <c r="J24" s="25">
        <v>26</v>
      </c>
      <c r="K24" s="26">
        <f>IF(J24&gt;0,1/J24*34.6*67.1,"")</f>
        <v>89.29461538461538</v>
      </c>
      <c r="L24" s="27">
        <v>21</v>
      </c>
      <c r="M24" s="21" t="s">
        <v>51</v>
      </c>
      <c r="N24" s="23" t="s">
        <v>38</v>
      </c>
      <c r="O24" s="21" t="s">
        <v>39</v>
      </c>
      <c r="P24" s="21"/>
      <c r="Q24" s="28" t="s">
        <v>40</v>
      </c>
      <c r="R24" s="29">
        <f>IF(J24&gt;=L24,ROUNDDOWN(J24/L24*100,0),"")</f>
        <v>123</v>
      </c>
      <c r="T24" s="30"/>
      <c r="U24" s="31"/>
    </row>
    <row r="25" spans="1:21" s="2" customFormat="1" ht="22.5" customHeight="1">
      <c r="A25" s="32"/>
      <c r="B25" s="33"/>
      <c r="C25" s="34"/>
      <c r="D25" s="20" t="s">
        <v>65</v>
      </c>
      <c r="E25" s="21" t="s">
        <v>56</v>
      </c>
      <c r="F25" s="22">
        <v>0.658</v>
      </c>
      <c r="G25" s="23" t="s">
        <v>49</v>
      </c>
      <c r="H25" s="21" t="s">
        <v>67</v>
      </c>
      <c r="I25" s="24">
        <v>4</v>
      </c>
      <c r="J25" s="25">
        <v>25.2</v>
      </c>
      <c r="K25" s="26">
        <f>IF(J25&gt;0,1/J25*34.6*67.1,"")</f>
        <v>92.12936507936507</v>
      </c>
      <c r="L25" s="27">
        <v>21</v>
      </c>
      <c r="M25" s="21" t="s">
        <v>51</v>
      </c>
      <c r="N25" s="23" t="s">
        <v>38</v>
      </c>
      <c r="O25" s="21" t="s">
        <v>52</v>
      </c>
      <c r="P25" s="21"/>
      <c r="Q25" s="28" t="s">
        <v>40</v>
      </c>
      <c r="R25" s="29">
        <f>IF(J25&gt;=L25,ROUNDDOWN(J25/L25*100,0),"")</f>
        <v>120</v>
      </c>
      <c r="T25" s="30"/>
      <c r="U25" s="31"/>
    </row>
    <row r="26" spans="1:21" s="2" customFormat="1" ht="22.5" customHeight="1">
      <c r="A26" s="32"/>
      <c r="B26" s="33"/>
      <c r="C26" s="34"/>
      <c r="D26" s="20" t="s">
        <v>65</v>
      </c>
      <c r="E26" s="21" t="s">
        <v>56</v>
      </c>
      <c r="F26" s="22">
        <v>0.658</v>
      </c>
      <c r="G26" s="23" t="s">
        <v>35</v>
      </c>
      <c r="H26" s="21" t="s">
        <v>68</v>
      </c>
      <c r="I26" s="24">
        <v>4</v>
      </c>
      <c r="J26" s="25">
        <v>25.8</v>
      </c>
      <c r="K26" s="26">
        <f t="shared" si="0"/>
        <v>89.98682170542635</v>
      </c>
      <c r="L26" s="27">
        <v>21</v>
      </c>
      <c r="M26" s="21" t="s">
        <v>69</v>
      </c>
      <c r="N26" s="23" t="s">
        <v>38</v>
      </c>
      <c r="O26" s="21" t="s">
        <v>39</v>
      </c>
      <c r="P26" s="21"/>
      <c r="Q26" s="28" t="s">
        <v>40</v>
      </c>
      <c r="R26" s="29">
        <f t="shared" si="1"/>
        <v>122</v>
      </c>
      <c r="T26" s="30"/>
      <c r="U26" s="31"/>
    </row>
    <row r="27" spans="1:21" s="2" customFormat="1" ht="22.5" customHeight="1">
      <c r="A27" s="32"/>
      <c r="B27" s="33"/>
      <c r="C27" s="34"/>
      <c r="D27" s="20" t="s">
        <v>65</v>
      </c>
      <c r="E27" s="21" t="s">
        <v>56</v>
      </c>
      <c r="F27" s="22">
        <v>0.658</v>
      </c>
      <c r="G27" s="23" t="s">
        <v>35</v>
      </c>
      <c r="H27" s="21" t="s">
        <v>70</v>
      </c>
      <c r="I27" s="24">
        <v>4</v>
      </c>
      <c r="J27" s="25">
        <v>24.2</v>
      </c>
      <c r="K27" s="26">
        <f t="shared" si="0"/>
        <v>95.93636363636364</v>
      </c>
      <c r="L27" s="27">
        <v>21</v>
      </c>
      <c r="M27" s="21" t="s">
        <v>69</v>
      </c>
      <c r="N27" s="23" t="s">
        <v>38</v>
      </c>
      <c r="O27" s="21" t="s">
        <v>52</v>
      </c>
      <c r="P27" s="21"/>
      <c r="Q27" s="28" t="s">
        <v>40</v>
      </c>
      <c r="R27" s="29">
        <f t="shared" si="1"/>
        <v>115</v>
      </c>
      <c r="T27" s="30"/>
      <c r="U27" s="31"/>
    </row>
    <row r="28" spans="1:21" s="2" customFormat="1" ht="22.5" customHeight="1">
      <c r="A28" s="32"/>
      <c r="B28" s="33"/>
      <c r="C28" s="34"/>
      <c r="D28" s="20" t="s">
        <v>65</v>
      </c>
      <c r="E28" s="21" t="s">
        <v>56</v>
      </c>
      <c r="F28" s="22">
        <v>0.658</v>
      </c>
      <c r="G28" s="23" t="s">
        <v>49</v>
      </c>
      <c r="H28" s="21" t="s">
        <v>71</v>
      </c>
      <c r="I28" s="24">
        <v>4</v>
      </c>
      <c r="J28" s="25">
        <v>30</v>
      </c>
      <c r="K28" s="26">
        <f t="shared" si="0"/>
        <v>77.38866666666667</v>
      </c>
      <c r="L28" s="27">
        <v>21</v>
      </c>
      <c r="M28" s="21" t="s">
        <v>57</v>
      </c>
      <c r="N28" s="23" t="s">
        <v>42</v>
      </c>
      <c r="O28" s="21" t="s">
        <v>39</v>
      </c>
      <c r="P28" s="21"/>
      <c r="Q28" s="28" t="s">
        <v>40</v>
      </c>
      <c r="R28" s="29">
        <f t="shared" si="1"/>
        <v>142</v>
      </c>
      <c r="T28" s="30"/>
      <c r="U28" s="31"/>
    </row>
    <row r="29" spans="1:21" s="2" customFormat="1" ht="22.5" customHeight="1">
      <c r="A29" s="32"/>
      <c r="B29" s="37"/>
      <c r="C29" s="38"/>
      <c r="D29" s="20" t="s">
        <v>65</v>
      </c>
      <c r="E29" s="21" t="s">
        <v>56</v>
      </c>
      <c r="F29" s="22">
        <v>0.658</v>
      </c>
      <c r="G29" s="23" t="s">
        <v>49</v>
      </c>
      <c r="H29" s="21" t="s">
        <v>72</v>
      </c>
      <c r="I29" s="24">
        <v>4</v>
      </c>
      <c r="J29" s="25">
        <v>28.4</v>
      </c>
      <c r="K29" s="26">
        <f t="shared" si="0"/>
        <v>81.74859154929578</v>
      </c>
      <c r="L29" s="27">
        <v>21</v>
      </c>
      <c r="M29" s="21" t="s">
        <v>57</v>
      </c>
      <c r="N29" s="23" t="s">
        <v>42</v>
      </c>
      <c r="O29" s="21" t="s">
        <v>52</v>
      </c>
      <c r="P29" s="21"/>
      <c r="Q29" s="28" t="s">
        <v>40</v>
      </c>
      <c r="R29" s="29">
        <f t="shared" si="1"/>
        <v>135</v>
      </c>
      <c r="T29" s="30"/>
      <c r="U29" s="31"/>
    </row>
    <row r="30" spans="1:21" s="2" customFormat="1" ht="22.5" customHeight="1">
      <c r="A30" s="32"/>
      <c r="B30" s="33"/>
      <c r="C30" s="34"/>
      <c r="D30" s="20" t="s">
        <v>65</v>
      </c>
      <c r="E30" s="21" t="s">
        <v>56</v>
      </c>
      <c r="F30" s="22">
        <v>0.658</v>
      </c>
      <c r="G30" s="23" t="s">
        <v>49</v>
      </c>
      <c r="H30" s="21" t="s">
        <v>70</v>
      </c>
      <c r="I30" s="24">
        <v>4</v>
      </c>
      <c r="J30" s="25">
        <v>27</v>
      </c>
      <c r="K30" s="26">
        <f t="shared" si="0"/>
        <v>85.9874074074074</v>
      </c>
      <c r="L30" s="27">
        <v>21</v>
      </c>
      <c r="M30" s="21" t="s">
        <v>57</v>
      </c>
      <c r="N30" s="23" t="s">
        <v>42</v>
      </c>
      <c r="O30" s="21" t="s">
        <v>39</v>
      </c>
      <c r="P30" s="21" t="s">
        <v>63</v>
      </c>
      <c r="Q30" s="28" t="s">
        <v>40</v>
      </c>
      <c r="R30" s="29">
        <f t="shared" si="1"/>
        <v>128</v>
      </c>
      <c r="T30" s="30"/>
      <c r="U30" s="31"/>
    </row>
    <row r="31" spans="1:21" s="2" customFormat="1" ht="22.5" customHeight="1">
      <c r="A31" s="32"/>
      <c r="B31" s="35"/>
      <c r="C31" s="36"/>
      <c r="D31" s="20" t="s">
        <v>65</v>
      </c>
      <c r="E31" s="21" t="s">
        <v>56</v>
      </c>
      <c r="F31" s="22">
        <v>0.658</v>
      </c>
      <c r="G31" s="23" t="s">
        <v>49</v>
      </c>
      <c r="H31" s="21" t="s">
        <v>73</v>
      </c>
      <c r="I31" s="24">
        <v>4</v>
      </c>
      <c r="J31" s="25">
        <v>25.2</v>
      </c>
      <c r="K31" s="26">
        <f t="shared" si="0"/>
        <v>92.12936507936507</v>
      </c>
      <c r="L31" s="27">
        <v>20.8</v>
      </c>
      <c r="M31" s="21" t="s">
        <v>57</v>
      </c>
      <c r="N31" s="23" t="s">
        <v>42</v>
      </c>
      <c r="O31" s="21" t="s">
        <v>52</v>
      </c>
      <c r="P31" s="21" t="s">
        <v>63</v>
      </c>
      <c r="Q31" s="28" t="s">
        <v>40</v>
      </c>
      <c r="R31" s="29">
        <f t="shared" si="1"/>
        <v>121</v>
      </c>
      <c r="S31" s="39"/>
      <c r="T31" s="30"/>
      <c r="U31" s="31"/>
    </row>
    <row r="32" spans="1:21" s="2" customFormat="1" ht="22.5" customHeight="1">
      <c r="A32" s="32"/>
      <c r="B32" s="18"/>
      <c r="C32" s="19" t="s">
        <v>74</v>
      </c>
      <c r="D32" s="20" t="s">
        <v>75</v>
      </c>
      <c r="E32" s="21" t="s">
        <v>56</v>
      </c>
      <c r="F32" s="22">
        <v>0.658</v>
      </c>
      <c r="G32" s="23" t="s">
        <v>49</v>
      </c>
      <c r="H32" s="21" t="s">
        <v>70</v>
      </c>
      <c r="I32" s="24">
        <v>4</v>
      </c>
      <c r="J32" s="25">
        <v>30</v>
      </c>
      <c r="K32" s="26">
        <f t="shared" si="0"/>
        <v>77.38866666666667</v>
      </c>
      <c r="L32" s="27">
        <v>21</v>
      </c>
      <c r="M32" s="21" t="s">
        <v>57</v>
      </c>
      <c r="N32" s="23" t="s">
        <v>38</v>
      </c>
      <c r="O32" s="21" t="s">
        <v>39</v>
      </c>
      <c r="P32" s="21"/>
      <c r="Q32" s="28" t="s">
        <v>40</v>
      </c>
      <c r="R32" s="29">
        <f t="shared" si="1"/>
        <v>142</v>
      </c>
      <c r="T32" s="30"/>
      <c r="U32" s="31"/>
    </row>
    <row r="33" spans="1:21" s="2" customFormat="1" ht="22.5" customHeight="1">
      <c r="A33" s="32"/>
      <c r="B33" s="33"/>
      <c r="C33" s="34"/>
      <c r="D33" s="20" t="s">
        <v>75</v>
      </c>
      <c r="E33" s="21" t="s">
        <v>56</v>
      </c>
      <c r="F33" s="22">
        <v>0.658</v>
      </c>
      <c r="G33" s="23" t="s">
        <v>49</v>
      </c>
      <c r="H33" s="21">
        <v>850</v>
      </c>
      <c r="I33" s="24">
        <v>4</v>
      </c>
      <c r="J33" s="25">
        <v>28.4</v>
      </c>
      <c r="K33" s="26">
        <f t="shared" si="0"/>
        <v>81.74859154929578</v>
      </c>
      <c r="L33" s="27">
        <v>21</v>
      </c>
      <c r="M33" s="21" t="s">
        <v>57</v>
      </c>
      <c r="N33" s="23" t="s">
        <v>38</v>
      </c>
      <c r="O33" s="21" t="s">
        <v>52</v>
      </c>
      <c r="P33" s="21"/>
      <c r="Q33" s="28" t="s">
        <v>40</v>
      </c>
      <c r="R33" s="29">
        <f t="shared" si="1"/>
        <v>135</v>
      </c>
      <c r="S33" s="39"/>
      <c r="T33" s="30"/>
      <c r="U33" s="31"/>
    </row>
    <row r="34" spans="1:21" s="2" customFormat="1" ht="22.5" customHeight="1">
      <c r="A34" s="32"/>
      <c r="B34" s="33"/>
      <c r="C34" s="34"/>
      <c r="D34" s="20" t="s">
        <v>75</v>
      </c>
      <c r="E34" s="21" t="s">
        <v>56</v>
      </c>
      <c r="F34" s="22">
        <v>0.658</v>
      </c>
      <c r="G34" s="23" t="s">
        <v>49</v>
      </c>
      <c r="H34" s="21" t="s">
        <v>73</v>
      </c>
      <c r="I34" s="24">
        <v>4</v>
      </c>
      <c r="J34" s="25">
        <v>27.2</v>
      </c>
      <c r="K34" s="26">
        <f t="shared" si="0"/>
        <v>85.35514705882353</v>
      </c>
      <c r="L34" s="27">
        <v>20.8</v>
      </c>
      <c r="M34" s="21" t="s">
        <v>57</v>
      </c>
      <c r="N34" s="23" t="s">
        <v>38</v>
      </c>
      <c r="O34" s="21" t="s">
        <v>52</v>
      </c>
      <c r="P34" s="21"/>
      <c r="Q34" s="28" t="s">
        <v>40</v>
      </c>
      <c r="R34" s="29">
        <f t="shared" si="1"/>
        <v>130</v>
      </c>
      <c r="S34" s="39"/>
      <c r="T34" s="30"/>
      <c r="U34" s="31"/>
    </row>
    <row r="35" spans="1:21" s="2" customFormat="1" ht="22.5" customHeight="1">
      <c r="A35" s="32"/>
      <c r="B35" s="33"/>
      <c r="C35" s="34"/>
      <c r="D35" s="20" t="s">
        <v>75</v>
      </c>
      <c r="E35" s="21" t="s">
        <v>56</v>
      </c>
      <c r="F35" s="22">
        <v>0.658</v>
      </c>
      <c r="G35" s="23" t="s">
        <v>49</v>
      </c>
      <c r="H35" s="21">
        <v>840</v>
      </c>
      <c r="I35" s="24">
        <v>4</v>
      </c>
      <c r="J35" s="25">
        <v>27</v>
      </c>
      <c r="K35" s="26">
        <f t="shared" si="0"/>
        <v>85.9874074074074</v>
      </c>
      <c r="L35" s="27">
        <v>21</v>
      </c>
      <c r="M35" s="21" t="s">
        <v>57</v>
      </c>
      <c r="N35" s="23" t="s">
        <v>38</v>
      </c>
      <c r="O35" s="21" t="s">
        <v>39</v>
      </c>
      <c r="P35" s="21" t="s">
        <v>63</v>
      </c>
      <c r="Q35" s="28" t="s">
        <v>40</v>
      </c>
      <c r="R35" s="29">
        <f t="shared" si="1"/>
        <v>128</v>
      </c>
      <c r="T35" s="30"/>
      <c r="U35" s="31"/>
    </row>
    <row r="36" spans="1:21" s="2" customFormat="1" ht="22.5" customHeight="1">
      <c r="A36" s="32"/>
      <c r="B36" s="33"/>
      <c r="C36" s="34"/>
      <c r="D36" s="20" t="s">
        <v>75</v>
      </c>
      <c r="E36" s="21" t="s">
        <v>56</v>
      </c>
      <c r="F36" s="22">
        <v>0.658</v>
      </c>
      <c r="G36" s="23" t="s">
        <v>49</v>
      </c>
      <c r="H36" s="21">
        <v>890</v>
      </c>
      <c r="I36" s="24">
        <v>4</v>
      </c>
      <c r="J36" s="25">
        <v>25.2</v>
      </c>
      <c r="K36" s="26">
        <f t="shared" si="0"/>
        <v>92.12936507936507</v>
      </c>
      <c r="L36" s="27">
        <v>20.8</v>
      </c>
      <c r="M36" s="21" t="s">
        <v>57</v>
      </c>
      <c r="N36" s="23" t="s">
        <v>38</v>
      </c>
      <c r="O36" s="21" t="s">
        <v>52</v>
      </c>
      <c r="P36" s="21" t="s">
        <v>63</v>
      </c>
      <c r="Q36" s="28" t="s">
        <v>40</v>
      </c>
      <c r="R36" s="29">
        <f t="shared" si="1"/>
        <v>121</v>
      </c>
      <c r="T36" s="30"/>
      <c r="U36" s="31"/>
    </row>
    <row r="37" spans="1:21" s="2" customFormat="1" ht="22.5" customHeight="1">
      <c r="A37" s="32"/>
      <c r="B37" s="18"/>
      <c r="C37" s="19" t="s">
        <v>76</v>
      </c>
      <c r="D37" s="20" t="s">
        <v>77</v>
      </c>
      <c r="E37" s="21" t="s">
        <v>56</v>
      </c>
      <c r="F37" s="22">
        <v>0.658</v>
      </c>
      <c r="G37" s="23" t="s">
        <v>49</v>
      </c>
      <c r="H37" s="21" t="s">
        <v>78</v>
      </c>
      <c r="I37" s="24">
        <v>4</v>
      </c>
      <c r="J37" s="25">
        <v>29</v>
      </c>
      <c r="K37" s="26">
        <f t="shared" si="0"/>
        <v>80.05724137931034</v>
      </c>
      <c r="L37" s="27">
        <v>21</v>
      </c>
      <c r="M37" s="21" t="s">
        <v>57</v>
      </c>
      <c r="N37" s="23" t="s">
        <v>42</v>
      </c>
      <c r="O37" s="21" t="s">
        <v>39</v>
      </c>
      <c r="P37" s="21"/>
      <c r="Q37" s="28" t="s">
        <v>43</v>
      </c>
      <c r="R37" s="29">
        <f t="shared" si="1"/>
        <v>138</v>
      </c>
      <c r="T37" s="30"/>
      <c r="U37" s="31"/>
    </row>
    <row r="38" spans="1:21" s="2" customFormat="1" ht="22.5" customHeight="1">
      <c r="A38" s="32"/>
      <c r="B38" s="37"/>
      <c r="C38" s="38"/>
      <c r="D38" s="20" t="s">
        <v>77</v>
      </c>
      <c r="E38" s="21" t="s">
        <v>56</v>
      </c>
      <c r="F38" s="22">
        <v>0.658</v>
      </c>
      <c r="G38" s="23" t="s">
        <v>49</v>
      </c>
      <c r="H38" s="21" t="s">
        <v>79</v>
      </c>
      <c r="I38" s="24">
        <v>4</v>
      </c>
      <c r="J38" s="25">
        <v>27.8</v>
      </c>
      <c r="K38" s="26">
        <f t="shared" si="0"/>
        <v>83.51294964028777</v>
      </c>
      <c r="L38" s="27">
        <v>20.8</v>
      </c>
      <c r="M38" s="21" t="s">
        <v>57</v>
      </c>
      <c r="N38" s="23" t="s">
        <v>38</v>
      </c>
      <c r="O38" s="21" t="s">
        <v>39</v>
      </c>
      <c r="P38" s="21"/>
      <c r="Q38" s="28" t="s">
        <v>40</v>
      </c>
      <c r="R38" s="29">
        <f t="shared" si="1"/>
        <v>133</v>
      </c>
      <c r="T38" s="30"/>
      <c r="U38" s="31"/>
    </row>
    <row r="39" spans="1:21" s="2" customFormat="1" ht="22.5" customHeight="1">
      <c r="A39" s="32"/>
      <c r="B39" s="33"/>
      <c r="C39" s="34"/>
      <c r="D39" s="20" t="s">
        <v>77</v>
      </c>
      <c r="E39" s="21" t="s">
        <v>56</v>
      </c>
      <c r="F39" s="22">
        <v>0.658</v>
      </c>
      <c r="G39" s="23" t="s">
        <v>49</v>
      </c>
      <c r="H39" s="21" t="s">
        <v>80</v>
      </c>
      <c r="I39" s="24">
        <v>4</v>
      </c>
      <c r="J39" s="25">
        <v>26.8</v>
      </c>
      <c r="K39" s="26">
        <f t="shared" si="0"/>
        <v>86.62910447761192</v>
      </c>
      <c r="L39" s="27">
        <v>20.8</v>
      </c>
      <c r="M39" s="21" t="s">
        <v>57</v>
      </c>
      <c r="N39" s="23" t="s">
        <v>42</v>
      </c>
      <c r="O39" s="21" t="s">
        <v>44</v>
      </c>
      <c r="P39" s="21"/>
      <c r="Q39" s="28" t="s">
        <v>43</v>
      </c>
      <c r="R39" s="29">
        <f t="shared" si="1"/>
        <v>128</v>
      </c>
      <c r="S39" s="39"/>
      <c r="T39" s="30"/>
      <c r="U39" s="31"/>
    </row>
    <row r="40" spans="1:21" s="2" customFormat="1" ht="22.5" customHeight="1">
      <c r="A40" s="32"/>
      <c r="B40" s="33"/>
      <c r="C40" s="34"/>
      <c r="D40" s="20" t="s">
        <v>77</v>
      </c>
      <c r="E40" s="21" t="s">
        <v>56</v>
      </c>
      <c r="F40" s="22">
        <v>0.658</v>
      </c>
      <c r="G40" s="23" t="s">
        <v>49</v>
      </c>
      <c r="H40" s="21" t="s">
        <v>81</v>
      </c>
      <c r="I40" s="24">
        <v>4</v>
      </c>
      <c r="J40" s="25">
        <v>26</v>
      </c>
      <c r="K40" s="26">
        <f t="shared" si="0"/>
        <v>89.29461538461538</v>
      </c>
      <c r="L40" s="27">
        <v>20.8</v>
      </c>
      <c r="M40" s="21" t="s">
        <v>57</v>
      </c>
      <c r="N40" s="23" t="s">
        <v>42</v>
      </c>
      <c r="O40" s="21" t="s">
        <v>39</v>
      </c>
      <c r="P40" s="21" t="s">
        <v>63</v>
      </c>
      <c r="Q40" s="28" t="s">
        <v>43</v>
      </c>
      <c r="R40" s="29">
        <f t="shared" si="1"/>
        <v>125</v>
      </c>
      <c r="S40" s="39"/>
      <c r="T40" s="30"/>
      <c r="U40" s="31"/>
    </row>
    <row r="41" spans="1:21" s="2" customFormat="1" ht="22.5" customHeight="1">
      <c r="A41" s="32"/>
      <c r="B41" s="35"/>
      <c r="C41" s="36"/>
      <c r="D41" s="20" t="s">
        <v>77</v>
      </c>
      <c r="E41" s="21" t="s">
        <v>56</v>
      </c>
      <c r="F41" s="22">
        <v>0.658</v>
      </c>
      <c r="G41" s="23" t="s">
        <v>49</v>
      </c>
      <c r="H41" s="21" t="s">
        <v>82</v>
      </c>
      <c r="I41" s="24">
        <v>4</v>
      </c>
      <c r="J41" s="25">
        <v>25</v>
      </c>
      <c r="K41" s="26">
        <f t="shared" si="0"/>
        <v>92.8664</v>
      </c>
      <c r="L41" s="27">
        <v>20.8</v>
      </c>
      <c r="M41" s="21" t="s">
        <v>57</v>
      </c>
      <c r="N41" s="23" t="s">
        <v>38</v>
      </c>
      <c r="O41" s="21" t="s">
        <v>52</v>
      </c>
      <c r="P41" s="21" t="s">
        <v>63</v>
      </c>
      <c r="Q41" s="28" t="s">
        <v>40</v>
      </c>
      <c r="R41" s="29">
        <f t="shared" si="1"/>
        <v>120</v>
      </c>
      <c r="T41" s="30"/>
      <c r="U41" s="31"/>
    </row>
    <row r="42" spans="1:21" s="2" customFormat="1" ht="22.5" customHeight="1">
      <c r="A42" s="32"/>
      <c r="B42" s="18"/>
      <c r="C42" s="19" t="s">
        <v>83</v>
      </c>
      <c r="D42" s="20" t="s">
        <v>84</v>
      </c>
      <c r="E42" s="21" t="s">
        <v>56</v>
      </c>
      <c r="F42" s="22">
        <v>0.658</v>
      </c>
      <c r="G42" s="23" t="s">
        <v>35</v>
      </c>
      <c r="H42" s="21" t="s">
        <v>68</v>
      </c>
      <c r="I42" s="24">
        <v>4</v>
      </c>
      <c r="J42" s="25">
        <v>23.4</v>
      </c>
      <c r="K42" s="26">
        <f>IF(J42&gt;0,1/J42*34.6*67.1,"")</f>
        <v>99.21623931623931</v>
      </c>
      <c r="L42" s="27">
        <v>21</v>
      </c>
      <c r="M42" s="21" t="s">
        <v>37</v>
      </c>
      <c r="N42" s="23" t="s">
        <v>42</v>
      </c>
      <c r="O42" s="21" t="s">
        <v>39</v>
      </c>
      <c r="P42" s="21"/>
      <c r="Q42" s="28" t="s">
        <v>43</v>
      </c>
      <c r="R42" s="29">
        <f t="shared" si="1"/>
        <v>111</v>
      </c>
      <c r="T42" s="30"/>
      <c r="U42" s="31"/>
    </row>
    <row r="43" spans="1:21" s="2" customFormat="1" ht="22.5" customHeight="1">
      <c r="A43" s="32"/>
      <c r="B43" s="37"/>
      <c r="C43" s="38"/>
      <c r="D43" s="20" t="s">
        <v>84</v>
      </c>
      <c r="E43" s="21" t="s">
        <v>56</v>
      </c>
      <c r="F43" s="22">
        <v>0.658</v>
      </c>
      <c r="G43" s="23" t="s">
        <v>49</v>
      </c>
      <c r="H43" s="21" t="s">
        <v>66</v>
      </c>
      <c r="I43" s="24">
        <v>4</v>
      </c>
      <c r="J43" s="25">
        <v>26</v>
      </c>
      <c r="K43" s="26">
        <f t="shared" si="0"/>
        <v>89.29461538461538</v>
      </c>
      <c r="L43" s="27">
        <v>21</v>
      </c>
      <c r="M43" s="21" t="s">
        <v>51</v>
      </c>
      <c r="N43" s="23" t="s">
        <v>38</v>
      </c>
      <c r="O43" s="21" t="s">
        <v>39</v>
      </c>
      <c r="P43" s="21"/>
      <c r="Q43" s="28" t="s">
        <v>40</v>
      </c>
      <c r="R43" s="29">
        <f t="shared" si="1"/>
        <v>123</v>
      </c>
      <c r="T43" s="30"/>
      <c r="U43" s="31"/>
    </row>
    <row r="44" spans="1:21" s="2" customFormat="1" ht="22.5" customHeight="1">
      <c r="A44" s="32"/>
      <c r="B44" s="33"/>
      <c r="C44" s="34"/>
      <c r="D44" s="20" t="s">
        <v>45</v>
      </c>
      <c r="E44" s="21" t="s">
        <v>56</v>
      </c>
      <c r="F44" s="22">
        <v>0.658</v>
      </c>
      <c r="G44" s="23" t="s">
        <v>35</v>
      </c>
      <c r="H44" s="21" t="s">
        <v>70</v>
      </c>
      <c r="I44" s="24">
        <v>4</v>
      </c>
      <c r="J44" s="25">
        <v>23.2</v>
      </c>
      <c r="K44" s="26">
        <f t="shared" si="0"/>
        <v>100.07155172413793</v>
      </c>
      <c r="L44" s="27">
        <v>21</v>
      </c>
      <c r="M44" s="21" t="s">
        <v>37</v>
      </c>
      <c r="N44" s="23" t="s">
        <v>42</v>
      </c>
      <c r="O44" s="21" t="s">
        <v>44</v>
      </c>
      <c r="P44" s="21"/>
      <c r="Q44" s="28" t="s">
        <v>43</v>
      </c>
      <c r="R44" s="29">
        <f t="shared" si="1"/>
        <v>110</v>
      </c>
      <c r="S44" s="39"/>
      <c r="T44" s="30"/>
      <c r="U44" s="31"/>
    </row>
    <row r="45" spans="1:21" s="2" customFormat="1" ht="22.5" customHeight="1">
      <c r="A45" s="32"/>
      <c r="B45" s="33"/>
      <c r="C45" s="34"/>
      <c r="D45" s="20" t="s">
        <v>45</v>
      </c>
      <c r="E45" s="21" t="s">
        <v>56</v>
      </c>
      <c r="F45" s="22">
        <v>0.658</v>
      </c>
      <c r="G45" s="23" t="s">
        <v>49</v>
      </c>
      <c r="H45" s="21" t="s">
        <v>67</v>
      </c>
      <c r="I45" s="24">
        <v>4</v>
      </c>
      <c r="J45" s="25">
        <v>25.2</v>
      </c>
      <c r="K45" s="26">
        <f t="shared" si="0"/>
        <v>92.12936507936507</v>
      </c>
      <c r="L45" s="27">
        <v>21</v>
      </c>
      <c r="M45" s="21" t="s">
        <v>51</v>
      </c>
      <c r="N45" s="23" t="s">
        <v>42</v>
      </c>
      <c r="O45" s="21" t="s">
        <v>52</v>
      </c>
      <c r="P45" s="21"/>
      <c r="Q45" s="28" t="s">
        <v>43</v>
      </c>
      <c r="R45" s="29">
        <f t="shared" si="1"/>
        <v>120</v>
      </c>
      <c r="S45" s="39"/>
      <c r="T45" s="30"/>
      <c r="U45" s="31"/>
    </row>
    <row r="46" spans="1:21" s="2" customFormat="1" ht="22.5" customHeight="1">
      <c r="A46" s="32"/>
      <c r="B46" s="33"/>
      <c r="C46" s="34"/>
      <c r="D46" s="20" t="s">
        <v>45</v>
      </c>
      <c r="E46" s="21" t="s">
        <v>56</v>
      </c>
      <c r="F46" s="22">
        <v>0.658</v>
      </c>
      <c r="G46" s="23" t="s">
        <v>35</v>
      </c>
      <c r="H46" s="21" t="s">
        <v>85</v>
      </c>
      <c r="I46" s="24">
        <v>4</v>
      </c>
      <c r="J46" s="25">
        <v>24.4</v>
      </c>
      <c r="K46" s="26">
        <f t="shared" si="0"/>
        <v>95.15</v>
      </c>
      <c r="L46" s="27">
        <v>21</v>
      </c>
      <c r="M46" s="21" t="s">
        <v>69</v>
      </c>
      <c r="N46" s="23" t="s">
        <v>38</v>
      </c>
      <c r="O46" s="21" t="s">
        <v>39</v>
      </c>
      <c r="P46" s="21"/>
      <c r="Q46" s="28" t="s">
        <v>40</v>
      </c>
      <c r="R46" s="29">
        <f t="shared" si="1"/>
        <v>116</v>
      </c>
      <c r="T46" s="30"/>
      <c r="U46" s="31"/>
    </row>
    <row r="47" spans="1:21" s="2" customFormat="1" ht="22.5" customHeight="1">
      <c r="A47" s="32"/>
      <c r="B47" s="33"/>
      <c r="C47" s="34"/>
      <c r="D47" s="20" t="s">
        <v>45</v>
      </c>
      <c r="E47" s="21" t="s">
        <v>56</v>
      </c>
      <c r="F47" s="22">
        <v>0.658</v>
      </c>
      <c r="G47" s="23" t="s">
        <v>35</v>
      </c>
      <c r="H47" s="21" t="s">
        <v>86</v>
      </c>
      <c r="I47" s="24">
        <v>4</v>
      </c>
      <c r="J47" s="25">
        <v>24.2</v>
      </c>
      <c r="K47" s="26">
        <f t="shared" si="0"/>
        <v>95.93636363636364</v>
      </c>
      <c r="L47" s="27">
        <v>21</v>
      </c>
      <c r="M47" s="21" t="s">
        <v>69</v>
      </c>
      <c r="N47" s="23" t="s">
        <v>42</v>
      </c>
      <c r="O47" s="21" t="s">
        <v>52</v>
      </c>
      <c r="P47" s="21"/>
      <c r="Q47" s="28" t="s">
        <v>43</v>
      </c>
      <c r="R47" s="29">
        <f t="shared" si="1"/>
        <v>115</v>
      </c>
      <c r="T47" s="30"/>
      <c r="U47" s="31"/>
    </row>
    <row r="48" spans="1:21" s="2" customFormat="1" ht="22.5" customHeight="1">
      <c r="A48" s="32"/>
      <c r="B48" s="37"/>
      <c r="C48" s="38"/>
      <c r="D48" s="20" t="s">
        <v>45</v>
      </c>
      <c r="E48" s="21" t="s">
        <v>56</v>
      </c>
      <c r="F48" s="22">
        <v>0.658</v>
      </c>
      <c r="G48" s="23" t="s">
        <v>49</v>
      </c>
      <c r="H48" s="21" t="s">
        <v>71</v>
      </c>
      <c r="I48" s="24">
        <v>4</v>
      </c>
      <c r="J48" s="25">
        <v>29.2</v>
      </c>
      <c r="K48" s="26">
        <f t="shared" si="0"/>
        <v>79.50890410958904</v>
      </c>
      <c r="L48" s="27">
        <v>21</v>
      </c>
      <c r="M48" s="21" t="s">
        <v>57</v>
      </c>
      <c r="N48" s="23" t="s">
        <v>38</v>
      </c>
      <c r="O48" s="21" t="s">
        <v>39</v>
      </c>
      <c r="P48" s="21"/>
      <c r="Q48" s="28" t="s">
        <v>40</v>
      </c>
      <c r="R48" s="29">
        <f t="shared" si="1"/>
        <v>139</v>
      </c>
      <c r="T48" s="30"/>
      <c r="U48" s="31"/>
    </row>
    <row r="49" spans="1:21" s="2" customFormat="1" ht="22.5" customHeight="1">
      <c r="A49" s="32"/>
      <c r="B49" s="33"/>
      <c r="C49" s="34"/>
      <c r="D49" s="20" t="s">
        <v>45</v>
      </c>
      <c r="E49" s="21" t="s">
        <v>56</v>
      </c>
      <c r="F49" s="22">
        <v>0.658</v>
      </c>
      <c r="G49" s="23" t="s">
        <v>49</v>
      </c>
      <c r="H49" s="21" t="s">
        <v>72</v>
      </c>
      <c r="I49" s="24">
        <v>4</v>
      </c>
      <c r="J49" s="25">
        <v>28</v>
      </c>
      <c r="K49" s="26">
        <f t="shared" si="0"/>
        <v>82.91642857142857</v>
      </c>
      <c r="L49" s="27">
        <v>21</v>
      </c>
      <c r="M49" s="21" t="s">
        <v>57</v>
      </c>
      <c r="N49" s="23" t="s">
        <v>42</v>
      </c>
      <c r="O49" s="21" t="s">
        <v>44</v>
      </c>
      <c r="P49" s="21"/>
      <c r="Q49" s="28" t="s">
        <v>43</v>
      </c>
      <c r="R49" s="29">
        <f t="shared" si="1"/>
        <v>133</v>
      </c>
      <c r="S49" s="39"/>
      <c r="T49" s="30"/>
      <c r="U49" s="31"/>
    </row>
    <row r="50" spans="1:21" s="2" customFormat="1" ht="22.5" customHeight="1">
      <c r="A50" s="32"/>
      <c r="B50" s="33"/>
      <c r="C50" s="34"/>
      <c r="D50" s="20" t="s">
        <v>45</v>
      </c>
      <c r="E50" s="21" t="s">
        <v>56</v>
      </c>
      <c r="F50" s="22">
        <v>0.658</v>
      </c>
      <c r="G50" s="23" t="s">
        <v>49</v>
      </c>
      <c r="H50" s="21" t="s">
        <v>87</v>
      </c>
      <c r="I50" s="24">
        <v>4</v>
      </c>
      <c r="J50" s="25">
        <v>26.8</v>
      </c>
      <c r="K50" s="26">
        <f t="shared" si="0"/>
        <v>86.62910447761192</v>
      </c>
      <c r="L50" s="27">
        <v>21</v>
      </c>
      <c r="M50" s="21" t="s">
        <v>57</v>
      </c>
      <c r="N50" s="23" t="s">
        <v>42</v>
      </c>
      <c r="O50" s="21" t="s">
        <v>39</v>
      </c>
      <c r="P50" s="21" t="s">
        <v>63</v>
      </c>
      <c r="Q50" s="28" t="s">
        <v>43</v>
      </c>
      <c r="R50" s="29">
        <f t="shared" si="1"/>
        <v>127</v>
      </c>
      <c r="S50" s="39"/>
      <c r="T50" s="30"/>
      <c r="U50" s="31"/>
    </row>
    <row r="51" spans="1:21" s="2" customFormat="1" ht="22.5" customHeight="1">
      <c r="A51" s="32"/>
      <c r="B51" s="35"/>
      <c r="C51" s="36"/>
      <c r="D51" s="20" t="s">
        <v>45</v>
      </c>
      <c r="E51" s="21" t="s">
        <v>56</v>
      </c>
      <c r="F51" s="22">
        <v>0.658</v>
      </c>
      <c r="G51" s="23" t="s">
        <v>49</v>
      </c>
      <c r="H51" s="21" t="s">
        <v>73</v>
      </c>
      <c r="I51" s="24">
        <v>4</v>
      </c>
      <c r="J51" s="25">
        <v>25</v>
      </c>
      <c r="K51" s="26">
        <f t="shared" si="0"/>
        <v>92.8664</v>
      </c>
      <c r="L51" s="27">
        <v>20.8</v>
      </c>
      <c r="M51" s="21" t="s">
        <v>57</v>
      </c>
      <c r="N51" s="23" t="s">
        <v>38</v>
      </c>
      <c r="O51" s="21" t="s">
        <v>52</v>
      </c>
      <c r="P51" s="21" t="s">
        <v>63</v>
      </c>
      <c r="Q51" s="28" t="s">
        <v>40</v>
      </c>
      <c r="R51" s="29">
        <f t="shared" si="1"/>
        <v>120</v>
      </c>
      <c r="T51" s="30"/>
      <c r="U51" s="31"/>
    </row>
    <row r="52" spans="1:21" s="2" customFormat="1" ht="22.5" customHeight="1">
      <c r="A52" s="32"/>
      <c r="B52" s="33"/>
      <c r="C52" s="34" t="s">
        <v>88</v>
      </c>
      <c r="D52" s="40" t="s">
        <v>89</v>
      </c>
      <c r="E52" s="41" t="s">
        <v>34</v>
      </c>
      <c r="F52" s="42">
        <v>0.658</v>
      </c>
      <c r="G52" s="43" t="s">
        <v>90</v>
      </c>
      <c r="H52" s="41" t="s">
        <v>91</v>
      </c>
      <c r="I52" s="44">
        <v>4</v>
      </c>
      <c r="J52" s="45">
        <v>15</v>
      </c>
      <c r="K52" s="46">
        <f t="shared" si="0"/>
        <v>154.77733333333333</v>
      </c>
      <c r="L52" s="47">
        <v>20.8</v>
      </c>
      <c r="M52" s="41" t="s">
        <v>92</v>
      </c>
      <c r="N52" s="43" t="s">
        <v>42</v>
      </c>
      <c r="O52" s="41" t="s">
        <v>93</v>
      </c>
      <c r="P52" s="41"/>
      <c r="Q52" s="48"/>
      <c r="R52" s="49">
        <f t="shared" si="1"/>
      </c>
      <c r="T52" s="30"/>
      <c r="U52" s="31"/>
    </row>
    <row r="53" spans="1:21" s="2" customFormat="1" ht="22.5" customHeight="1">
      <c r="A53" s="32"/>
      <c r="B53" s="37"/>
      <c r="D53" s="20" t="s">
        <v>89</v>
      </c>
      <c r="E53" s="21" t="s">
        <v>34</v>
      </c>
      <c r="F53" s="22">
        <v>0.658</v>
      </c>
      <c r="G53" s="23" t="s">
        <v>90</v>
      </c>
      <c r="H53" s="21">
        <v>970</v>
      </c>
      <c r="I53" s="24">
        <v>4</v>
      </c>
      <c r="J53" s="25">
        <v>14.6</v>
      </c>
      <c r="K53" s="26">
        <f t="shared" si="0"/>
        <v>159.01780821917808</v>
      </c>
      <c r="L53" s="27">
        <v>20.8</v>
      </c>
      <c r="M53" s="21" t="s">
        <v>92</v>
      </c>
      <c r="N53" s="23" t="s">
        <v>42</v>
      </c>
      <c r="O53" s="21" t="s">
        <v>52</v>
      </c>
      <c r="P53" s="21"/>
      <c r="Q53" s="50"/>
      <c r="R53" s="29">
        <f t="shared" si="1"/>
      </c>
      <c r="S53" s="39"/>
      <c r="T53" s="30"/>
      <c r="U53" s="31"/>
    </row>
    <row r="54" spans="1:21" s="2" customFormat="1" ht="22.5" customHeight="1">
      <c r="A54" s="32"/>
      <c r="B54" s="33"/>
      <c r="C54" s="34"/>
      <c r="D54" s="20" t="s">
        <v>89</v>
      </c>
      <c r="E54" s="21" t="s">
        <v>34</v>
      </c>
      <c r="F54" s="22">
        <v>0.658</v>
      </c>
      <c r="G54" s="23" t="s">
        <v>90</v>
      </c>
      <c r="H54" s="21" t="s">
        <v>94</v>
      </c>
      <c r="I54" s="24">
        <v>4</v>
      </c>
      <c r="J54" s="25">
        <v>14</v>
      </c>
      <c r="K54" s="26">
        <f t="shared" si="0"/>
        <v>165.83285714285714</v>
      </c>
      <c r="L54" s="27">
        <v>20.5</v>
      </c>
      <c r="M54" s="21" t="s">
        <v>92</v>
      </c>
      <c r="N54" s="23" t="s">
        <v>42</v>
      </c>
      <c r="O54" s="21" t="s">
        <v>52</v>
      </c>
      <c r="P54" s="21"/>
      <c r="Q54" s="50"/>
      <c r="R54" s="29">
        <f t="shared" si="1"/>
      </c>
      <c r="S54" s="39"/>
      <c r="T54" s="30"/>
      <c r="U54" s="31"/>
    </row>
    <row r="55" spans="1:21" s="2" customFormat="1" ht="22.5" customHeight="1">
      <c r="A55" s="32"/>
      <c r="B55" s="33"/>
      <c r="C55" s="34"/>
      <c r="D55" s="20" t="s">
        <v>89</v>
      </c>
      <c r="E55" s="21" t="s">
        <v>34</v>
      </c>
      <c r="F55" s="22">
        <v>0.658</v>
      </c>
      <c r="G55" s="23" t="s">
        <v>95</v>
      </c>
      <c r="H55" s="21" t="s">
        <v>96</v>
      </c>
      <c r="I55" s="24">
        <v>4</v>
      </c>
      <c r="J55" s="25">
        <v>14.4</v>
      </c>
      <c r="K55" s="26">
        <f t="shared" si="0"/>
        <v>161.2263888888889</v>
      </c>
      <c r="L55" s="27">
        <v>20.8</v>
      </c>
      <c r="M55" s="21" t="s">
        <v>92</v>
      </c>
      <c r="N55" s="23" t="s">
        <v>42</v>
      </c>
      <c r="O55" s="21" t="s">
        <v>93</v>
      </c>
      <c r="P55" s="21" t="s">
        <v>46</v>
      </c>
      <c r="Q55" s="50"/>
      <c r="R55" s="29">
        <f t="shared" si="1"/>
      </c>
      <c r="S55" s="39"/>
      <c r="T55" s="30"/>
      <c r="U55" s="31"/>
    </row>
    <row r="56" spans="1:21" s="2" customFormat="1" ht="22.5" customHeight="1">
      <c r="A56" s="32"/>
      <c r="B56" s="33"/>
      <c r="C56" s="34"/>
      <c r="D56" s="20" t="s">
        <v>89</v>
      </c>
      <c r="E56" s="21" t="s">
        <v>34</v>
      </c>
      <c r="F56" s="22">
        <v>0.658</v>
      </c>
      <c r="G56" s="23" t="s">
        <v>95</v>
      </c>
      <c r="H56" s="21" t="s">
        <v>97</v>
      </c>
      <c r="I56" s="24">
        <v>4</v>
      </c>
      <c r="J56" s="25">
        <v>13.8</v>
      </c>
      <c r="K56" s="26">
        <f t="shared" si="0"/>
        <v>168.23623188405796</v>
      </c>
      <c r="L56" s="27">
        <v>20.5</v>
      </c>
      <c r="M56" s="21" t="s">
        <v>92</v>
      </c>
      <c r="N56" s="23" t="s">
        <v>42</v>
      </c>
      <c r="O56" s="21" t="s">
        <v>93</v>
      </c>
      <c r="P56" s="21" t="s">
        <v>46</v>
      </c>
      <c r="Q56" s="50"/>
      <c r="R56" s="29">
        <f t="shared" si="1"/>
      </c>
      <c r="S56" s="39"/>
      <c r="T56" s="30"/>
      <c r="U56" s="31"/>
    </row>
    <row r="57" spans="1:21" s="2" customFormat="1" ht="22.5" customHeight="1">
      <c r="A57" s="32"/>
      <c r="B57" s="35"/>
      <c r="C57" s="36"/>
      <c r="D57" s="20" t="s">
        <v>89</v>
      </c>
      <c r="E57" s="21" t="s">
        <v>34</v>
      </c>
      <c r="F57" s="22">
        <v>0.658</v>
      </c>
      <c r="G57" s="23" t="s">
        <v>95</v>
      </c>
      <c r="H57" s="21" t="s">
        <v>98</v>
      </c>
      <c r="I57" s="24">
        <v>4</v>
      </c>
      <c r="J57" s="25">
        <v>13.8</v>
      </c>
      <c r="K57" s="26">
        <f t="shared" si="0"/>
        <v>168.23623188405796</v>
      </c>
      <c r="L57" s="27">
        <v>20.5</v>
      </c>
      <c r="M57" s="21" t="s">
        <v>92</v>
      </c>
      <c r="N57" s="23" t="s">
        <v>42</v>
      </c>
      <c r="O57" s="21" t="s">
        <v>52</v>
      </c>
      <c r="P57" s="21" t="s">
        <v>46</v>
      </c>
      <c r="Q57" s="50"/>
      <c r="R57" s="29">
        <f t="shared" si="1"/>
      </c>
      <c r="T57" s="30"/>
      <c r="U57" s="31"/>
    </row>
    <row r="58" spans="1:21" s="2" customFormat="1" ht="22.5" customHeight="1">
      <c r="A58" s="32"/>
      <c r="B58" s="18"/>
      <c r="C58" s="19" t="s">
        <v>99</v>
      </c>
      <c r="D58" s="20" t="s">
        <v>100</v>
      </c>
      <c r="E58" s="21" t="s">
        <v>47</v>
      </c>
      <c r="F58" s="22">
        <v>0.658</v>
      </c>
      <c r="G58" s="23" t="s">
        <v>101</v>
      </c>
      <c r="H58" s="21">
        <v>970</v>
      </c>
      <c r="I58" s="24">
        <v>4</v>
      </c>
      <c r="J58" s="25">
        <v>15.2</v>
      </c>
      <c r="K58" s="26">
        <f>IF(J58&gt;0,1/J58*34.6*67.1,"")</f>
        <v>152.74078947368417</v>
      </c>
      <c r="L58" s="27">
        <v>20.8</v>
      </c>
      <c r="M58" s="21" t="s">
        <v>102</v>
      </c>
      <c r="N58" s="23" t="s">
        <v>42</v>
      </c>
      <c r="O58" s="21" t="s">
        <v>103</v>
      </c>
      <c r="P58" s="21" t="s">
        <v>104</v>
      </c>
      <c r="Q58" s="50"/>
      <c r="R58" s="29">
        <f>IF(J58&gt;=L58,ROUNDDOWN(J58/L58*100,0),"")</f>
      </c>
      <c r="S58" s="39"/>
      <c r="T58" s="30"/>
      <c r="U58" s="31"/>
    </row>
    <row r="59" spans="1:21" s="2" customFormat="1" ht="22.5" customHeight="1">
      <c r="A59" s="32"/>
      <c r="B59" s="37"/>
      <c r="C59" s="38"/>
      <c r="D59" s="20" t="s">
        <v>105</v>
      </c>
      <c r="E59" s="21" t="s">
        <v>47</v>
      </c>
      <c r="F59" s="22">
        <v>0.658</v>
      </c>
      <c r="G59" s="23" t="s">
        <v>101</v>
      </c>
      <c r="H59" s="21" t="s">
        <v>106</v>
      </c>
      <c r="I59" s="24">
        <v>4</v>
      </c>
      <c r="J59" s="25">
        <v>14.8</v>
      </c>
      <c r="K59" s="26">
        <f>IF(J59&gt;0,1/J59*34.6*67.1,"")</f>
        <v>156.8689189189189</v>
      </c>
      <c r="L59" s="27">
        <v>20.5</v>
      </c>
      <c r="M59" s="21" t="s">
        <v>102</v>
      </c>
      <c r="N59" s="23" t="s">
        <v>42</v>
      </c>
      <c r="O59" s="21" t="s">
        <v>103</v>
      </c>
      <c r="P59" s="21" t="s">
        <v>104</v>
      </c>
      <c r="Q59" s="50"/>
      <c r="R59" s="29">
        <f>IF(J59&gt;=L59,ROUNDDOWN(J59/L59*100,0),"")</f>
      </c>
      <c r="S59" s="39"/>
      <c r="T59" s="30"/>
      <c r="U59" s="31"/>
    </row>
    <row r="60" spans="1:21" s="2" customFormat="1" ht="22.5" customHeight="1" thickBot="1">
      <c r="A60" s="51"/>
      <c r="B60" s="35"/>
      <c r="C60" s="36"/>
      <c r="D60" s="20" t="s">
        <v>105</v>
      </c>
      <c r="E60" s="21" t="s">
        <v>47</v>
      </c>
      <c r="F60" s="22">
        <v>0.658</v>
      </c>
      <c r="G60" s="23" t="s">
        <v>107</v>
      </c>
      <c r="H60" s="21" t="s">
        <v>108</v>
      </c>
      <c r="I60" s="24">
        <v>4</v>
      </c>
      <c r="J60" s="52">
        <v>13.6</v>
      </c>
      <c r="K60" s="53">
        <f>IF(J60&gt;0,1/J60*34.6*67.1,"")</f>
        <v>170.71029411764707</v>
      </c>
      <c r="L60" s="27">
        <v>20.5</v>
      </c>
      <c r="M60" s="21" t="s">
        <v>102</v>
      </c>
      <c r="N60" s="23" t="s">
        <v>42</v>
      </c>
      <c r="O60" s="21" t="s">
        <v>103</v>
      </c>
      <c r="P60" s="21" t="s">
        <v>104</v>
      </c>
      <c r="Q60" s="50"/>
      <c r="R60" s="29">
        <f>IF(J60&gt;=L60,ROUNDDOWN(J60/L60*100,0),"")</f>
      </c>
      <c r="T60" s="30"/>
      <c r="U60" s="31"/>
    </row>
    <row r="61" spans="1:21" s="2" customFormat="1" ht="22.5" customHeight="1">
      <c r="A61" s="54"/>
      <c r="B61" s="54"/>
      <c r="C61" s="55"/>
      <c r="T61" s="30"/>
      <c r="U61" s="31"/>
    </row>
    <row r="62" spans="1:16" s="2" customFormat="1" ht="11.25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2" customFormat="1" ht="11.25">
      <c r="A63" s="1"/>
      <c r="B63" s="5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2" customFormat="1" ht="11.25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sheetProtection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view="pageBreakPreview" zoomScaleSheetLayoutView="100" zoomScalePageLayoutView="0" workbookViewId="0" topLeftCell="A10">
      <selection activeCell="A14" sqref="A14:IV17"/>
    </sheetView>
  </sheetViews>
  <sheetFormatPr defaultColWidth="9.00390625" defaultRowHeight="13.5"/>
  <cols>
    <col min="1" max="1" width="8.75390625" style="1" customWidth="1"/>
    <col min="2" max="2" width="1.875" style="1" customWidth="1"/>
    <col min="3" max="3" width="12.50390625" style="1" customWidth="1"/>
    <col min="4" max="4" width="10.00390625" style="1" customWidth="1"/>
    <col min="5" max="5" width="5.125" style="1" customWidth="1"/>
    <col min="6" max="6" width="7.625" style="1" customWidth="1"/>
    <col min="7" max="7" width="8.25390625" style="1" bestFit="1" customWidth="1"/>
    <col min="8" max="8" width="9.00390625" style="1" customWidth="1"/>
    <col min="9" max="9" width="7.125" style="1" customWidth="1"/>
    <col min="10" max="10" width="6.875" style="1" customWidth="1"/>
    <col min="11" max="11" width="8.875" style="1" bestFit="1" customWidth="1"/>
    <col min="12" max="12" width="7.125" style="1" customWidth="1"/>
    <col min="13" max="13" width="8.50390625" style="1" bestFit="1" customWidth="1"/>
    <col min="14" max="14" width="7.625" style="1" bestFit="1" customWidth="1"/>
    <col min="15" max="15" width="4.25390625" style="1" customWidth="1"/>
    <col min="16" max="16" width="5.875" style="1" customWidth="1"/>
    <col min="17" max="17" width="7.50390625" style="1" customWidth="1"/>
    <col min="18" max="19" width="9.00390625" style="1" customWidth="1"/>
    <col min="20" max="20" width="9.00390625" style="63" customWidth="1"/>
    <col min="21" max="21" width="11.625" style="1" customWidth="1"/>
    <col min="22" max="16384" width="9.00390625" style="1" customWidth="1"/>
  </cols>
  <sheetData>
    <row r="1" spans="1:20" s="2" customFormat="1" ht="15">
      <c r="A1" s="1"/>
      <c r="B1" s="1"/>
      <c r="C1" s="1"/>
      <c r="E1" s="3"/>
      <c r="H1" s="1"/>
      <c r="I1" s="4" t="s">
        <v>109</v>
      </c>
      <c r="J1" s="4"/>
      <c r="K1" s="4"/>
      <c r="L1" s="4"/>
      <c r="M1" s="4"/>
      <c r="N1" s="4"/>
      <c r="O1" s="64"/>
      <c r="P1" s="65"/>
      <c r="Q1" s="66"/>
      <c r="R1" s="67" t="s">
        <v>110</v>
      </c>
      <c r="S1" s="68"/>
      <c r="T1" s="56"/>
    </row>
    <row r="2" spans="1:20" s="2" customFormat="1" ht="23.25" customHeight="1">
      <c r="A2" s="5" t="s">
        <v>1</v>
      </c>
      <c r="B2" s="6"/>
      <c r="C2" s="1"/>
      <c r="E2" s="1"/>
      <c r="F2" s="1"/>
      <c r="G2" s="1"/>
      <c r="H2" s="1"/>
      <c r="I2" s="4"/>
      <c r="J2" s="1"/>
      <c r="K2" s="1"/>
      <c r="L2" s="1"/>
      <c r="M2" s="1"/>
      <c r="O2" s="7"/>
      <c r="R2" s="7" t="s">
        <v>2</v>
      </c>
      <c r="T2" s="56"/>
    </row>
    <row r="3" spans="1:18" s="2" customFormat="1" ht="14.25" customHeight="1" thickBot="1">
      <c r="A3" s="309" t="s">
        <v>3</v>
      </c>
      <c r="B3" s="312" t="s">
        <v>4</v>
      </c>
      <c r="C3" s="313"/>
      <c r="D3" s="316"/>
      <c r="E3" s="312" t="s">
        <v>5</v>
      </c>
      <c r="F3" s="318"/>
      <c r="G3" s="320" t="s">
        <v>6</v>
      </c>
      <c r="H3" s="320" t="s">
        <v>7</v>
      </c>
      <c r="I3" s="287" t="s">
        <v>8</v>
      </c>
      <c r="J3" s="290" t="s">
        <v>9</v>
      </c>
      <c r="K3" s="291"/>
      <c r="L3" s="292"/>
      <c r="M3" s="8"/>
      <c r="N3" s="293"/>
      <c r="O3" s="294"/>
      <c r="P3" s="295"/>
      <c r="Q3" s="9"/>
      <c r="R3" s="323" t="s">
        <v>111</v>
      </c>
    </row>
    <row r="4" spans="1:18" s="2" customFormat="1" ht="11.25" customHeight="1">
      <c r="A4" s="310"/>
      <c r="B4" s="288"/>
      <c r="C4" s="314"/>
      <c r="D4" s="317"/>
      <c r="E4" s="289"/>
      <c r="F4" s="319"/>
      <c r="G4" s="328"/>
      <c r="H4" s="328"/>
      <c r="I4" s="321"/>
      <c r="J4" s="299" t="s">
        <v>11</v>
      </c>
      <c r="K4" s="302" t="s">
        <v>12</v>
      </c>
      <c r="L4" s="305" t="s">
        <v>13</v>
      </c>
      <c r="M4" s="11" t="s">
        <v>14</v>
      </c>
      <c r="N4" s="306" t="s">
        <v>15</v>
      </c>
      <c r="O4" s="307"/>
      <c r="P4" s="308"/>
      <c r="Q4" s="12" t="s">
        <v>16</v>
      </c>
      <c r="R4" s="324"/>
    </row>
    <row r="5" spans="1:18" s="2" customFormat="1" ht="11.25" customHeight="1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28"/>
      <c r="H5" s="328"/>
      <c r="I5" s="321"/>
      <c r="J5" s="326"/>
      <c r="K5" s="303"/>
      <c r="L5" s="326"/>
      <c r="M5" s="13" t="s">
        <v>19</v>
      </c>
      <c r="N5" s="13" t="s">
        <v>20</v>
      </c>
      <c r="O5" s="13"/>
      <c r="P5" s="13"/>
      <c r="Q5" s="14" t="s">
        <v>21</v>
      </c>
      <c r="R5" s="324"/>
    </row>
    <row r="6" spans="1:18" s="2" customFormat="1" ht="12" customHeight="1">
      <c r="A6" s="310"/>
      <c r="B6" s="288"/>
      <c r="C6" s="314"/>
      <c r="D6" s="310"/>
      <c r="E6" s="310"/>
      <c r="F6" s="328"/>
      <c r="G6" s="328"/>
      <c r="H6" s="328"/>
      <c r="I6" s="321"/>
      <c r="J6" s="326"/>
      <c r="K6" s="303"/>
      <c r="L6" s="326"/>
      <c r="M6" s="13" t="s">
        <v>22</v>
      </c>
      <c r="N6" s="13" t="s">
        <v>23</v>
      </c>
      <c r="O6" s="13" t="s">
        <v>24</v>
      </c>
      <c r="P6" s="13" t="s">
        <v>25</v>
      </c>
      <c r="Q6" s="14" t="s">
        <v>26</v>
      </c>
      <c r="R6" s="324"/>
    </row>
    <row r="7" spans="1:18" s="2" customFormat="1" ht="11.25" customHeight="1">
      <c r="A7" s="311"/>
      <c r="B7" s="289"/>
      <c r="C7" s="315"/>
      <c r="D7" s="311"/>
      <c r="E7" s="311"/>
      <c r="F7" s="329"/>
      <c r="G7" s="329"/>
      <c r="H7" s="329"/>
      <c r="I7" s="322"/>
      <c r="J7" s="327"/>
      <c r="K7" s="304"/>
      <c r="L7" s="327"/>
      <c r="M7" s="10" t="s">
        <v>27</v>
      </c>
      <c r="N7" s="10" t="s">
        <v>28</v>
      </c>
      <c r="O7" s="10" t="s">
        <v>29</v>
      </c>
      <c r="P7" s="15"/>
      <c r="Q7" s="16" t="s">
        <v>30</v>
      </c>
      <c r="R7" s="325"/>
    </row>
    <row r="8" spans="1:22" s="2" customFormat="1" ht="21">
      <c r="A8" s="70" t="s">
        <v>112</v>
      </c>
      <c r="B8" s="71"/>
      <c r="C8" s="72" t="s">
        <v>113</v>
      </c>
      <c r="D8" s="73" t="s">
        <v>114</v>
      </c>
      <c r="E8" s="73" t="s">
        <v>115</v>
      </c>
      <c r="F8" s="74">
        <v>0.658</v>
      </c>
      <c r="G8" s="75" t="s">
        <v>49</v>
      </c>
      <c r="H8" s="73">
        <v>730</v>
      </c>
      <c r="I8" s="76">
        <v>4</v>
      </c>
      <c r="J8" s="77">
        <v>33.4</v>
      </c>
      <c r="K8" s="26">
        <f aca="true" t="shared" si="0" ref="K8:K22">IF(J8&gt;0,1/J8*34.6*67.1,"")</f>
        <v>69.51077844311376</v>
      </c>
      <c r="L8" s="78">
        <v>21.8</v>
      </c>
      <c r="M8" s="73" t="s">
        <v>116</v>
      </c>
      <c r="N8" s="75" t="s">
        <v>117</v>
      </c>
      <c r="O8" s="73" t="s">
        <v>118</v>
      </c>
      <c r="P8" s="79"/>
      <c r="Q8" s="80" t="s">
        <v>119</v>
      </c>
      <c r="R8" s="29">
        <f aca="true" t="shared" si="1" ref="R8:R22">IF(J8="","",IF(J8&gt;=L8,ROUNDDOWN(J8/L8*100,0),""))</f>
        <v>153</v>
      </c>
      <c r="T8" s="81"/>
      <c r="U8" s="82"/>
      <c r="V8" s="31"/>
    </row>
    <row r="9" spans="1:22" s="2" customFormat="1" ht="21">
      <c r="A9" s="83"/>
      <c r="B9" s="84"/>
      <c r="C9" s="85"/>
      <c r="D9" s="73" t="s">
        <v>120</v>
      </c>
      <c r="E9" s="73" t="s">
        <v>121</v>
      </c>
      <c r="F9" s="74">
        <v>0.658</v>
      </c>
      <c r="G9" s="75" t="s">
        <v>122</v>
      </c>
      <c r="H9" s="73">
        <v>790</v>
      </c>
      <c r="I9" s="76">
        <v>4</v>
      </c>
      <c r="J9" s="77">
        <v>30.4</v>
      </c>
      <c r="K9" s="26">
        <f t="shared" si="0"/>
        <v>76.37039473684209</v>
      </c>
      <c r="L9" s="78">
        <v>21</v>
      </c>
      <c r="M9" s="73" t="s">
        <v>116</v>
      </c>
      <c r="N9" s="75" t="s">
        <v>117</v>
      </c>
      <c r="O9" s="73" t="s">
        <v>52</v>
      </c>
      <c r="P9" s="86"/>
      <c r="Q9" s="80" t="s">
        <v>43</v>
      </c>
      <c r="R9" s="29">
        <f t="shared" si="1"/>
        <v>144</v>
      </c>
      <c r="T9" s="81"/>
      <c r="U9" s="82"/>
      <c r="V9" s="31"/>
    </row>
    <row r="10" spans="1:21" s="2" customFormat="1" ht="22.5" customHeight="1">
      <c r="A10" s="83"/>
      <c r="B10" s="87"/>
      <c r="C10" s="72" t="s">
        <v>123</v>
      </c>
      <c r="D10" s="73" t="s">
        <v>124</v>
      </c>
      <c r="E10" s="73" t="s">
        <v>115</v>
      </c>
      <c r="F10" s="74">
        <v>0.658</v>
      </c>
      <c r="G10" s="75" t="s">
        <v>125</v>
      </c>
      <c r="H10" s="73" t="s">
        <v>87</v>
      </c>
      <c r="I10" s="76">
        <v>4</v>
      </c>
      <c r="J10" s="88">
        <v>29</v>
      </c>
      <c r="K10" s="26">
        <f t="shared" si="0"/>
        <v>80.05724137931034</v>
      </c>
      <c r="L10" s="78">
        <v>21</v>
      </c>
      <c r="M10" s="73" t="s">
        <v>57</v>
      </c>
      <c r="N10" s="75" t="s">
        <v>126</v>
      </c>
      <c r="O10" s="73" t="s">
        <v>39</v>
      </c>
      <c r="P10" s="89"/>
      <c r="Q10" s="80" t="s">
        <v>40</v>
      </c>
      <c r="R10" s="29">
        <f t="shared" si="1"/>
        <v>138</v>
      </c>
      <c r="T10" s="90"/>
      <c r="U10" s="91"/>
    </row>
    <row r="11" spans="1:21" s="2" customFormat="1" ht="22.5" customHeight="1">
      <c r="A11" s="83"/>
      <c r="B11" s="92"/>
      <c r="C11" s="72"/>
      <c r="D11" s="73" t="s">
        <v>124</v>
      </c>
      <c r="E11" s="73" t="s">
        <v>115</v>
      </c>
      <c r="F11" s="74">
        <v>0.658</v>
      </c>
      <c r="G11" s="75" t="s">
        <v>125</v>
      </c>
      <c r="H11" s="73">
        <v>850</v>
      </c>
      <c r="I11" s="76">
        <v>4</v>
      </c>
      <c r="J11" s="77">
        <v>25.2</v>
      </c>
      <c r="K11" s="26">
        <f t="shared" si="0"/>
        <v>92.12936507936507</v>
      </c>
      <c r="L11" s="78">
        <v>21</v>
      </c>
      <c r="M11" s="73" t="s">
        <v>127</v>
      </c>
      <c r="N11" s="75" t="s">
        <v>38</v>
      </c>
      <c r="O11" s="73" t="s">
        <v>39</v>
      </c>
      <c r="P11" s="89"/>
      <c r="Q11" s="80" t="s">
        <v>40</v>
      </c>
      <c r="R11" s="29">
        <f t="shared" si="1"/>
        <v>120</v>
      </c>
      <c r="T11" s="90"/>
      <c r="U11" s="91"/>
    </row>
    <row r="12" spans="1:21" s="2" customFormat="1" ht="22.5" customHeight="1">
      <c r="A12" s="83"/>
      <c r="B12" s="92"/>
      <c r="C12" s="72"/>
      <c r="D12" s="73" t="s">
        <v>128</v>
      </c>
      <c r="E12" s="73" t="s">
        <v>115</v>
      </c>
      <c r="F12" s="74">
        <v>0.658</v>
      </c>
      <c r="G12" s="75" t="s">
        <v>125</v>
      </c>
      <c r="H12" s="73">
        <v>870</v>
      </c>
      <c r="I12" s="76">
        <v>4</v>
      </c>
      <c r="J12" s="77">
        <v>26</v>
      </c>
      <c r="K12" s="26">
        <f t="shared" si="0"/>
        <v>89.29461538461538</v>
      </c>
      <c r="L12" s="78">
        <v>20.8</v>
      </c>
      <c r="M12" s="73" t="s">
        <v>57</v>
      </c>
      <c r="N12" s="75" t="s">
        <v>126</v>
      </c>
      <c r="O12" s="73" t="s">
        <v>52</v>
      </c>
      <c r="P12" s="89"/>
      <c r="Q12" s="80" t="s">
        <v>40</v>
      </c>
      <c r="R12" s="29">
        <f t="shared" si="1"/>
        <v>125</v>
      </c>
      <c r="T12" s="90"/>
      <c r="U12" s="91"/>
    </row>
    <row r="13" spans="1:21" s="2" customFormat="1" ht="22.5" customHeight="1">
      <c r="A13" s="92"/>
      <c r="B13" s="93"/>
      <c r="C13" s="85"/>
      <c r="D13" s="73" t="s">
        <v>128</v>
      </c>
      <c r="E13" s="73" t="s">
        <v>115</v>
      </c>
      <c r="F13" s="74">
        <v>0.658</v>
      </c>
      <c r="G13" s="75" t="s">
        <v>125</v>
      </c>
      <c r="H13" s="73">
        <v>890</v>
      </c>
      <c r="I13" s="76">
        <v>4</v>
      </c>
      <c r="J13" s="77">
        <v>23.4</v>
      </c>
      <c r="K13" s="26">
        <f t="shared" si="0"/>
        <v>99.21623931623931</v>
      </c>
      <c r="L13" s="78">
        <v>20.8</v>
      </c>
      <c r="M13" s="73" t="s">
        <v>127</v>
      </c>
      <c r="N13" s="75" t="s">
        <v>38</v>
      </c>
      <c r="O13" s="73" t="s">
        <v>52</v>
      </c>
      <c r="P13" s="89"/>
      <c r="Q13" s="80" t="s">
        <v>43</v>
      </c>
      <c r="R13" s="29">
        <f t="shared" si="1"/>
        <v>112</v>
      </c>
      <c r="T13" s="90"/>
      <c r="U13" s="91"/>
    </row>
    <row r="14" spans="1:21" s="56" customFormat="1" ht="22.5" customHeight="1">
      <c r="A14" s="94"/>
      <c r="B14" s="95"/>
      <c r="C14" s="96" t="s">
        <v>129</v>
      </c>
      <c r="D14" s="73" t="s">
        <v>130</v>
      </c>
      <c r="E14" s="73" t="s">
        <v>131</v>
      </c>
      <c r="F14" s="73">
        <v>0.658</v>
      </c>
      <c r="G14" s="75" t="s">
        <v>49</v>
      </c>
      <c r="H14" s="73" t="s">
        <v>132</v>
      </c>
      <c r="I14" s="76">
        <v>4</v>
      </c>
      <c r="J14" s="97">
        <v>25</v>
      </c>
      <c r="K14" s="26">
        <f t="shared" si="0"/>
        <v>92.8664</v>
      </c>
      <c r="L14" s="98">
        <v>20.8</v>
      </c>
      <c r="M14" s="73" t="s">
        <v>57</v>
      </c>
      <c r="N14" s="75" t="s">
        <v>126</v>
      </c>
      <c r="O14" s="21" t="s">
        <v>133</v>
      </c>
      <c r="P14" s="20"/>
      <c r="Q14" s="80" t="s">
        <v>43</v>
      </c>
      <c r="R14" s="29">
        <f t="shared" si="1"/>
        <v>120</v>
      </c>
      <c r="T14" s="99"/>
      <c r="U14" s="100"/>
    </row>
    <row r="15" spans="1:21" s="56" customFormat="1" ht="22.5" customHeight="1">
      <c r="A15" s="94"/>
      <c r="B15" s="95"/>
      <c r="C15" s="101"/>
      <c r="D15" s="73" t="s">
        <v>130</v>
      </c>
      <c r="E15" s="73" t="s">
        <v>131</v>
      </c>
      <c r="F15" s="73">
        <v>0.658</v>
      </c>
      <c r="G15" s="75" t="s">
        <v>49</v>
      </c>
      <c r="H15" s="73">
        <v>920</v>
      </c>
      <c r="I15" s="76">
        <v>4</v>
      </c>
      <c r="J15" s="97">
        <v>22.2</v>
      </c>
      <c r="K15" s="26">
        <f t="shared" si="0"/>
        <v>104.57927927927929</v>
      </c>
      <c r="L15" s="98">
        <v>20.8</v>
      </c>
      <c r="M15" s="73" t="s">
        <v>127</v>
      </c>
      <c r="N15" s="75" t="s">
        <v>38</v>
      </c>
      <c r="O15" s="21" t="s">
        <v>133</v>
      </c>
      <c r="P15" s="20"/>
      <c r="Q15" s="80" t="s">
        <v>40</v>
      </c>
      <c r="R15" s="29">
        <f t="shared" si="1"/>
        <v>106</v>
      </c>
      <c r="T15" s="99"/>
      <c r="U15" s="100"/>
    </row>
    <row r="16" spans="1:21" s="56" customFormat="1" ht="22.5" customHeight="1">
      <c r="A16" s="94"/>
      <c r="B16" s="95"/>
      <c r="C16" s="101"/>
      <c r="D16" s="73" t="s">
        <v>134</v>
      </c>
      <c r="E16" s="73" t="s">
        <v>131</v>
      </c>
      <c r="F16" s="73">
        <v>0.658</v>
      </c>
      <c r="G16" s="75" t="s">
        <v>49</v>
      </c>
      <c r="H16" s="73" t="s">
        <v>135</v>
      </c>
      <c r="I16" s="76">
        <v>4</v>
      </c>
      <c r="J16" s="97">
        <v>24</v>
      </c>
      <c r="K16" s="26">
        <f t="shared" si="0"/>
        <v>96.73583333333332</v>
      </c>
      <c r="L16" s="98">
        <v>20.8</v>
      </c>
      <c r="M16" s="73" t="s">
        <v>57</v>
      </c>
      <c r="N16" s="75" t="s">
        <v>126</v>
      </c>
      <c r="O16" s="21" t="s">
        <v>44</v>
      </c>
      <c r="P16" s="20"/>
      <c r="Q16" s="80" t="s">
        <v>40</v>
      </c>
      <c r="R16" s="29">
        <f t="shared" si="1"/>
        <v>115</v>
      </c>
      <c r="T16" s="99"/>
      <c r="U16" s="100"/>
    </row>
    <row r="17" spans="1:21" s="56" customFormat="1" ht="22.5" customHeight="1">
      <c r="A17" s="94"/>
      <c r="B17" s="102"/>
      <c r="C17" s="103"/>
      <c r="D17" s="73" t="s">
        <v>134</v>
      </c>
      <c r="E17" s="73" t="s">
        <v>131</v>
      </c>
      <c r="F17" s="73">
        <v>0.658</v>
      </c>
      <c r="G17" s="75" t="s">
        <v>49</v>
      </c>
      <c r="H17" s="73">
        <v>970</v>
      </c>
      <c r="I17" s="76">
        <v>4</v>
      </c>
      <c r="J17" s="97">
        <v>21.4</v>
      </c>
      <c r="K17" s="26">
        <f t="shared" si="0"/>
        <v>108.48878504672898</v>
      </c>
      <c r="L17" s="98">
        <v>20.8</v>
      </c>
      <c r="M17" s="73" t="s">
        <v>127</v>
      </c>
      <c r="N17" s="75" t="s">
        <v>38</v>
      </c>
      <c r="O17" s="21" t="s">
        <v>44</v>
      </c>
      <c r="P17" s="20"/>
      <c r="Q17" s="80" t="s">
        <v>40</v>
      </c>
      <c r="R17" s="29">
        <f t="shared" si="1"/>
        <v>102</v>
      </c>
      <c r="T17" s="99"/>
      <c r="U17" s="100"/>
    </row>
    <row r="18" spans="1:21" s="56" customFormat="1" ht="22.5" customHeight="1">
      <c r="A18" s="94"/>
      <c r="B18" s="87"/>
      <c r="C18" s="72" t="s">
        <v>136</v>
      </c>
      <c r="D18" s="73" t="s">
        <v>137</v>
      </c>
      <c r="E18" s="73" t="s">
        <v>115</v>
      </c>
      <c r="F18" s="74">
        <v>0.658</v>
      </c>
      <c r="G18" s="75" t="s">
        <v>35</v>
      </c>
      <c r="H18" s="73">
        <v>750</v>
      </c>
      <c r="I18" s="76">
        <v>4</v>
      </c>
      <c r="J18" s="77">
        <v>24.2</v>
      </c>
      <c r="K18" s="26">
        <f t="shared" si="0"/>
        <v>95.93636363636364</v>
      </c>
      <c r="L18" s="78">
        <v>21</v>
      </c>
      <c r="M18" s="73" t="s">
        <v>138</v>
      </c>
      <c r="N18" s="75" t="s">
        <v>38</v>
      </c>
      <c r="O18" s="73" t="s">
        <v>39</v>
      </c>
      <c r="P18" s="79"/>
      <c r="Q18" s="80" t="s">
        <v>40</v>
      </c>
      <c r="R18" s="29">
        <f t="shared" si="1"/>
        <v>115</v>
      </c>
      <c r="T18" s="99"/>
      <c r="U18" s="100"/>
    </row>
    <row r="19" spans="1:21" s="56" customFormat="1" ht="22.5" customHeight="1">
      <c r="A19" s="94"/>
      <c r="B19" s="93"/>
      <c r="C19" s="104"/>
      <c r="D19" s="73" t="s">
        <v>139</v>
      </c>
      <c r="E19" s="73" t="s">
        <v>115</v>
      </c>
      <c r="F19" s="74">
        <v>0.658</v>
      </c>
      <c r="G19" s="75" t="s">
        <v>35</v>
      </c>
      <c r="H19" s="73">
        <v>800</v>
      </c>
      <c r="I19" s="76">
        <v>4</v>
      </c>
      <c r="J19" s="105">
        <v>21.6</v>
      </c>
      <c r="K19" s="26">
        <f t="shared" si="0"/>
        <v>107.48425925925925</v>
      </c>
      <c r="L19" s="78">
        <v>21</v>
      </c>
      <c r="M19" s="73" t="s">
        <v>138</v>
      </c>
      <c r="N19" s="75" t="s">
        <v>38</v>
      </c>
      <c r="O19" s="73" t="s">
        <v>52</v>
      </c>
      <c r="P19" s="79"/>
      <c r="Q19" s="80" t="s">
        <v>40</v>
      </c>
      <c r="R19" s="29">
        <f t="shared" si="1"/>
        <v>102</v>
      </c>
      <c r="T19" s="99"/>
      <c r="U19" s="100"/>
    </row>
    <row r="20" spans="1:21" s="2" customFormat="1" ht="22.5" customHeight="1">
      <c r="A20" s="83"/>
      <c r="B20" s="92"/>
      <c r="C20" s="72" t="s">
        <v>140</v>
      </c>
      <c r="D20" s="73" t="s">
        <v>141</v>
      </c>
      <c r="E20" s="73" t="s">
        <v>115</v>
      </c>
      <c r="F20" s="74">
        <v>0.658</v>
      </c>
      <c r="G20" s="75" t="s">
        <v>142</v>
      </c>
      <c r="H20" s="73">
        <v>970</v>
      </c>
      <c r="I20" s="76">
        <v>4</v>
      </c>
      <c r="J20" s="77">
        <v>14.4</v>
      </c>
      <c r="K20" s="26">
        <f t="shared" si="0"/>
        <v>161.2263888888889</v>
      </c>
      <c r="L20" s="78">
        <v>20.8</v>
      </c>
      <c r="M20" s="73"/>
      <c r="N20" s="75" t="s">
        <v>38</v>
      </c>
      <c r="O20" s="73" t="s">
        <v>93</v>
      </c>
      <c r="P20" s="73"/>
      <c r="Q20" s="80"/>
      <c r="R20" s="29">
        <f t="shared" si="1"/>
      </c>
      <c r="T20" s="63"/>
      <c r="U20" s="91"/>
    </row>
    <row r="21" spans="1:21" s="2" customFormat="1" ht="22.5" customHeight="1">
      <c r="A21" s="83"/>
      <c r="B21" s="92"/>
      <c r="C21" s="106"/>
      <c r="D21" s="73" t="s">
        <v>141</v>
      </c>
      <c r="E21" s="73" t="s">
        <v>115</v>
      </c>
      <c r="F21" s="74">
        <v>0.658</v>
      </c>
      <c r="G21" s="75" t="s">
        <v>142</v>
      </c>
      <c r="H21" s="73">
        <v>990</v>
      </c>
      <c r="I21" s="76">
        <v>4</v>
      </c>
      <c r="J21" s="105">
        <v>14.4</v>
      </c>
      <c r="K21" s="26">
        <f t="shared" si="0"/>
        <v>161.2263888888889</v>
      </c>
      <c r="L21" s="78">
        <v>20.5</v>
      </c>
      <c r="M21" s="73"/>
      <c r="N21" s="75" t="s">
        <v>38</v>
      </c>
      <c r="O21" s="73" t="s">
        <v>93</v>
      </c>
      <c r="P21" s="73"/>
      <c r="Q21" s="80"/>
      <c r="R21" s="29">
        <f t="shared" si="1"/>
      </c>
      <c r="T21" s="63"/>
      <c r="U21" s="91"/>
    </row>
    <row r="22" spans="1:21" s="2" customFormat="1" ht="22.5" customHeight="1" thickBot="1">
      <c r="A22" s="107"/>
      <c r="B22" s="93"/>
      <c r="C22" s="85"/>
      <c r="D22" s="73" t="s">
        <v>143</v>
      </c>
      <c r="E22" s="73" t="s">
        <v>115</v>
      </c>
      <c r="F22" s="74">
        <v>0.658</v>
      </c>
      <c r="G22" s="75" t="s">
        <v>142</v>
      </c>
      <c r="H22" s="73" t="s">
        <v>144</v>
      </c>
      <c r="I22" s="76">
        <v>4</v>
      </c>
      <c r="J22" s="108">
        <v>13.4</v>
      </c>
      <c r="K22" s="53">
        <f t="shared" si="0"/>
        <v>173.25820895522384</v>
      </c>
      <c r="L22" s="78">
        <v>20.5</v>
      </c>
      <c r="M22" s="73"/>
      <c r="N22" s="75" t="s">
        <v>38</v>
      </c>
      <c r="O22" s="73" t="s">
        <v>52</v>
      </c>
      <c r="P22" s="73"/>
      <c r="Q22" s="80"/>
      <c r="R22" s="29">
        <f t="shared" si="1"/>
      </c>
      <c r="T22" s="109"/>
      <c r="U22" s="91"/>
    </row>
    <row r="23" spans="1:22" s="2" customFormat="1" ht="22.5" customHeight="1">
      <c r="A23" s="110"/>
      <c r="B23" s="111" t="s">
        <v>145</v>
      </c>
      <c r="C23" s="112"/>
      <c r="D23" s="113"/>
      <c r="E23" s="113"/>
      <c r="F23" s="114"/>
      <c r="G23" s="115"/>
      <c r="H23" s="113"/>
      <c r="I23" s="113"/>
      <c r="J23" s="116"/>
      <c r="K23" s="117"/>
      <c r="L23" s="116"/>
      <c r="M23" s="115"/>
      <c r="N23" s="115"/>
      <c r="O23" s="113"/>
      <c r="P23" s="115"/>
      <c r="Q23" s="118"/>
      <c r="R23" s="119"/>
      <c r="T23" s="81"/>
      <c r="U23" s="30"/>
      <c r="V23" s="31"/>
    </row>
    <row r="24" spans="1:20" s="2" customFormat="1" ht="11.25">
      <c r="A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T24" s="56"/>
    </row>
    <row r="25" spans="1:20" s="2" customFormat="1" ht="11.25">
      <c r="A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T25" s="56"/>
    </row>
    <row r="26" spans="1:20" s="2" customFormat="1" ht="11.25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T26" s="56"/>
    </row>
    <row r="27" ht="11.25">
      <c r="T27" s="56"/>
    </row>
    <row r="28" ht="11.25">
      <c r="T28" s="56"/>
    </row>
    <row r="29" ht="11.25">
      <c r="T29" s="56"/>
    </row>
    <row r="30" ht="11.25">
      <c r="T30" s="56"/>
    </row>
    <row r="31" ht="11.25">
      <c r="T31" s="56"/>
    </row>
    <row r="32" ht="11.25">
      <c r="T32" s="56"/>
    </row>
    <row r="33" ht="11.25">
      <c r="T33" s="56"/>
    </row>
    <row r="34" ht="11.25">
      <c r="T34" s="56"/>
    </row>
    <row r="35" ht="11.25">
      <c r="T35" s="56"/>
    </row>
    <row r="36" ht="11.25">
      <c r="T36" s="56"/>
    </row>
    <row r="37" ht="11.25">
      <c r="T37" s="56"/>
    </row>
    <row r="38" ht="11.25">
      <c r="T38" s="56"/>
    </row>
    <row r="39" ht="11.25">
      <c r="T39" s="56"/>
    </row>
    <row r="40" ht="11.25">
      <c r="T40" s="56"/>
    </row>
    <row r="41" ht="11.25">
      <c r="T41" s="56"/>
    </row>
    <row r="42" ht="11.25">
      <c r="T42" s="56"/>
    </row>
    <row r="43" ht="11.25">
      <c r="T43" s="56"/>
    </row>
    <row r="44" ht="11.25">
      <c r="T44" s="56"/>
    </row>
    <row r="45" ht="11.25">
      <c r="T45" s="56"/>
    </row>
    <row r="46" ht="11.25">
      <c r="T46" s="56"/>
    </row>
    <row r="47" ht="11.25">
      <c r="T47" s="56"/>
    </row>
    <row r="48" ht="11.25">
      <c r="T48" s="56"/>
    </row>
    <row r="49" ht="11.25">
      <c r="T49" s="56"/>
    </row>
    <row r="50" ht="11.25">
      <c r="T50" s="56"/>
    </row>
    <row r="51" ht="11.25">
      <c r="T51" s="56"/>
    </row>
    <row r="52" ht="11.25">
      <c r="T52" s="56"/>
    </row>
  </sheetData>
  <sheetProtection selectLockedCells="1"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3937007874015748" right="0.3937007874015748" top="0.5905511811023623" bottom="0.3937007874015748" header="0.1968503937007874" footer="0.393700787401574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SheetLayoutView="100" zoomScalePageLayoutView="0" workbookViewId="0" topLeftCell="A22">
      <selection activeCell="N30" sqref="N30"/>
    </sheetView>
  </sheetViews>
  <sheetFormatPr defaultColWidth="9.00390625" defaultRowHeight="13.5"/>
  <cols>
    <col min="1" max="1" width="8.75390625" style="1" customWidth="1"/>
    <col min="2" max="2" width="1.875" style="1" customWidth="1"/>
    <col min="3" max="3" width="12.50390625" style="1" customWidth="1"/>
    <col min="4" max="4" width="9.875" style="1" bestFit="1" customWidth="1"/>
    <col min="5" max="5" width="5.125" style="1" customWidth="1"/>
    <col min="6" max="6" width="7.625" style="1" customWidth="1"/>
    <col min="7" max="7" width="8.25390625" style="1" bestFit="1" customWidth="1"/>
    <col min="8" max="8" width="9.00390625" style="1" customWidth="1"/>
    <col min="9" max="9" width="7.125" style="1" customWidth="1"/>
    <col min="10" max="10" width="6.875" style="1" customWidth="1"/>
    <col min="11" max="11" width="8.875" style="1" bestFit="1" customWidth="1"/>
    <col min="12" max="12" width="7.125" style="1" customWidth="1"/>
    <col min="13" max="13" width="10.375" style="1" bestFit="1" customWidth="1"/>
    <col min="14" max="14" width="7.625" style="1" bestFit="1" customWidth="1"/>
    <col min="15" max="15" width="4.25390625" style="1" customWidth="1"/>
    <col min="16" max="16" width="5.875" style="1" customWidth="1"/>
    <col min="17" max="17" width="7.50390625" style="1" customWidth="1"/>
    <col min="18" max="18" width="9.00390625" style="1" customWidth="1"/>
    <col min="19" max="19" width="1.625" style="1" customWidth="1"/>
    <col min="20" max="20" width="11.625" style="1" customWidth="1"/>
    <col min="21" max="16384" width="9.00390625" style="1" customWidth="1"/>
  </cols>
  <sheetData>
    <row r="1" spans="1:18" s="2" customFormat="1" ht="15">
      <c r="A1" s="1"/>
      <c r="B1" s="1"/>
      <c r="C1" s="1"/>
      <c r="E1" s="3"/>
      <c r="H1" s="1"/>
      <c r="I1" s="4" t="s">
        <v>109</v>
      </c>
      <c r="J1" s="4"/>
      <c r="K1" s="4"/>
      <c r="L1" s="4"/>
      <c r="M1" s="4"/>
      <c r="N1" s="4"/>
      <c r="O1" s="120" t="s">
        <v>146</v>
      </c>
      <c r="P1" s="66"/>
      <c r="Q1" s="66"/>
      <c r="R1" s="66"/>
    </row>
    <row r="2" spans="1:18" s="2" customFormat="1" ht="23.25" customHeight="1">
      <c r="A2" s="5" t="s">
        <v>1</v>
      </c>
      <c r="B2" s="6"/>
      <c r="C2" s="1"/>
      <c r="E2" s="1"/>
      <c r="F2" s="1"/>
      <c r="G2" s="1"/>
      <c r="H2" s="1"/>
      <c r="I2" s="4"/>
      <c r="J2" s="1"/>
      <c r="K2" s="1"/>
      <c r="L2" s="1"/>
      <c r="M2" s="1"/>
      <c r="O2" s="7"/>
      <c r="R2" s="7" t="s">
        <v>147</v>
      </c>
    </row>
    <row r="3" spans="1:18" s="2" customFormat="1" ht="14.25" customHeight="1" thickBot="1">
      <c r="A3" s="309" t="s">
        <v>3</v>
      </c>
      <c r="B3" s="312" t="s">
        <v>4</v>
      </c>
      <c r="C3" s="313"/>
      <c r="D3" s="316"/>
      <c r="E3" s="312" t="s">
        <v>5</v>
      </c>
      <c r="F3" s="318"/>
      <c r="G3" s="320" t="s">
        <v>6</v>
      </c>
      <c r="H3" s="320" t="s">
        <v>148</v>
      </c>
      <c r="I3" s="287" t="s">
        <v>8</v>
      </c>
      <c r="J3" s="290" t="s">
        <v>149</v>
      </c>
      <c r="K3" s="291"/>
      <c r="L3" s="292"/>
      <c r="M3" s="8"/>
      <c r="N3" s="293"/>
      <c r="O3" s="294"/>
      <c r="P3" s="295"/>
      <c r="Q3" s="9"/>
      <c r="R3" s="296" t="s">
        <v>10</v>
      </c>
    </row>
    <row r="4" spans="1:18" s="2" customFormat="1" ht="11.25" customHeight="1">
      <c r="A4" s="310"/>
      <c r="B4" s="288"/>
      <c r="C4" s="314"/>
      <c r="D4" s="317"/>
      <c r="E4" s="289"/>
      <c r="F4" s="319"/>
      <c r="G4" s="310"/>
      <c r="H4" s="310"/>
      <c r="I4" s="288"/>
      <c r="J4" s="299" t="s">
        <v>11</v>
      </c>
      <c r="K4" s="302" t="s">
        <v>12</v>
      </c>
      <c r="L4" s="305" t="s">
        <v>13</v>
      </c>
      <c r="M4" s="11" t="s">
        <v>14</v>
      </c>
      <c r="N4" s="306" t="s">
        <v>15</v>
      </c>
      <c r="O4" s="307"/>
      <c r="P4" s="308"/>
      <c r="Q4" s="12" t="s">
        <v>16</v>
      </c>
      <c r="R4" s="297"/>
    </row>
    <row r="5" spans="1:18" s="2" customFormat="1" ht="11.25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10"/>
      <c r="H5" s="310"/>
      <c r="I5" s="288"/>
      <c r="J5" s="300"/>
      <c r="K5" s="303"/>
      <c r="L5" s="300"/>
      <c r="M5" s="13" t="s">
        <v>19</v>
      </c>
      <c r="N5" s="13" t="s">
        <v>20</v>
      </c>
      <c r="O5" s="13"/>
      <c r="P5" s="13"/>
      <c r="Q5" s="14" t="s">
        <v>21</v>
      </c>
      <c r="R5" s="297"/>
    </row>
    <row r="6" spans="1:18" s="2" customFormat="1" ht="11.25">
      <c r="A6" s="310"/>
      <c r="B6" s="288"/>
      <c r="C6" s="314"/>
      <c r="D6" s="310"/>
      <c r="E6" s="310"/>
      <c r="F6" s="310"/>
      <c r="G6" s="310"/>
      <c r="H6" s="310"/>
      <c r="I6" s="288"/>
      <c r="J6" s="300"/>
      <c r="K6" s="303"/>
      <c r="L6" s="300"/>
      <c r="M6" s="13" t="s">
        <v>22</v>
      </c>
      <c r="N6" s="13" t="s">
        <v>23</v>
      </c>
      <c r="O6" s="13" t="s">
        <v>24</v>
      </c>
      <c r="P6" s="13" t="s">
        <v>25</v>
      </c>
      <c r="Q6" s="14" t="s">
        <v>26</v>
      </c>
      <c r="R6" s="297"/>
    </row>
    <row r="7" spans="1:18" s="2" customFormat="1" ht="11.25">
      <c r="A7" s="311"/>
      <c r="B7" s="289"/>
      <c r="C7" s="315"/>
      <c r="D7" s="311"/>
      <c r="E7" s="311"/>
      <c r="F7" s="311"/>
      <c r="G7" s="311"/>
      <c r="H7" s="311"/>
      <c r="I7" s="289"/>
      <c r="J7" s="301"/>
      <c r="K7" s="304"/>
      <c r="L7" s="301"/>
      <c r="M7" s="10" t="s">
        <v>27</v>
      </c>
      <c r="N7" s="10" t="s">
        <v>28</v>
      </c>
      <c r="O7" s="10" t="s">
        <v>29</v>
      </c>
      <c r="P7" s="15"/>
      <c r="Q7" s="16" t="s">
        <v>30</v>
      </c>
      <c r="R7" s="298"/>
    </row>
    <row r="8" spans="1:21" s="2" customFormat="1" ht="22.5" customHeight="1">
      <c r="A8" s="70" t="s">
        <v>150</v>
      </c>
      <c r="B8" s="121"/>
      <c r="C8" s="72" t="s">
        <v>151</v>
      </c>
      <c r="D8" s="122" t="s">
        <v>152</v>
      </c>
      <c r="E8" s="122" t="s">
        <v>131</v>
      </c>
      <c r="F8" s="123">
        <v>0.658</v>
      </c>
      <c r="G8" s="124" t="s">
        <v>125</v>
      </c>
      <c r="H8" s="122">
        <v>730</v>
      </c>
      <c r="I8" s="125">
        <v>4</v>
      </c>
      <c r="J8" s="126">
        <v>33.4</v>
      </c>
      <c r="K8" s="127">
        <v>69.51077844311376</v>
      </c>
      <c r="L8" s="128">
        <v>21.8</v>
      </c>
      <c r="M8" s="122" t="s">
        <v>153</v>
      </c>
      <c r="N8" s="124" t="s">
        <v>154</v>
      </c>
      <c r="O8" s="122" t="s">
        <v>133</v>
      </c>
      <c r="P8" s="122"/>
      <c r="Q8" s="80" t="s">
        <v>43</v>
      </c>
      <c r="R8" s="129">
        <v>153</v>
      </c>
      <c r="T8" s="30"/>
      <c r="U8" s="31"/>
    </row>
    <row r="9" spans="1:21" s="2" customFormat="1" ht="22.5" customHeight="1">
      <c r="A9" s="130"/>
      <c r="B9" s="131"/>
      <c r="C9" s="132"/>
      <c r="D9" s="122" t="s">
        <v>155</v>
      </c>
      <c r="E9" s="122" t="s">
        <v>131</v>
      </c>
      <c r="F9" s="122">
        <v>0.658</v>
      </c>
      <c r="G9" s="124" t="s">
        <v>125</v>
      </c>
      <c r="H9" s="122">
        <v>790</v>
      </c>
      <c r="I9" s="125">
        <v>4</v>
      </c>
      <c r="J9" s="133">
        <v>30.4</v>
      </c>
      <c r="K9" s="127">
        <v>76.37039473684209</v>
      </c>
      <c r="L9" s="128">
        <v>21</v>
      </c>
      <c r="M9" s="124" t="s">
        <v>153</v>
      </c>
      <c r="N9" s="124" t="s">
        <v>154</v>
      </c>
      <c r="O9" s="122" t="s">
        <v>44</v>
      </c>
      <c r="P9" s="122"/>
      <c r="Q9" s="80" t="s">
        <v>43</v>
      </c>
      <c r="R9" s="129">
        <v>144</v>
      </c>
      <c r="T9" s="30"/>
      <c r="U9" s="31"/>
    </row>
    <row r="10" spans="1:21" s="2" customFormat="1" ht="22.5" customHeight="1">
      <c r="A10" s="130"/>
      <c r="B10" s="134"/>
      <c r="C10" s="72" t="s">
        <v>156</v>
      </c>
      <c r="D10" s="122" t="s">
        <v>157</v>
      </c>
      <c r="E10" s="122" t="s">
        <v>131</v>
      </c>
      <c r="F10" s="123">
        <v>0.658</v>
      </c>
      <c r="G10" s="124" t="s">
        <v>158</v>
      </c>
      <c r="H10" s="122" t="s">
        <v>159</v>
      </c>
      <c r="I10" s="125">
        <v>4</v>
      </c>
      <c r="J10" s="126">
        <v>29</v>
      </c>
      <c r="K10" s="127">
        <f aca="true" t="shared" si="0" ref="K10:K35">IF(J10&gt;0,1/J10*34.6*67.1,"")</f>
        <v>80.05724137931034</v>
      </c>
      <c r="L10" s="128">
        <v>21</v>
      </c>
      <c r="M10" s="122" t="s">
        <v>116</v>
      </c>
      <c r="N10" s="124" t="s">
        <v>117</v>
      </c>
      <c r="O10" s="122" t="s">
        <v>133</v>
      </c>
      <c r="P10" s="122"/>
      <c r="Q10" s="80" t="s">
        <v>43</v>
      </c>
      <c r="R10" s="129">
        <f aca="true" t="shared" si="1" ref="R10:R35">IF(J10="","",IF(J10&gt;=L10,ROUNDDOWN(J10/L10*100,0),""))</f>
        <v>138</v>
      </c>
      <c r="T10" s="30"/>
      <c r="U10" s="31"/>
    </row>
    <row r="11" spans="1:21" s="2" customFormat="1" ht="22.5" customHeight="1">
      <c r="A11" s="130"/>
      <c r="B11" s="134"/>
      <c r="C11" s="72"/>
      <c r="D11" s="122" t="s">
        <v>157</v>
      </c>
      <c r="E11" s="122" t="s">
        <v>131</v>
      </c>
      <c r="F11" s="123">
        <v>0.658</v>
      </c>
      <c r="G11" s="124" t="s">
        <v>158</v>
      </c>
      <c r="H11" s="122" t="s">
        <v>160</v>
      </c>
      <c r="I11" s="125">
        <v>4</v>
      </c>
      <c r="J11" s="126">
        <v>25.2</v>
      </c>
      <c r="K11" s="127">
        <f t="shared" si="0"/>
        <v>92.12936507936507</v>
      </c>
      <c r="L11" s="128">
        <v>21</v>
      </c>
      <c r="M11" s="122" t="s">
        <v>161</v>
      </c>
      <c r="N11" s="124" t="s">
        <v>42</v>
      </c>
      <c r="O11" s="122" t="s">
        <v>133</v>
      </c>
      <c r="P11" s="122"/>
      <c r="Q11" s="80" t="s">
        <v>43</v>
      </c>
      <c r="R11" s="129">
        <f t="shared" si="1"/>
        <v>120</v>
      </c>
      <c r="T11" s="30"/>
      <c r="U11" s="31"/>
    </row>
    <row r="12" spans="1:21" s="2" customFormat="1" ht="22.5" customHeight="1">
      <c r="A12" s="130"/>
      <c r="B12" s="134"/>
      <c r="C12" s="135"/>
      <c r="D12" s="122" t="s">
        <v>162</v>
      </c>
      <c r="E12" s="122" t="s">
        <v>131</v>
      </c>
      <c r="F12" s="123">
        <v>0.658</v>
      </c>
      <c r="G12" s="124" t="s">
        <v>158</v>
      </c>
      <c r="H12" s="122">
        <v>870</v>
      </c>
      <c r="I12" s="125">
        <v>4</v>
      </c>
      <c r="J12" s="126">
        <v>26</v>
      </c>
      <c r="K12" s="127">
        <f t="shared" si="0"/>
        <v>89.29461538461538</v>
      </c>
      <c r="L12" s="128">
        <v>20.8</v>
      </c>
      <c r="M12" s="122" t="s">
        <v>116</v>
      </c>
      <c r="N12" s="124" t="s">
        <v>117</v>
      </c>
      <c r="O12" s="122" t="s">
        <v>44</v>
      </c>
      <c r="P12" s="124"/>
      <c r="Q12" s="80" t="s">
        <v>43</v>
      </c>
      <c r="R12" s="129">
        <f t="shared" si="1"/>
        <v>125</v>
      </c>
      <c r="T12" s="30"/>
      <c r="U12" s="31"/>
    </row>
    <row r="13" spans="1:21" s="2" customFormat="1" ht="22.5" customHeight="1">
      <c r="A13" s="130"/>
      <c r="B13" s="131"/>
      <c r="C13" s="136"/>
      <c r="D13" s="122" t="s">
        <v>162</v>
      </c>
      <c r="E13" s="122" t="s">
        <v>131</v>
      </c>
      <c r="F13" s="123">
        <v>0.658</v>
      </c>
      <c r="G13" s="124" t="s">
        <v>158</v>
      </c>
      <c r="H13" s="122" t="s">
        <v>163</v>
      </c>
      <c r="I13" s="125">
        <v>4</v>
      </c>
      <c r="J13" s="126">
        <v>23.4</v>
      </c>
      <c r="K13" s="127">
        <f t="shared" si="0"/>
        <v>99.21623931623931</v>
      </c>
      <c r="L13" s="128">
        <v>20.8</v>
      </c>
      <c r="M13" s="122" t="s">
        <v>161</v>
      </c>
      <c r="N13" s="124" t="s">
        <v>42</v>
      </c>
      <c r="O13" s="122" t="s">
        <v>44</v>
      </c>
      <c r="P13" s="124"/>
      <c r="Q13" s="80" t="s">
        <v>43</v>
      </c>
      <c r="R13" s="129">
        <f t="shared" si="1"/>
        <v>112</v>
      </c>
      <c r="T13" s="30"/>
      <c r="U13" s="31"/>
    </row>
    <row r="14" spans="1:21" s="2" customFormat="1" ht="22.5" customHeight="1">
      <c r="A14" s="130"/>
      <c r="B14" s="134"/>
      <c r="C14" s="72" t="s">
        <v>164</v>
      </c>
      <c r="D14" s="122" t="s">
        <v>165</v>
      </c>
      <c r="E14" s="122" t="s">
        <v>131</v>
      </c>
      <c r="F14" s="122">
        <v>0.658</v>
      </c>
      <c r="G14" s="124" t="s">
        <v>158</v>
      </c>
      <c r="H14" s="122" t="s">
        <v>166</v>
      </c>
      <c r="I14" s="125">
        <v>4</v>
      </c>
      <c r="J14" s="126">
        <v>28</v>
      </c>
      <c r="K14" s="127">
        <f t="shared" si="0"/>
        <v>82.91642857142857</v>
      </c>
      <c r="L14" s="128">
        <v>20.8</v>
      </c>
      <c r="M14" s="122" t="s">
        <v>116</v>
      </c>
      <c r="N14" s="122" t="s">
        <v>117</v>
      </c>
      <c r="O14" s="122" t="s">
        <v>133</v>
      </c>
      <c r="P14" s="122"/>
      <c r="Q14" s="80" t="s">
        <v>43</v>
      </c>
      <c r="R14" s="129">
        <f t="shared" si="1"/>
        <v>134</v>
      </c>
      <c r="T14" s="30"/>
      <c r="U14" s="31"/>
    </row>
    <row r="15" spans="1:21" s="2" customFormat="1" ht="22.5" customHeight="1">
      <c r="A15" s="130"/>
      <c r="B15" s="134"/>
      <c r="C15" s="72"/>
      <c r="D15" s="122" t="s">
        <v>165</v>
      </c>
      <c r="E15" s="122" t="s">
        <v>131</v>
      </c>
      <c r="F15" s="122">
        <v>0.658</v>
      </c>
      <c r="G15" s="124" t="s">
        <v>158</v>
      </c>
      <c r="H15" s="122" t="s">
        <v>167</v>
      </c>
      <c r="I15" s="125">
        <v>4</v>
      </c>
      <c r="J15" s="126">
        <v>26</v>
      </c>
      <c r="K15" s="127">
        <f t="shared" si="0"/>
        <v>89.29461538461538</v>
      </c>
      <c r="L15" s="128">
        <v>20.8</v>
      </c>
      <c r="M15" s="122" t="s">
        <v>116</v>
      </c>
      <c r="N15" s="122" t="s">
        <v>168</v>
      </c>
      <c r="O15" s="122" t="s">
        <v>133</v>
      </c>
      <c r="P15" s="122"/>
      <c r="Q15" s="80" t="s">
        <v>43</v>
      </c>
      <c r="R15" s="129">
        <f t="shared" si="1"/>
        <v>125</v>
      </c>
      <c r="T15" s="30"/>
      <c r="U15" s="31"/>
    </row>
    <row r="16" spans="1:21" s="2" customFormat="1" ht="22.5" customHeight="1">
      <c r="A16" s="130"/>
      <c r="B16" s="134"/>
      <c r="C16" s="72"/>
      <c r="D16" s="122" t="s">
        <v>169</v>
      </c>
      <c r="E16" s="122" t="s">
        <v>131</v>
      </c>
      <c r="F16" s="122">
        <v>0.658</v>
      </c>
      <c r="G16" s="124" t="s">
        <v>125</v>
      </c>
      <c r="H16" s="122">
        <v>970</v>
      </c>
      <c r="I16" s="125">
        <v>4</v>
      </c>
      <c r="J16" s="126">
        <v>27.4</v>
      </c>
      <c r="K16" s="127">
        <f t="shared" si="0"/>
        <v>84.73211678832116</v>
      </c>
      <c r="L16" s="128">
        <v>20.8</v>
      </c>
      <c r="M16" s="122" t="s">
        <v>116</v>
      </c>
      <c r="N16" s="122" t="s">
        <v>117</v>
      </c>
      <c r="O16" s="122" t="s">
        <v>133</v>
      </c>
      <c r="P16" s="122"/>
      <c r="Q16" s="80" t="s">
        <v>43</v>
      </c>
      <c r="R16" s="129">
        <f t="shared" si="1"/>
        <v>131</v>
      </c>
      <c r="T16" s="30"/>
      <c r="U16" s="31"/>
    </row>
    <row r="17" spans="1:21" s="2" customFormat="1" ht="22.5" customHeight="1">
      <c r="A17" s="130"/>
      <c r="B17" s="134"/>
      <c r="C17" s="72"/>
      <c r="D17" s="122" t="s">
        <v>169</v>
      </c>
      <c r="E17" s="122" t="s">
        <v>131</v>
      </c>
      <c r="F17" s="122">
        <v>0.658</v>
      </c>
      <c r="G17" s="124" t="s">
        <v>125</v>
      </c>
      <c r="H17" s="122" t="s">
        <v>170</v>
      </c>
      <c r="I17" s="125">
        <v>4</v>
      </c>
      <c r="J17" s="126">
        <v>26</v>
      </c>
      <c r="K17" s="127">
        <f t="shared" si="0"/>
        <v>89.29461538461538</v>
      </c>
      <c r="L17" s="128">
        <v>20.5</v>
      </c>
      <c r="M17" s="122" t="s">
        <v>116</v>
      </c>
      <c r="N17" s="122" t="s">
        <v>117</v>
      </c>
      <c r="O17" s="122" t="s">
        <v>133</v>
      </c>
      <c r="P17" s="122"/>
      <c r="Q17" s="80" t="s">
        <v>43</v>
      </c>
      <c r="R17" s="129">
        <f t="shared" si="1"/>
        <v>126</v>
      </c>
      <c r="T17" s="30"/>
      <c r="U17" s="31"/>
    </row>
    <row r="18" spans="1:21" s="2" customFormat="1" ht="22.5" customHeight="1">
      <c r="A18" s="130"/>
      <c r="B18" s="134"/>
      <c r="C18" s="135"/>
      <c r="D18" s="122" t="s">
        <v>171</v>
      </c>
      <c r="E18" s="122" t="s">
        <v>131</v>
      </c>
      <c r="F18" s="122">
        <v>0.658</v>
      </c>
      <c r="G18" s="124" t="s">
        <v>158</v>
      </c>
      <c r="H18" s="122">
        <v>970</v>
      </c>
      <c r="I18" s="125">
        <v>4</v>
      </c>
      <c r="J18" s="126">
        <v>27</v>
      </c>
      <c r="K18" s="127">
        <f t="shared" si="0"/>
        <v>85.9874074074074</v>
      </c>
      <c r="L18" s="128">
        <v>20.8</v>
      </c>
      <c r="M18" s="122" t="s">
        <v>116</v>
      </c>
      <c r="N18" s="122" t="s">
        <v>117</v>
      </c>
      <c r="O18" s="122" t="s">
        <v>44</v>
      </c>
      <c r="P18" s="122"/>
      <c r="Q18" s="80" t="s">
        <v>43</v>
      </c>
      <c r="R18" s="129">
        <f t="shared" si="1"/>
        <v>129</v>
      </c>
      <c r="T18" s="30"/>
      <c r="U18" s="31"/>
    </row>
    <row r="19" spans="1:21" s="2" customFormat="1" ht="22.5" customHeight="1">
      <c r="A19" s="130"/>
      <c r="B19" s="134"/>
      <c r="C19" s="135"/>
      <c r="D19" s="122" t="s">
        <v>171</v>
      </c>
      <c r="E19" s="122" t="s">
        <v>131</v>
      </c>
      <c r="F19" s="122">
        <v>0.658</v>
      </c>
      <c r="G19" s="124" t="s">
        <v>158</v>
      </c>
      <c r="H19" s="122" t="s">
        <v>170</v>
      </c>
      <c r="I19" s="125">
        <v>4</v>
      </c>
      <c r="J19" s="126">
        <v>25.8</v>
      </c>
      <c r="K19" s="127">
        <f t="shared" si="0"/>
        <v>89.98682170542635</v>
      </c>
      <c r="L19" s="128">
        <v>20.5</v>
      </c>
      <c r="M19" s="122" t="s">
        <v>116</v>
      </c>
      <c r="N19" s="122" t="s">
        <v>117</v>
      </c>
      <c r="O19" s="122" t="s">
        <v>44</v>
      </c>
      <c r="P19" s="122"/>
      <c r="Q19" s="80" t="s">
        <v>43</v>
      </c>
      <c r="R19" s="129">
        <f t="shared" si="1"/>
        <v>125</v>
      </c>
      <c r="T19" s="30"/>
      <c r="U19" s="31"/>
    </row>
    <row r="20" spans="1:21" s="2" customFormat="1" ht="22.5" customHeight="1">
      <c r="A20" s="130"/>
      <c r="B20" s="131"/>
      <c r="C20" s="136"/>
      <c r="D20" s="122" t="s">
        <v>171</v>
      </c>
      <c r="E20" s="122" t="s">
        <v>131</v>
      </c>
      <c r="F20" s="122">
        <v>0.658</v>
      </c>
      <c r="G20" s="124" t="s">
        <v>158</v>
      </c>
      <c r="H20" s="122" t="s">
        <v>172</v>
      </c>
      <c r="I20" s="125">
        <v>4</v>
      </c>
      <c r="J20" s="126">
        <v>24.6</v>
      </c>
      <c r="K20" s="127">
        <f t="shared" si="0"/>
        <v>94.37642276422763</v>
      </c>
      <c r="L20" s="128">
        <v>20.5</v>
      </c>
      <c r="M20" s="122" t="s">
        <v>116</v>
      </c>
      <c r="N20" s="122" t="s">
        <v>168</v>
      </c>
      <c r="O20" s="122" t="s">
        <v>44</v>
      </c>
      <c r="P20" s="122"/>
      <c r="Q20" s="80" t="s">
        <v>43</v>
      </c>
      <c r="R20" s="129">
        <f t="shared" si="1"/>
        <v>120</v>
      </c>
      <c r="T20" s="30"/>
      <c r="U20" s="31"/>
    </row>
    <row r="21" spans="1:20" s="2" customFormat="1" ht="22.5">
      <c r="A21" s="83"/>
      <c r="B21" s="121"/>
      <c r="C21" s="72" t="s">
        <v>173</v>
      </c>
      <c r="D21" s="122" t="s">
        <v>174</v>
      </c>
      <c r="E21" s="122" t="s">
        <v>121</v>
      </c>
      <c r="F21" s="123">
        <v>0.658</v>
      </c>
      <c r="G21" s="124" t="s">
        <v>175</v>
      </c>
      <c r="H21" s="122" t="s">
        <v>176</v>
      </c>
      <c r="I21" s="125">
        <v>4</v>
      </c>
      <c r="J21" s="126">
        <v>27.6</v>
      </c>
      <c r="K21" s="127">
        <f t="shared" si="0"/>
        <v>84.11811594202898</v>
      </c>
      <c r="L21" s="128">
        <v>21</v>
      </c>
      <c r="M21" s="122" t="s">
        <v>153</v>
      </c>
      <c r="N21" s="124" t="s">
        <v>177</v>
      </c>
      <c r="O21" s="122" t="s">
        <v>118</v>
      </c>
      <c r="P21" s="137"/>
      <c r="Q21" s="80" t="s">
        <v>119</v>
      </c>
      <c r="R21" s="129">
        <f t="shared" si="1"/>
        <v>131</v>
      </c>
      <c r="T21" s="31"/>
    </row>
    <row r="22" spans="1:20" s="2" customFormat="1" ht="22.5">
      <c r="A22" s="130"/>
      <c r="B22" s="134"/>
      <c r="C22" s="110"/>
      <c r="D22" s="122" t="s">
        <v>174</v>
      </c>
      <c r="E22" s="122" t="s">
        <v>121</v>
      </c>
      <c r="F22" s="123">
        <v>0.658</v>
      </c>
      <c r="G22" s="124" t="s">
        <v>175</v>
      </c>
      <c r="H22" s="122">
        <v>880</v>
      </c>
      <c r="I22" s="125">
        <v>4</v>
      </c>
      <c r="J22" s="133">
        <v>24</v>
      </c>
      <c r="K22" s="127">
        <f t="shared" si="0"/>
        <v>96.73583333333332</v>
      </c>
      <c r="L22" s="128">
        <v>20.8</v>
      </c>
      <c r="M22" s="122" t="s">
        <v>178</v>
      </c>
      <c r="N22" s="124" t="s">
        <v>168</v>
      </c>
      <c r="O22" s="122" t="s">
        <v>118</v>
      </c>
      <c r="P22" s="137"/>
      <c r="Q22" s="80" t="s">
        <v>43</v>
      </c>
      <c r="R22" s="129">
        <f t="shared" si="1"/>
        <v>115</v>
      </c>
      <c r="S22" s="138"/>
      <c r="T22" s="31"/>
    </row>
    <row r="23" spans="1:20" s="2" customFormat="1" ht="22.5">
      <c r="A23" s="130"/>
      <c r="B23" s="134"/>
      <c r="C23" s="135"/>
      <c r="D23" s="122" t="s">
        <v>179</v>
      </c>
      <c r="E23" s="122" t="s">
        <v>121</v>
      </c>
      <c r="F23" s="123">
        <v>0.658</v>
      </c>
      <c r="G23" s="124" t="s">
        <v>175</v>
      </c>
      <c r="H23" s="122" t="s">
        <v>180</v>
      </c>
      <c r="I23" s="125">
        <v>4</v>
      </c>
      <c r="J23" s="126">
        <v>25</v>
      </c>
      <c r="K23" s="127">
        <f t="shared" si="0"/>
        <v>92.8664</v>
      </c>
      <c r="L23" s="128">
        <v>20.8</v>
      </c>
      <c r="M23" s="122" t="s">
        <v>181</v>
      </c>
      <c r="N23" s="124" t="s">
        <v>177</v>
      </c>
      <c r="O23" s="122" t="s">
        <v>182</v>
      </c>
      <c r="P23" s="137"/>
      <c r="Q23" s="80" t="s">
        <v>43</v>
      </c>
      <c r="R23" s="129">
        <f t="shared" si="1"/>
        <v>120</v>
      </c>
      <c r="T23" s="31"/>
    </row>
    <row r="24" spans="1:20" s="2" customFormat="1" ht="22.5">
      <c r="A24" s="130"/>
      <c r="B24" s="131"/>
      <c r="C24" s="136"/>
      <c r="D24" s="122" t="s">
        <v>179</v>
      </c>
      <c r="E24" s="122" t="s">
        <v>121</v>
      </c>
      <c r="F24" s="123">
        <v>0.658</v>
      </c>
      <c r="G24" s="124" t="s">
        <v>175</v>
      </c>
      <c r="H24" s="122">
        <v>930</v>
      </c>
      <c r="I24" s="125">
        <v>4</v>
      </c>
      <c r="J24" s="133">
        <v>23</v>
      </c>
      <c r="K24" s="127">
        <f t="shared" si="0"/>
        <v>100.94173913043477</v>
      </c>
      <c r="L24" s="128">
        <v>20.8</v>
      </c>
      <c r="M24" s="122" t="s">
        <v>178</v>
      </c>
      <c r="N24" s="124" t="s">
        <v>168</v>
      </c>
      <c r="O24" s="122" t="s">
        <v>182</v>
      </c>
      <c r="P24" s="139"/>
      <c r="Q24" s="80" t="s">
        <v>43</v>
      </c>
      <c r="R24" s="129">
        <f t="shared" si="1"/>
        <v>110</v>
      </c>
      <c r="S24" s="138"/>
      <c r="T24" s="31"/>
    </row>
    <row r="25" spans="1:20" s="2" customFormat="1" ht="22.5" customHeight="1">
      <c r="A25" s="130"/>
      <c r="B25" s="134"/>
      <c r="C25" s="72" t="s">
        <v>183</v>
      </c>
      <c r="D25" s="140" t="s">
        <v>184</v>
      </c>
      <c r="E25" s="122" t="s">
        <v>121</v>
      </c>
      <c r="F25" s="123">
        <v>0.658</v>
      </c>
      <c r="G25" s="124" t="s">
        <v>175</v>
      </c>
      <c r="H25" s="122" t="s">
        <v>185</v>
      </c>
      <c r="I25" s="125">
        <v>4</v>
      </c>
      <c r="J25" s="126">
        <v>26</v>
      </c>
      <c r="K25" s="127">
        <f t="shared" si="0"/>
        <v>89.29461538461538</v>
      </c>
      <c r="L25" s="128">
        <v>21</v>
      </c>
      <c r="M25" s="122" t="s">
        <v>186</v>
      </c>
      <c r="N25" s="124" t="s">
        <v>187</v>
      </c>
      <c r="O25" s="122" t="s">
        <v>118</v>
      </c>
      <c r="P25" s="137"/>
      <c r="Q25" s="80" t="s">
        <v>119</v>
      </c>
      <c r="R25" s="129">
        <f t="shared" si="1"/>
        <v>123</v>
      </c>
      <c r="T25" s="31"/>
    </row>
    <row r="26" spans="1:20" s="2" customFormat="1" ht="22.5" customHeight="1">
      <c r="A26" s="130"/>
      <c r="B26" s="131"/>
      <c r="C26" s="136"/>
      <c r="D26" s="122" t="s">
        <v>188</v>
      </c>
      <c r="E26" s="122" t="s">
        <v>121</v>
      </c>
      <c r="F26" s="123">
        <v>0.658</v>
      </c>
      <c r="G26" s="124" t="s">
        <v>175</v>
      </c>
      <c r="H26" s="122">
        <v>850</v>
      </c>
      <c r="I26" s="125">
        <v>4</v>
      </c>
      <c r="J26" s="126">
        <v>25.6</v>
      </c>
      <c r="K26" s="127">
        <f t="shared" si="0"/>
        <v>90.68984375</v>
      </c>
      <c r="L26" s="128">
        <v>21</v>
      </c>
      <c r="M26" s="122" t="s">
        <v>186</v>
      </c>
      <c r="N26" s="124" t="s">
        <v>187</v>
      </c>
      <c r="O26" s="122" t="s">
        <v>182</v>
      </c>
      <c r="P26" s="137"/>
      <c r="Q26" s="80" t="s">
        <v>119</v>
      </c>
      <c r="R26" s="129">
        <f t="shared" si="1"/>
        <v>121</v>
      </c>
      <c r="T26" s="31"/>
    </row>
    <row r="27" spans="1:21" s="2" customFormat="1" ht="22.5" customHeight="1">
      <c r="A27" s="130"/>
      <c r="B27" s="134"/>
      <c r="C27" s="72" t="s">
        <v>189</v>
      </c>
      <c r="D27" s="122" t="s">
        <v>190</v>
      </c>
      <c r="E27" s="122" t="s">
        <v>131</v>
      </c>
      <c r="F27" s="122">
        <v>0.658</v>
      </c>
      <c r="G27" s="124" t="s">
        <v>158</v>
      </c>
      <c r="H27" s="122" t="s">
        <v>163</v>
      </c>
      <c r="I27" s="125">
        <v>4</v>
      </c>
      <c r="J27" s="126">
        <v>25</v>
      </c>
      <c r="K27" s="127">
        <f t="shared" si="0"/>
        <v>92.8664</v>
      </c>
      <c r="L27" s="128">
        <v>20.8</v>
      </c>
      <c r="M27" s="122" t="s">
        <v>116</v>
      </c>
      <c r="N27" s="122" t="s">
        <v>117</v>
      </c>
      <c r="O27" s="122" t="s">
        <v>133</v>
      </c>
      <c r="P27" s="122"/>
      <c r="Q27" s="80" t="s">
        <v>43</v>
      </c>
      <c r="R27" s="129">
        <f t="shared" si="1"/>
        <v>120</v>
      </c>
      <c r="T27" s="30"/>
      <c r="U27" s="31"/>
    </row>
    <row r="28" spans="1:21" s="2" customFormat="1" ht="22.5" customHeight="1">
      <c r="A28" s="130"/>
      <c r="B28" s="134"/>
      <c r="C28" s="72"/>
      <c r="D28" s="122" t="s">
        <v>190</v>
      </c>
      <c r="E28" s="122" t="s">
        <v>131</v>
      </c>
      <c r="F28" s="122">
        <v>0.658</v>
      </c>
      <c r="G28" s="124" t="s">
        <v>158</v>
      </c>
      <c r="H28" s="122">
        <v>920</v>
      </c>
      <c r="I28" s="125">
        <v>4</v>
      </c>
      <c r="J28" s="126">
        <v>22.2</v>
      </c>
      <c r="K28" s="127">
        <f t="shared" si="0"/>
        <v>104.57927927927929</v>
      </c>
      <c r="L28" s="128">
        <v>20.8</v>
      </c>
      <c r="M28" s="122" t="s">
        <v>191</v>
      </c>
      <c r="N28" s="122" t="s">
        <v>168</v>
      </c>
      <c r="O28" s="122" t="s">
        <v>133</v>
      </c>
      <c r="P28" s="122"/>
      <c r="Q28" s="80" t="s">
        <v>43</v>
      </c>
      <c r="R28" s="129">
        <f t="shared" si="1"/>
        <v>106</v>
      </c>
      <c r="T28" s="30"/>
      <c r="U28" s="31"/>
    </row>
    <row r="29" spans="1:21" s="2" customFormat="1" ht="22.5" customHeight="1">
      <c r="A29" s="130"/>
      <c r="B29" s="134"/>
      <c r="C29" s="135"/>
      <c r="D29" s="122" t="s">
        <v>192</v>
      </c>
      <c r="E29" s="122" t="s">
        <v>131</v>
      </c>
      <c r="F29" s="122">
        <v>0.658</v>
      </c>
      <c r="G29" s="124" t="s">
        <v>158</v>
      </c>
      <c r="H29" s="122" t="s">
        <v>193</v>
      </c>
      <c r="I29" s="125">
        <v>4</v>
      </c>
      <c r="J29" s="126">
        <v>24</v>
      </c>
      <c r="K29" s="127">
        <f t="shared" si="0"/>
        <v>96.73583333333332</v>
      </c>
      <c r="L29" s="128">
        <v>20.8</v>
      </c>
      <c r="M29" s="122" t="s">
        <v>116</v>
      </c>
      <c r="N29" s="122" t="s">
        <v>117</v>
      </c>
      <c r="O29" s="122" t="s">
        <v>44</v>
      </c>
      <c r="P29" s="122"/>
      <c r="Q29" s="80" t="s">
        <v>43</v>
      </c>
      <c r="R29" s="129">
        <f t="shared" si="1"/>
        <v>115</v>
      </c>
      <c r="T29" s="30"/>
      <c r="U29" s="31"/>
    </row>
    <row r="30" spans="1:21" s="2" customFormat="1" ht="22.5" customHeight="1">
      <c r="A30" s="130"/>
      <c r="B30" s="131"/>
      <c r="C30" s="136"/>
      <c r="D30" s="122" t="s">
        <v>192</v>
      </c>
      <c r="E30" s="122" t="s">
        <v>131</v>
      </c>
      <c r="F30" s="122">
        <v>0.658</v>
      </c>
      <c r="G30" s="124" t="s">
        <v>158</v>
      </c>
      <c r="H30" s="122">
        <v>970</v>
      </c>
      <c r="I30" s="125">
        <v>4</v>
      </c>
      <c r="J30" s="126">
        <v>21.4</v>
      </c>
      <c r="K30" s="127">
        <f t="shared" si="0"/>
        <v>108.48878504672898</v>
      </c>
      <c r="L30" s="128">
        <v>20.8</v>
      </c>
      <c r="M30" s="122" t="s">
        <v>191</v>
      </c>
      <c r="N30" s="122" t="s">
        <v>168</v>
      </c>
      <c r="O30" s="122" t="s">
        <v>44</v>
      </c>
      <c r="P30" s="122"/>
      <c r="Q30" s="80" t="s">
        <v>43</v>
      </c>
      <c r="R30" s="129">
        <f t="shared" si="1"/>
        <v>102</v>
      </c>
      <c r="T30" s="30"/>
      <c r="U30" s="31"/>
    </row>
    <row r="31" spans="1:20" s="2" customFormat="1" ht="22.5" customHeight="1">
      <c r="A31" s="83"/>
      <c r="B31" s="121"/>
      <c r="C31" s="72" t="s">
        <v>194</v>
      </c>
      <c r="D31" s="122" t="s">
        <v>195</v>
      </c>
      <c r="E31" s="122" t="s">
        <v>121</v>
      </c>
      <c r="F31" s="123">
        <v>0.658</v>
      </c>
      <c r="G31" s="124" t="s">
        <v>196</v>
      </c>
      <c r="H31" s="122">
        <v>750</v>
      </c>
      <c r="I31" s="125">
        <v>4</v>
      </c>
      <c r="J31" s="126">
        <v>24.2</v>
      </c>
      <c r="K31" s="127">
        <f t="shared" si="0"/>
        <v>95.93636363636364</v>
      </c>
      <c r="L31" s="128">
        <v>21</v>
      </c>
      <c r="M31" s="73" t="s">
        <v>197</v>
      </c>
      <c r="N31" s="124" t="s">
        <v>168</v>
      </c>
      <c r="O31" s="122" t="s">
        <v>118</v>
      </c>
      <c r="P31" s="137"/>
      <c r="Q31" s="80" t="s">
        <v>119</v>
      </c>
      <c r="R31" s="129">
        <f t="shared" si="1"/>
        <v>115</v>
      </c>
      <c r="T31" s="31"/>
    </row>
    <row r="32" spans="1:20" s="2" customFormat="1" ht="22.5" customHeight="1">
      <c r="A32" s="130"/>
      <c r="B32" s="131"/>
      <c r="C32" s="141"/>
      <c r="D32" s="122" t="s">
        <v>198</v>
      </c>
      <c r="E32" s="122" t="s">
        <v>121</v>
      </c>
      <c r="F32" s="123">
        <v>0.658</v>
      </c>
      <c r="G32" s="124" t="s">
        <v>196</v>
      </c>
      <c r="H32" s="122">
        <v>800</v>
      </c>
      <c r="I32" s="125">
        <v>4</v>
      </c>
      <c r="J32" s="133">
        <v>21.6</v>
      </c>
      <c r="K32" s="127">
        <f t="shared" si="0"/>
        <v>107.48425925925925</v>
      </c>
      <c r="L32" s="128">
        <v>21</v>
      </c>
      <c r="M32" s="73" t="s">
        <v>197</v>
      </c>
      <c r="N32" s="124" t="s">
        <v>168</v>
      </c>
      <c r="O32" s="122" t="s">
        <v>182</v>
      </c>
      <c r="P32" s="137"/>
      <c r="Q32" s="80" t="s">
        <v>119</v>
      </c>
      <c r="R32" s="129">
        <f t="shared" si="1"/>
        <v>102</v>
      </c>
      <c r="T32" s="31"/>
    </row>
    <row r="33" spans="1:20" s="2" customFormat="1" ht="22.5" customHeight="1">
      <c r="A33" s="94"/>
      <c r="B33" s="142"/>
      <c r="C33" s="72" t="s">
        <v>199</v>
      </c>
      <c r="D33" s="122" t="s">
        <v>200</v>
      </c>
      <c r="E33" s="122" t="s">
        <v>121</v>
      </c>
      <c r="F33" s="123">
        <v>0.658</v>
      </c>
      <c r="G33" s="124" t="s">
        <v>201</v>
      </c>
      <c r="H33" s="122">
        <v>970</v>
      </c>
      <c r="I33" s="125">
        <v>4</v>
      </c>
      <c r="J33" s="126">
        <v>14.4</v>
      </c>
      <c r="K33" s="127">
        <f t="shared" si="0"/>
        <v>161.2263888888889</v>
      </c>
      <c r="L33" s="128">
        <v>20.8</v>
      </c>
      <c r="M33" s="122"/>
      <c r="N33" s="124" t="s">
        <v>168</v>
      </c>
      <c r="O33" s="122" t="s">
        <v>202</v>
      </c>
      <c r="P33" s="122"/>
      <c r="Q33" s="143"/>
      <c r="R33" s="129">
        <f t="shared" si="1"/>
      </c>
      <c r="T33" s="31"/>
    </row>
    <row r="34" spans="1:20" s="2" customFormat="1" ht="22.5" customHeight="1">
      <c r="A34" s="144"/>
      <c r="B34" s="142"/>
      <c r="C34" s="106"/>
      <c r="D34" s="122" t="s">
        <v>200</v>
      </c>
      <c r="E34" s="122" t="s">
        <v>121</v>
      </c>
      <c r="F34" s="123">
        <v>0.658</v>
      </c>
      <c r="G34" s="124" t="s">
        <v>201</v>
      </c>
      <c r="H34" s="122">
        <v>990</v>
      </c>
      <c r="I34" s="125">
        <v>4</v>
      </c>
      <c r="J34" s="133">
        <v>14.4</v>
      </c>
      <c r="K34" s="127">
        <f t="shared" si="0"/>
        <v>161.2263888888889</v>
      </c>
      <c r="L34" s="128">
        <v>20.5</v>
      </c>
      <c r="M34" s="122"/>
      <c r="N34" s="124" t="s">
        <v>168</v>
      </c>
      <c r="O34" s="122" t="s">
        <v>202</v>
      </c>
      <c r="P34" s="122"/>
      <c r="Q34" s="143"/>
      <c r="R34" s="129">
        <f t="shared" si="1"/>
      </c>
      <c r="T34" s="31"/>
    </row>
    <row r="35" spans="1:20" s="2" customFormat="1" ht="22.5" customHeight="1" thickBot="1">
      <c r="A35" s="145"/>
      <c r="B35" s="84"/>
      <c r="C35" s="85"/>
      <c r="D35" s="122" t="s">
        <v>203</v>
      </c>
      <c r="E35" s="122" t="s">
        <v>121</v>
      </c>
      <c r="F35" s="123">
        <v>0.658</v>
      </c>
      <c r="G35" s="124" t="s">
        <v>201</v>
      </c>
      <c r="H35" s="122" t="s">
        <v>204</v>
      </c>
      <c r="I35" s="125">
        <v>4</v>
      </c>
      <c r="J35" s="146">
        <v>13.4</v>
      </c>
      <c r="K35" s="147">
        <f t="shared" si="0"/>
        <v>173.25820895522384</v>
      </c>
      <c r="L35" s="128">
        <v>20.5</v>
      </c>
      <c r="M35" s="122"/>
      <c r="N35" s="124" t="s">
        <v>168</v>
      </c>
      <c r="O35" s="122" t="s">
        <v>182</v>
      </c>
      <c r="P35" s="122"/>
      <c r="Q35" s="143"/>
      <c r="R35" s="129">
        <f t="shared" si="1"/>
      </c>
      <c r="T35" s="31"/>
    </row>
  </sheetData>
  <sheetProtection selectLockedCells="1"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SheetLayoutView="100" zoomScalePageLayoutView="0" workbookViewId="0" topLeftCell="A1">
      <selection activeCell="A12" sqref="A12:IV12"/>
    </sheetView>
  </sheetViews>
  <sheetFormatPr defaultColWidth="9.00390625" defaultRowHeight="13.5"/>
  <cols>
    <col min="1" max="1" width="8.75390625" style="148" customWidth="1"/>
    <col min="2" max="2" width="1.875" style="148" customWidth="1"/>
    <col min="3" max="3" width="12.50390625" style="148" customWidth="1"/>
    <col min="4" max="4" width="9.875" style="148" bestFit="1" customWidth="1"/>
    <col min="5" max="5" width="5.125" style="148" customWidth="1"/>
    <col min="6" max="6" width="7.625" style="148" customWidth="1"/>
    <col min="7" max="7" width="8.25390625" style="148" bestFit="1" customWidth="1"/>
    <col min="8" max="8" width="7.50390625" style="148" bestFit="1" customWidth="1"/>
    <col min="9" max="9" width="7.125" style="148" customWidth="1"/>
    <col min="10" max="10" width="6.875" style="148" customWidth="1"/>
    <col min="11" max="11" width="8.875" style="148" bestFit="1" customWidth="1"/>
    <col min="12" max="12" width="7.125" style="148" customWidth="1"/>
    <col min="13" max="13" width="10.375" style="148" bestFit="1" customWidth="1"/>
    <col min="14" max="14" width="6.75390625" style="148" customWidth="1"/>
    <col min="15" max="15" width="4.25390625" style="148" customWidth="1"/>
    <col min="16" max="16" width="5.875" style="148" customWidth="1"/>
    <col min="17" max="17" width="7.50390625" style="148" customWidth="1"/>
    <col min="18" max="16384" width="9.00390625" style="148" customWidth="1"/>
  </cols>
  <sheetData>
    <row r="1" spans="1:18" ht="15">
      <c r="A1" s="1"/>
      <c r="B1" s="1"/>
      <c r="C1" s="1"/>
      <c r="D1" s="2"/>
      <c r="E1" s="3"/>
      <c r="F1" s="2"/>
      <c r="G1" s="2"/>
      <c r="H1" s="1"/>
      <c r="I1" s="4" t="s">
        <v>109</v>
      </c>
      <c r="J1" s="4"/>
      <c r="K1" s="4"/>
      <c r="L1" s="4"/>
      <c r="M1" s="4"/>
      <c r="N1" s="4"/>
      <c r="O1" s="120" t="s">
        <v>205</v>
      </c>
      <c r="P1" s="66"/>
      <c r="Q1" s="66"/>
      <c r="R1" s="66"/>
    </row>
    <row r="2" spans="1:18" ht="21.75" customHeight="1">
      <c r="A2" s="5" t="s">
        <v>1</v>
      </c>
      <c r="B2" s="6"/>
      <c r="C2" s="1"/>
      <c r="D2" s="2"/>
      <c r="E2" s="1"/>
      <c r="F2" s="1"/>
      <c r="G2" s="1"/>
      <c r="H2" s="1"/>
      <c r="I2" s="4"/>
      <c r="J2" s="1"/>
      <c r="K2" s="1"/>
      <c r="L2" s="1"/>
      <c r="M2" s="1"/>
      <c r="N2" s="2"/>
      <c r="O2" s="7"/>
      <c r="P2" s="2"/>
      <c r="Q2" s="2"/>
      <c r="R2" s="7" t="s">
        <v>2</v>
      </c>
    </row>
    <row r="3" spans="1:18" ht="15" thickBot="1">
      <c r="A3" s="309" t="s">
        <v>3</v>
      </c>
      <c r="B3" s="312" t="s">
        <v>4</v>
      </c>
      <c r="C3" s="313"/>
      <c r="D3" s="316"/>
      <c r="E3" s="312" t="s">
        <v>5</v>
      </c>
      <c r="F3" s="318"/>
      <c r="G3" s="320" t="s">
        <v>6</v>
      </c>
      <c r="H3" s="320" t="s">
        <v>7</v>
      </c>
      <c r="I3" s="287" t="s">
        <v>8</v>
      </c>
      <c r="J3" s="290" t="s">
        <v>9</v>
      </c>
      <c r="K3" s="291"/>
      <c r="L3" s="292"/>
      <c r="M3" s="8"/>
      <c r="N3" s="293"/>
      <c r="O3" s="294"/>
      <c r="P3" s="295"/>
      <c r="Q3" s="9"/>
      <c r="R3" s="296" t="s">
        <v>10</v>
      </c>
    </row>
    <row r="4" spans="1:18" ht="14.25">
      <c r="A4" s="310"/>
      <c r="B4" s="288"/>
      <c r="C4" s="314"/>
      <c r="D4" s="317"/>
      <c r="E4" s="289"/>
      <c r="F4" s="319"/>
      <c r="G4" s="310"/>
      <c r="H4" s="310"/>
      <c r="I4" s="288"/>
      <c r="J4" s="299" t="s">
        <v>11</v>
      </c>
      <c r="K4" s="302" t="s">
        <v>12</v>
      </c>
      <c r="L4" s="305" t="s">
        <v>13</v>
      </c>
      <c r="M4" s="11" t="s">
        <v>14</v>
      </c>
      <c r="N4" s="306" t="s">
        <v>15</v>
      </c>
      <c r="O4" s="307"/>
      <c r="P4" s="308"/>
      <c r="Q4" s="12" t="s">
        <v>16</v>
      </c>
      <c r="R4" s="297"/>
    </row>
    <row r="5" spans="1:18" ht="14.25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10"/>
      <c r="H5" s="310"/>
      <c r="I5" s="288"/>
      <c r="J5" s="300"/>
      <c r="K5" s="303"/>
      <c r="L5" s="300"/>
      <c r="M5" s="13" t="s">
        <v>19</v>
      </c>
      <c r="N5" s="13" t="s">
        <v>20</v>
      </c>
      <c r="O5" s="13"/>
      <c r="P5" s="13"/>
      <c r="Q5" s="14" t="s">
        <v>21</v>
      </c>
      <c r="R5" s="297"/>
    </row>
    <row r="6" spans="1:18" ht="14.25">
      <c r="A6" s="310"/>
      <c r="B6" s="288"/>
      <c r="C6" s="314"/>
      <c r="D6" s="310"/>
      <c r="E6" s="310"/>
      <c r="F6" s="310"/>
      <c r="G6" s="310"/>
      <c r="H6" s="310"/>
      <c r="I6" s="288"/>
      <c r="J6" s="300"/>
      <c r="K6" s="303"/>
      <c r="L6" s="300"/>
      <c r="M6" s="13" t="s">
        <v>22</v>
      </c>
      <c r="N6" s="13" t="s">
        <v>23</v>
      </c>
      <c r="O6" s="13" t="s">
        <v>24</v>
      </c>
      <c r="P6" s="13" t="s">
        <v>25</v>
      </c>
      <c r="Q6" s="14" t="s">
        <v>26</v>
      </c>
      <c r="R6" s="297"/>
    </row>
    <row r="7" spans="1:18" ht="14.25">
      <c r="A7" s="311"/>
      <c r="B7" s="289"/>
      <c r="C7" s="315"/>
      <c r="D7" s="311"/>
      <c r="E7" s="311"/>
      <c r="F7" s="311"/>
      <c r="G7" s="311"/>
      <c r="H7" s="311"/>
      <c r="I7" s="289"/>
      <c r="J7" s="301"/>
      <c r="K7" s="304"/>
      <c r="L7" s="301"/>
      <c r="M7" s="10" t="s">
        <v>27</v>
      </c>
      <c r="N7" s="10" t="s">
        <v>28</v>
      </c>
      <c r="O7" s="10" t="s">
        <v>29</v>
      </c>
      <c r="P7" s="15"/>
      <c r="Q7" s="16" t="s">
        <v>30</v>
      </c>
      <c r="R7" s="298"/>
    </row>
    <row r="8" spans="1:18" ht="28.5" customHeight="1">
      <c r="A8" s="70" t="s">
        <v>206</v>
      </c>
      <c r="B8" s="149" t="s">
        <v>207</v>
      </c>
      <c r="C8" s="72" t="s">
        <v>208</v>
      </c>
      <c r="D8" s="73" t="s">
        <v>209</v>
      </c>
      <c r="E8" s="73" t="s">
        <v>131</v>
      </c>
      <c r="F8" s="74">
        <v>0.658</v>
      </c>
      <c r="G8" s="75" t="s">
        <v>125</v>
      </c>
      <c r="H8" s="73">
        <v>730</v>
      </c>
      <c r="I8" s="76">
        <v>4</v>
      </c>
      <c r="J8" s="77">
        <v>33.4</v>
      </c>
      <c r="K8" s="26">
        <f>IF(J8&gt;0,1/J8*34.6*67.1,"")</f>
        <v>69.51077844311376</v>
      </c>
      <c r="L8" s="150">
        <v>21.8</v>
      </c>
      <c r="M8" s="73" t="s">
        <v>210</v>
      </c>
      <c r="N8" s="75" t="s">
        <v>154</v>
      </c>
      <c r="O8" s="73" t="s">
        <v>133</v>
      </c>
      <c r="P8" s="73"/>
      <c r="Q8" s="80" t="s">
        <v>43</v>
      </c>
      <c r="R8" s="29">
        <f aca="true" t="shared" si="0" ref="R8:R13">IF(J8="","",IF(J8&gt;=L8,ROUNDDOWN(J8/L8*100,0),""))</f>
        <v>153</v>
      </c>
    </row>
    <row r="9" spans="1:18" ht="28.5" customHeight="1">
      <c r="A9" s="130"/>
      <c r="B9" s="131"/>
      <c r="C9" s="132"/>
      <c r="D9" s="73" t="s">
        <v>211</v>
      </c>
      <c r="E9" s="73" t="s">
        <v>131</v>
      </c>
      <c r="F9" s="73">
        <v>0.658</v>
      </c>
      <c r="G9" s="75" t="s">
        <v>125</v>
      </c>
      <c r="H9" s="73">
        <v>790</v>
      </c>
      <c r="I9" s="76">
        <v>4</v>
      </c>
      <c r="J9" s="105">
        <v>30.4</v>
      </c>
      <c r="K9" s="26">
        <f>IF(J9&gt;0,1/J9*34.6*67.1,"")</f>
        <v>76.37039473684209</v>
      </c>
      <c r="L9" s="150">
        <v>21</v>
      </c>
      <c r="M9" s="75" t="s">
        <v>210</v>
      </c>
      <c r="N9" s="75" t="s">
        <v>154</v>
      </c>
      <c r="O9" s="73" t="s">
        <v>44</v>
      </c>
      <c r="P9" s="73"/>
      <c r="Q9" s="80" t="s">
        <v>43</v>
      </c>
      <c r="R9" s="29">
        <f t="shared" si="0"/>
        <v>144</v>
      </c>
    </row>
    <row r="10" spans="1:18" ht="22.5">
      <c r="A10" s="151"/>
      <c r="B10" s="149" t="s">
        <v>207</v>
      </c>
      <c r="C10" s="19" t="s">
        <v>212</v>
      </c>
      <c r="D10" s="122" t="s">
        <v>213</v>
      </c>
      <c r="E10" s="122" t="s">
        <v>131</v>
      </c>
      <c r="F10" s="123">
        <v>0.658</v>
      </c>
      <c r="G10" s="124" t="s">
        <v>158</v>
      </c>
      <c r="H10" s="73" t="s">
        <v>72</v>
      </c>
      <c r="I10" s="125">
        <v>4</v>
      </c>
      <c r="J10" s="126">
        <v>27.6</v>
      </c>
      <c r="K10" s="127">
        <v>84.11811594202898</v>
      </c>
      <c r="L10" s="152">
        <v>21</v>
      </c>
      <c r="M10" s="122" t="s">
        <v>214</v>
      </c>
      <c r="N10" s="124" t="s">
        <v>215</v>
      </c>
      <c r="O10" s="122" t="s">
        <v>133</v>
      </c>
      <c r="P10" s="122"/>
      <c r="Q10" s="80" t="s">
        <v>43</v>
      </c>
      <c r="R10" s="129">
        <f t="shared" si="0"/>
        <v>131</v>
      </c>
    </row>
    <row r="11" spans="1:18" ht="22.5">
      <c r="A11" s="153"/>
      <c r="C11" s="154"/>
      <c r="D11" s="122" t="s">
        <v>213</v>
      </c>
      <c r="E11" s="122" t="s">
        <v>131</v>
      </c>
      <c r="F11" s="122">
        <v>0.658</v>
      </c>
      <c r="G11" s="124" t="s">
        <v>216</v>
      </c>
      <c r="H11" s="122">
        <v>880</v>
      </c>
      <c r="I11" s="125">
        <v>4</v>
      </c>
      <c r="J11" s="133">
        <v>24</v>
      </c>
      <c r="K11" s="127">
        <v>96.73583333333332</v>
      </c>
      <c r="L11" s="152">
        <v>20.8</v>
      </c>
      <c r="M11" s="124" t="s">
        <v>217</v>
      </c>
      <c r="N11" s="124" t="s">
        <v>38</v>
      </c>
      <c r="O11" s="122" t="s">
        <v>133</v>
      </c>
      <c r="P11" s="122"/>
      <c r="Q11" s="80" t="s">
        <v>43</v>
      </c>
      <c r="R11" s="129">
        <f t="shared" si="0"/>
        <v>115</v>
      </c>
    </row>
    <row r="12" spans="1:18" ht="22.5">
      <c r="A12" s="153"/>
      <c r="C12" s="72"/>
      <c r="D12" s="122" t="s">
        <v>218</v>
      </c>
      <c r="E12" s="122" t="s">
        <v>131</v>
      </c>
      <c r="F12" s="123">
        <v>0.658</v>
      </c>
      <c r="G12" s="124" t="s">
        <v>158</v>
      </c>
      <c r="H12" s="73" t="s">
        <v>219</v>
      </c>
      <c r="I12" s="125">
        <v>4</v>
      </c>
      <c r="J12" s="126">
        <v>25</v>
      </c>
      <c r="K12" s="127">
        <v>92.8664</v>
      </c>
      <c r="L12" s="152">
        <v>20.8</v>
      </c>
      <c r="M12" s="122" t="s">
        <v>220</v>
      </c>
      <c r="N12" s="124" t="s">
        <v>215</v>
      </c>
      <c r="O12" s="122" t="s">
        <v>44</v>
      </c>
      <c r="P12" s="122"/>
      <c r="Q12" s="80" t="s">
        <v>43</v>
      </c>
      <c r="R12" s="129">
        <f t="shared" si="0"/>
        <v>120</v>
      </c>
    </row>
    <row r="13" spans="1:18" ht="23.25" thickBot="1">
      <c r="A13" s="155"/>
      <c r="B13" s="156"/>
      <c r="C13" s="136"/>
      <c r="D13" s="122" t="s">
        <v>218</v>
      </c>
      <c r="E13" s="122" t="s">
        <v>131</v>
      </c>
      <c r="F13" s="123">
        <v>0.658</v>
      </c>
      <c r="G13" s="124" t="s">
        <v>158</v>
      </c>
      <c r="H13" s="122">
        <v>930</v>
      </c>
      <c r="I13" s="157">
        <v>4</v>
      </c>
      <c r="J13" s="158">
        <v>23</v>
      </c>
      <c r="K13" s="147">
        <v>100.94173913043477</v>
      </c>
      <c r="L13" s="159">
        <v>20.8</v>
      </c>
      <c r="M13" s="124" t="s">
        <v>217</v>
      </c>
      <c r="N13" s="124" t="s">
        <v>38</v>
      </c>
      <c r="O13" s="122" t="s">
        <v>44</v>
      </c>
      <c r="P13" s="124"/>
      <c r="Q13" s="80" t="s">
        <v>43</v>
      </c>
      <c r="R13" s="129">
        <f t="shared" si="0"/>
        <v>110</v>
      </c>
    </row>
    <row r="15" ht="13.5">
      <c r="C15" s="160" t="s">
        <v>221</v>
      </c>
    </row>
  </sheetData>
  <sheetProtection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6"/>
  <sheetViews>
    <sheetView showGridLines="0" tabSelected="1" view="pageBreakPreview" zoomScaleSheetLayoutView="100" zoomScalePageLayoutView="0" workbookViewId="0" topLeftCell="A4">
      <selection activeCell="S16" sqref="S16"/>
    </sheetView>
  </sheetViews>
  <sheetFormatPr defaultColWidth="9.00390625" defaultRowHeight="13.5"/>
  <cols>
    <col min="1" max="1" width="8.75390625" style="1" customWidth="1"/>
    <col min="2" max="2" width="3.625" style="1" customWidth="1"/>
    <col min="3" max="3" width="12.50390625" style="1" customWidth="1"/>
    <col min="4" max="4" width="10.00390625" style="1" customWidth="1"/>
    <col min="5" max="5" width="11.50390625" style="1" customWidth="1"/>
    <col min="6" max="6" width="5.375" style="1" customWidth="1"/>
    <col min="7" max="7" width="8.75390625" style="1" customWidth="1"/>
    <col min="8" max="8" width="9.00390625" style="1" customWidth="1"/>
    <col min="9" max="9" width="7.125" style="1" customWidth="1"/>
    <col min="10" max="10" width="6.875" style="1" customWidth="1"/>
    <col min="11" max="11" width="8.875" style="1" bestFit="1" customWidth="1"/>
    <col min="12" max="12" width="7.125" style="1" customWidth="1"/>
    <col min="13" max="13" width="10.625" style="1" customWidth="1"/>
    <col min="14" max="14" width="6.75390625" style="1" customWidth="1"/>
    <col min="15" max="15" width="4.25390625" style="1" customWidth="1"/>
    <col min="16" max="16" width="11.75390625" style="1" customWidth="1"/>
    <col min="17" max="17" width="7.50390625" style="1" customWidth="1"/>
    <col min="18" max="16384" width="9.00390625" style="1" customWidth="1"/>
  </cols>
  <sheetData>
    <row r="1" spans="1:18" s="2" customFormat="1" ht="15">
      <c r="A1" s="1"/>
      <c r="B1" s="1"/>
      <c r="C1" s="1"/>
      <c r="E1" s="3"/>
      <c r="H1" s="1"/>
      <c r="I1" s="161" t="s">
        <v>222</v>
      </c>
      <c r="J1" s="4"/>
      <c r="K1" s="4"/>
      <c r="L1" s="4"/>
      <c r="M1" s="4"/>
      <c r="N1" s="4"/>
      <c r="O1" s="66"/>
      <c r="P1" s="66"/>
      <c r="Q1" s="66"/>
      <c r="R1" s="66"/>
    </row>
    <row r="2" spans="1:18" s="2" customFormat="1" ht="23.25" customHeight="1">
      <c r="A2" s="5" t="s">
        <v>1</v>
      </c>
      <c r="B2" s="6"/>
      <c r="C2" s="1"/>
      <c r="E2" s="1"/>
      <c r="F2" s="1"/>
      <c r="G2" s="1"/>
      <c r="H2" s="1"/>
      <c r="I2" s="4"/>
      <c r="J2" s="1"/>
      <c r="K2" s="1"/>
      <c r="L2" s="1"/>
      <c r="M2" s="1"/>
      <c r="O2" s="7"/>
      <c r="R2" s="7" t="s">
        <v>147</v>
      </c>
    </row>
    <row r="3" spans="1:18" s="2" customFormat="1" ht="14.25" customHeight="1" thickBot="1">
      <c r="A3" s="309" t="s">
        <v>3</v>
      </c>
      <c r="B3" s="312" t="s">
        <v>4</v>
      </c>
      <c r="C3" s="313"/>
      <c r="D3" s="316"/>
      <c r="E3" s="312" t="s">
        <v>5</v>
      </c>
      <c r="F3" s="318"/>
      <c r="G3" s="320" t="s">
        <v>6</v>
      </c>
      <c r="H3" s="320" t="s">
        <v>148</v>
      </c>
      <c r="I3" s="287" t="s">
        <v>8</v>
      </c>
      <c r="J3" s="290" t="s">
        <v>149</v>
      </c>
      <c r="K3" s="291"/>
      <c r="L3" s="292"/>
      <c r="M3" s="8"/>
      <c r="N3" s="293"/>
      <c r="O3" s="294"/>
      <c r="P3" s="295"/>
      <c r="Q3" s="9"/>
      <c r="R3" s="323" t="s">
        <v>111</v>
      </c>
    </row>
    <row r="4" spans="1:18" s="2" customFormat="1" ht="11.25" customHeight="1">
      <c r="A4" s="310"/>
      <c r="B4" s="288"/>
      <c r="C4" s="314"/>
      <c r="D4" s="317"/>
      <c r="E4" s="289"/>
      <c r="F4" s="319"/>
      <c r="G4" s="310"/>
      <c r="H4" s="310"/>
      <c r="I4" s="288"/>
      <c r="J4" s="299" t="s">
        <v>11</v>
      </c>
      <c r="K4" s="302" t="s">
        <v>12</v>
      </c>
      <c r="L4" s="305" t="s">
        <v>13</v>
      </c>
      <c r="M4" s="11" t="s">
        <v>14</v>
      </c>
      <c r="N4" s="306" t="s">
        <v>15</v>
      </c>
      <c r="O4" s="307"/>
      <c r="P4" s="308"/>
      <c r="Q4" s="12" t="s">
        <v>16</v>
      </c>
      <c r="R4" s="330"/>
    </row>
    <row r="5" spans="1:18" s="2" customFormat="1" ht="11.25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10"/>
      <c r="H5" s="310"/>
      <c r="I5" s="288"/>
      <c r="J5" s="300"/>
      <c r="K5" s="303"/>
      <c r="L5" s="300"/>
      <c r="M5" s="13" t="s">
        <v>19</v>
      </c>
      <c r="N5" s="13" t="s">
        <v>20</v>
      </c>
      <c r="O5" s="13"/>
      <c r="P5" s="13"/>
      <c r="Q5" s="14" t="s">
        <v>21</v>
      </c>
      <c r="R5" s="330"/>
    </row>
    <row r="6" spans="1:18" s="2" customFormat="1" ht="11.25">
      <c r="A6" s="310"/>
      <c r="B6" s="288"/>
      <c r="C6" s="314"/>
      <c r="D6" s="310"/>
      <c r="E6" s="310"/>
      <c r="F6" s="310"/>
      <c r="G6" s="310"/>
      <c r="H6" s="310"/>
      <c r="I6" s="288"/>
      <c r="J6" s="300"/>
      <c r="K6" s="303"/>
      <c r="L6" s="300"/>
      <c r="M6" s="13" t="s">
        <v>22</v>
      </c>
      <c r="N6" s="13" t="s">
        <v>23</v>
      </c>
      <c r="O6" s="13" t="s">
        <v>24</v>
      </c>
      <c r="P6" s="13" t="s">
        <v>25</v>
      </c>
      <c r="Q6" s="14" t="s">
        <v>26</v>
      </c>
      <c r="R6" s="330"/>
    </row>
    <row r="7" spans="1:18" s="2" customFormat="1" ht="11.25">
      <c r="A7" s="311"/>
      <c r="B7" s="289"/>
      <c r="C7" s="315"/>
      <c r="D7" s="311"/>
      <c r="E7" s="311"/>
      <c r="F7" s="311"/>
      <c r="G7" s="311"/>
      <c r="H7" s="311"/>
      <c r="I7" s="289"/>
      <c r="J7" s="301"/>
      <c r="K7" s="304"/>
      <c r="L7" s="301"/>
      <c r="M7" s="10" t="s">
        <v>27</v>
      </c>
      <c r="N7" s="10" t="s">
        <v>28</v>
      </c>
      <c r="O7" s="10" t="s">
        <v>29</v>
      </c>
      <c r="P7" s="15"/>
      <c r="Q7" s="16" t="s">
        <v>30</v>
      </c>
      <c r="R7" s="331"/>
    </row>
    <row r="8" spans="1:19" s="176" customFormat="1" ht="15" customHeight="1">
      <c r="A8" s="162" t="s">
        <v>223</v>
      </c>
      <c r="B8" s="163" t="s">
        <v>224</v>
      </c>
      <c r="C8" s="164" t="s">
        <v>225</v>
      </c>
      <c r="D8" s="165" t="s">
        <v>226</v>
      </c>
      <c r="E8" s="166" t="s">
        <v>227</v>
      </c>
      <c r="F8" s="167">
        <v>0.658</v>
      </c>
      <c r="G8" s="168" t="s">
        <v>228</v>
      </c>
      <c r="H8" s="166" t="s">
        <v>229</v>
      </c>
      <c r="I8" s="169">
        <v>4</v>
      </c>
      <c r="J8" s="170">
        <v>30</v>
      </c>
      <c r="K8" s="171">
        <v>77</v>
      </c>
      <c r="L8" s="172">
        <v>21</v>
      </c>
      <c r="M8" s="166" t="s">
        <v>186</v>
      </c>
      <c r="N8" s="173" t="s">
        <v>168</v>
      </c>
      <c r="O8" s="166" t="s">
        <v>118</v>
      </c>
      <c r="P8" s="166"/>
      <c r="Q8" s="174" t="s">
        <v>230</v>
      </c>
      <c r="R8" s="175">
        <v>142</v>
      </c>
      <c r="S8" s="1"/>
    </row>
    <row r="9" spans="1:19" s="176" customFormat="1" ht="15" customHeight="1">
      <c r="A9" s="177"/>
      <c r="B9" s="178"/>
      <c r="C9" s="179" t="s">
        <v>231</v>
      </c>
      <c r="D9" s="165" t="s">
        <v>226</v>
      </c>
      <c r="E9" s="166" t="s">
        <v>227</v>
      </c>
      <c r="F9" s="167">
        <v>0.658</v>
      </c>
      <c r="G9" s="168" t="s">
        <v>228</v>
      </c>
      <c r="H9" s="180" t="s">
        <v>232</v>
      </c>
      <c r="I9" s="169">
        <v>4</v>
      </c>
      <c r="J9" s="170">
        <v>28.4</v>
      </c>
      <c r="K9" s="171">
        <v>82</v>
      </c>
      <c r="L9" s="172">
        <v>21</v>
      </c>
      <c r="M9" s="166" t="s">
        <v>186</v>
      </c>
      <c r="N9" s="173" t="s">
        <v>168</v>
      </c>
      <c r="O9" s="166" t="s">
        <v>182</v>
      </c>
      <c r="P9" s="166"/>
      <c r="Q9" s="174" t="s">
        <v>230</v>
      </c>
      <c r="R9" s="175">
        <v>135</v>
      </c>
      <c r="S9" s="1"/>
    </row>
    <row r="10" spans="1:18" ht="15" customHeight="1">
      <c r="A10" s="181"/>
      <c r="B10" s="182"/>
      <c r="C10" s="179" t="s">
        <v>231</v>
      </c>
      <c r="D10" s="165" t="s">
        <v>226</v>
      </c>
      <c r="E10" s="166" t="s">
        <v>227</v>
      </c>
      <c r="F10" s="167">
        <v>0.658</v>
      </c>
      <c r="G10" s="168" t="s">
        <v>228</v>
      </c>
      <c r="H10" s="166" t="s">
        <v>233</v>
      </c>
      <c r="I10" s="169">
        <v>4</v>
      </c>
      <c r="J10" s="170">
        <v>27.2</v>
      </c>
      <c r="K10" s="127">
        <v>85</v>
      </c>
      <c r="L10" s="172">
        <v>20.8</v>
      </c>
      <c r="M10" s="166" t="s">
        <v>186</v>
      </c>
      <c r="N10" s="173" t="s">
        <v>168</v>
      </c>
      <c r="O10" s="166" t="s">
        <v>182</v>
      </c>
      <c r="P10" s="165"/>
      <c r="Q10" s="174" t="s">
        <v>230</v>
      </c>
      <c r="R10" s="175">
        <v>130</v>
      </c>
    </row>
    <row r="11" spans="1:18" s="195" customFormat="1" ht="15" customHeight="1">
      <c r="A11" s="181"/>
      <c r="B11" s="183"/>
      <c r="C11" s="184"/>
      <c r="D11" s="185" t="s">
        <v>226</v>
      </c>
      <c r="E11" s="186" t="s">
        <v>227</v>
      </c>
      <c r="F11" s="187">
        <v>0.658</v>
      </c>
      <c r="G11" s="168" t="s">
        <v>228</v>
      </c>
      <c r="H11" s="186">
        <v>840</v>
      </c>
      <c r="I11" s="188">
        <v>4</v>
      </c>
      <c r="J11" s="189">
        <v>27</v>
      </c>
      <c r="K11" s="190">
        <v>86</v>
      </c>
      <c r="L11" s="191">
        <v>21</v>
      </c>
      <c r="M11" s="186" t="s">
        <v>186</v>
      </c>
      <c r="N11" s="192" t="s">
        <v>168</v>
      </c>
      <c r="O11" s="186" t="s">
        <v>118</v>
      </c>
      <c r="P11" s="186" t="s">
        <v>234</v>
      </c>
      <c r="Q11" s="193" t="s">
        <v>230</v>
      </c>
      <c r="R11" s="194">
        <f>IF(J11&gt;=L11,ROUNDDOWN(J11/L11*100,0),"")</f>
        <v>128</v>
      </c>
    </row>
    <row r="12" spans="1:18" s="195" customFormat="1" ht="15" customHeight="1">
      <c r="A12" s="181"/>
      <c r="B12" s="183"/>
      <c r="C12" s="184"/>
      <c r="D12" s="185" t="s">
        <v>226</v>
      </c>
      <c r="E12" s="186" t="s">
        <v>227</v>
      </c>
      <c r="F12" s="187">
        <v>0.658</v>
      </c>
      <c r="G12" s="168" t="s">
        <v>228</v>
      </c>
      <c r="H12" s="186">
        <v>890</v>
      </c>
      <c r="I12" s="188">
        <v>4</v>
      </c>
      <c r="J12" s="189">
        <v>25.2</v>
      </c>
      <c r="K12" s="190">
        <v>92</v>
      </c>
      <c r="L12" s="191">
        <v>20.8</v>
      </c>
      <c r="M12" s="186" t="s">
        <v>186</v>
      </c>
      <c r="N12" s="192" t="s">
        <v>168</v>
      </c>
      <c r="O12" s="186" t="s">
        <v>182</v>
      </c>
      <c r="P12" s="186" t="s">
        <v>234</v>
      </c>
      <c r="Q12" s="193" t="s">
        <v>230</v>
      </c>
      <c r="R12" s="194">
        <f>IF(J12&gt;=L12,ROUNDDOWN(J12/L12*100,0),"")</f>
        <v>121</v>
      </c>
    </row>
    <row r="13" spans="1:19" s="2" customFormat="1" ht="15" customHeight="1">
      <c r="A13" s="181"/>
      <c r="B13" s="163" t="s">
        <v>235</v>
      </c>
      <c r="C13" s="196" t="s">
        <v>236</v>
      </c>
      <c r="D13" s="197" t="s">
        <v>237</v>
      </c>
      <c r="E13" s="122" t="s">
        <v>238</v>
      </c>
      <c r="F13" s="122">
        <v>0.659</v>
      </c>
      <c r="G13" s="122" t="s">
        <v>228</v>
      </c>
      <c r="H13" s="122" t="s">
        <v>239</v>
      </c>
      <c r="I13" s="125">
        <v>4</v>
      </c>
      <c r="J13" s="198">
        <v>26.8</v>
      </c>
      <c r="K13" s="199">
        <f>IF(J13&gt;0,1/J13*34.6*67.1,"")</f>
        <v>86.62910447761192</v>
      </c>
      <c r="L13" s="200">
        <v>21</v>
      </c>
      <c r="M13" s="124" t="s">
        <v>240</v>
      </c>
      <c r="N13" s="201" t="s">
        <v>241</v>
      </c>
      <c r="O13" s="122" t="s">
        <v>133</v>
      </c>
      <c r="P13" s="122"/>
      <c r="Q13" s="143" t="s">
        <v>242</v>
      </c>
      <c r="R13" s="129">
        <f>IF(J13&lt;&gt;0,ROUNDDOWN(J13/L13*100,0),"")</f>
        <v>127</v>
      </c>
      <c r="S13" s="202"/>
    </row>
    <row r="14" spans="1:19" s="2" customFormat="1" ht="15" customHeight="1">
      <c r="A14" s="181"/>
      <c r="B14" s="203"/>
      <c r="C14" s="135"/>
      <c r="D14" s="197" t="s">
        <v>237</v>
      </c>
      <c r="E14" s="122" t="s">
        <v>238</v>
      </c>
      <c r="F14" s="122">
        <v>0.659</v>
      </c>
      <c r="G14" s="122" t="s">
        <v>228</v>
      </c>
      <c r="H14" s="122" t="s">
        <v>243</v>
      </c>
      <c r="I14" s="125">
        <v>4</v>
      </c>
      <c r="J14" s="198">
        <v>22.6</v>
      </c>
      <c r="K14" s="199">
        <f>IF(J14&gt;0,1/J14*34.6*67.1,"")</f>
        <v>102.72831858407078</v>
      </c>
      <c r="L14" s="200">
        <v>20.8</v>
      </c>
      <c r="M14" s="124" t="s">
        <v>240</v>
      </c>
      <c r="N14" s="124" t="s">
        <v>168</v>
      </c>
      <c r="O14" s="122" t="s">
        <v>44</v>
      </c>
      <c r="P14" s="122"/>
      <c r="Q14" s="143" t="s">
        <v>242</v>
      </c>
      <c r="R14" s="129">
        <f>IF(J14&lt;&gt;0,ROUNDDOWN(J14/L14*100,0),"")</f>
        <v>108</v>
      </c>
      <c r="S14" s="202"/>
    </row>
    <row r="15" spans="1:19" s="2" customFormat="1" ht="15" customHeight="1">
      <c r="A15" s="181"/>
      <c r="B15" s="203"/>
      <c r="C15" s="135"/>
      <c r="D15" s="197" t="s">
        <v>237</v>
      </c>
      <c r="E15" s="122" t="s">
        <v>238</v>
      </c>
      <c r="F15" s="122">
        <v>0.659</v>
      </c>
      <c r="G15" s="122" t="s">
        <v>228</v>
      </c>
      <c r="H15" s="122">
        <v>820</v>
      </c>
      <c r="I15" s="125">
        <v>4</v>
      </c>
      <c r="J15" s="198">
        <v>23.2</v>
      </c>
      <c r="K15" s="199">
        <f>IF(J15&gt;0,1/J15*34.6*67.1,"")</f>
        <v>100.07155172413793</v>
      </c>
      <c r="L15" s="200">
        <v>21</v>
      </c>
      <c r="M15" s="124" t="s">
        <v>244</v>
      </c>
      <c r="N15" s="124" t="s">
        <v>168</v>
      </c>
      <c r="O15" s="122" t="s">
        <v>133</v>
      </c>
      <c r="P15" s="122"/>
      <c r="Q15" s="143" t="s">
        <v>242</v>
      </c>
      <c r="R15" s="129">
        <f>IF(J15&lt;&gt;0,ROUNDDOWN(J15/L15*100,0),"")</f>
        <v>110</v>
      </c>
      <c r="S15" s="202"/>
    </row>
    <row r="16" spans="1:19" s="2" customFormat="1" ht="15" customHeight="1">
      <c r="A16" s="204"/>
      <c r="B16" s="111"/>
      <c r="C16" s="135"/>
      <c r="D16" s="197" t="s">
        <v>245</v>
      </c>
      <c r="E16" s="122" t="s">
        <v>246</v>
      </c>
      <c r="F16" s="122">
        <v>0.659</v>
      </c>
      <c r="G16" s="122" t="s">
        <v>247</v>
      </c>
      <c r="H16" s="122">
        <v>860</v>
      </c>
      <c r="I16" s="205">
        <v>4</v>
      </c>
      <c r="J16" s="198">
        <v>21.4</v>
      </c>
      <c r="K16" s="199">
        <f>IF(J16&gt;0,1/J16*34.6*67.1,"")</f>
        <v>108.48878504672898</v>
      </c>
      <c r="L16" s="200">
        <v>20.8</v>
      </c>
      <c r="M16" s="124" t="s">
        <v>244</v>
      </c>
      <c r="N16" s="124" t="s">
        <v>42</v>
      </c>
      <c r="O16" s="122" t="s">
        <v>133</v>
      </c>
      <c r="P16" s="165" t="s">
        <v>234</v>
      </c>
      <c r="Q16" s="143" t="s">
        <v>242</v>
      </c>
      <c r="R16" s="129">
        <f>IF(J16&lt;&gt;0,ROUNDDOWN(J16/L16*100,0),"")</f>
        <v>102</v>
      </c>
      <c r="S16" s="202"/>
    </row>
    <row r="17" spans="1:19" s="2" customFormat="1" ht="15" customHeight="1">
      <c r="A17" s="181"/>
      <c r="B17" s="111"/>
      <c r="C17" s="135"/>
      <c r="D17" s="197" t="s">
        <v>245</v>
      </c>
      <c r="E17" s="122" t="s">
        <v>246</v>
      </c>
      <c r="F17" s="122">
        <v>0.659</v>
      </c>
      <c r="G17" s="122" t="s">
        <v>247</v>
      </c>
      <c r="H17" s="122">
        <v>900</v>
      </c>
      <c r="I17" s="205">
        <v>4</v>
      </c>
      <c r="J17" s="198">
        <v>21</v>
      </c>
      <c r="K17" s="199">
        <f>IF(J17&gt;0,1/J17*34.6*67.1,"")</f>
        <v>110.55523809523808</v>
      </c>
      <c r="L17" s="200">
        <v>20.8</v>
      </c>
      <c r="M17" s="124" t="s">
        <v>244</v>
      </c>
      <c r="N17" s="124" t="s">
        <v>42</v>
      </c>
      <c r="O17" s="122" t="s">
        <v>44</v>
      </c>
      <c r="P17" s="165" t="s">
        <v>234</v>
      </c>
      <c r="Q17" s="143" t="s">
        <v>242</v>
      </c>
      <c r="R17" s="129">
        <f>IF(J17&lt;&gt;0,ROUNDDOWN(J17/L17*100,0),"")</f>
        <v>100</v>
      </c>
      <c r="S17" s="202"/>
    </row>
    <row r="18" spans="1:18" s="2" customFormat="1" ht="15" customHeight="1">
      <c r="A18" s="204"/>
      <c r="B18" s="206" t="s">
        <v>224</v>
      </c>
      <c r="C18" s="207" t="s">
        <v>248</v>
      </c>
      <c r="D18" s="165" t="s">
        <v>249</v>
      </c>
      <c r="E18" s="166" t="s">
        <v>250</v>
      </c>
      <c r="F18" s="167">
        <v>0.658</v>
      </c>
      <c r="G18" s="173" t="s">
        <v>251</v>
      </c>
      <c r="H18" s="166" t="s">
        <v>252</v>
      </c>
      <c r="I18" s="169">
        <v>4</v>
      </c>
      <c r="J18" s="170">
        <v>15</v>
      </c>
      <c r="K18" s="127">
        <v>155</v>
      </c>
      <c r="L18" s="172">
        <v>20.8</v>
      </c>
      <c r="M18" s="166" t="s">
        <v>253</v>
      </c>
      <c r="N18" s="173" t="s">
        <v>42</v>
      </c>
      <c r="O18" s="166" t="s">
        <v>202</v>
      </c>
      <c r="P18" s="166"/>
      <c r="Q18" s="208"/>
      <c r="R18" s="129">
        <f aca="true" t="shared" si="0" ref="R18:R23">IF(J18&gt;=L18,ROUNDDOWN(J18/L18*100,0),"")</f>
      </c>
    </row>
    <row r="19" spans="1:18" s="2" customFormat="1" ht="15" customHeight="1">
      <c r="A19" s="204"/>
      <c r="B19" s="37"/>
      <c r="D19" s="165" t="s">
        <v>249</v>
      </c>
      <c r="E19" s="166" t="s">
        <v>250</v>
      </c>
      <c r="F19" s="167">
        <v>0.658</v>
      </c>
      <c r="G19" s="173" t="s">
        <v>251</v>
      </c>
      <c r="H19" s="166">
        <v>970</v>
      </c>
      <c r="I19" s="169">
        <v>4</v>
      </c>
      <c r="J19" s="170">
        <v>14.6</v>
      </c>
      <c r="K19" s="127">
        <v>159</v>
      </c>
      <c r="L19" s="172">
        <v>20.8</v>
      </c>
      <c r="M19" s="166" t="s">
        <v>253</v>
      </c>
      <c r="N19" s="173" t="s">
        <v>42</v>
      </c>
      <c r="O19" s="166" t="s">
        <v>182</v>
      </c>
      <c r="P19" s="166"/>
      <c r="Q19" s="208"/>
      <c r="R19" s="129">
        <f t="shared" si="0"/>
      </c>
    </row>
    <row r="20" spans="1:18" s="2" customFormat="1" ht="15" customHeight="1">
      <c r="A20" s="204"/>
      <c r="B20" s="37"/>
      <c r="C20" s="179"/>
      <c r="D20" s="165" t="s">
        <v>249</v>
      </c>
      <c r="E20" s="166" t="s">
        <v>250</v>
      </c>
      <c r="F20" s="167">
        <v>0.658</v>
      </c>
      <c r="G20" s="173" t="s">
        <v>251</v>
      </c>
      <c r="H20" s="166" t="s">
        <v>254</v>
      </c>
      <c r="I20" s="169">
        <v>4</v>
      </c>
      <c r="J20" s="170">
        <v>14</v>
      </c>
      <c r="K20" s="127">
        <v>166</v>
      </c>
      <c r="L20" s="172">
        <v>20.5</v>
      </c>
      <c r="M20" s="166" t="s">
        <v>253</v>
      </c>
      <c r="N20" s="173" t="s">
        <v>42</v>
      </c>
      <c r="O20" s="166" t="s">
        <v>182</v>
      </c>
      <c r="P20" s="166"/>
      <c r="Q20" s="208"/>
      <c r="R20" s="129">
        <f t="shared" si="0"/>
      </c>
    </row>
    <row r="21" spans="1:18" s="2" customFormat="1" ht="15" customHeight="1">
      <c r="A21" s="204"/>
      <c r="B21" s="37"/>
      <c r="C21" s="179"/>
      <c r="D21" s="165" t="s">
        <v>249</v>
      </c>
      <c r="E21" s="166" t="s">
        <v>250</v>
      </c>
      <c r="F21" s="167">
        <v>0.658</v>
      </c>
      <c r="G21" s="173" t="s">
        <v>255</v>
      </c>
      <c r="H21" s="166" t="s">
        <v>256</v>
      </c>
      <c r="I21" s="169">
        <v>4</v>
      </c>
      <c r="J21" s="170">
        <v>14.4</v>
      </c>
      <c r="K21" s="127">
        <v>161</v>
      </c>
      <c r="L21" s="172">
        <v>20.8</v>
      </c>
      <c r="M21" s="166" t="s">
        <v>253</v>
      </c>
      <c r="N21" s="173" t="s">
        <v>42</v>
      </c>
      <c r="O21" s="166" t="s">
        <v>202</v>
      </c>
      <c r="P21" s="166" t="s">
        <v>257</v>
      </c>
      <c r="Q21" s="208"/>
      <c r="R21" s="129">
        <f>IF(J21&gt;=L21,ROUNDDOWN(J21/L21*100,0),"")</f>
      </c>
    </row>
    <row r="22" spans="1:18" s="2" customFormat="1" ht="15" customHeight="1">
      <c r="A22" s="204"/>
      <c r="B22" s="37"/>
      <c r="C22" s="179"/>
      <c r="D22" s="165" t="s">
        <v>249</v>
      </c>
      <c r="E22" s="166" t="s">
        <v>250</v>
      </c>
      <c r="F22" s="167">
        <v>0.658</v>
      </c>
      <c r="G22" s="173" t="s">
        <v>255</v>
      </c>
      <c r="H22" s="166" t="s">
        <v>258</v>
      </c>
      <c r="I22" s="169">
        <v>4</v>
      </c>
      <c r="J22" s="170">
        <v>13.8</v>
      </c>
      <c r="K22" s="127">
        <v>168</v>
      </c>
      <c r="L22" s="172">
        <v>20.5</v>
      </c>
      <c r="M22" s="166" t="s">
        <v>253</v>
      </c>
      <c r="N22" s="173" t="s">
        <v>42</v>
      </c>
      <c r="O22" s="166" t="s">
        <v>202</v>
      </c>
      <c r="P22" s="166" t="s">
        <v>257</v>
      </c>
      <c r="Q22" s="208"/>
      <c r="R22" s="129">
        <f t="shared" si="0"/>
      </c>
    </row>
    <row r="23" spans="1:18" s="2" customFormat="1" ht="15" customHeight="1">
      <c r="A23" s="209"/>
      <c r="B23" s="210"/>
      <c r="C23" s="211"/>
      <c r="D23" s="165" t="s">
        <v>249</v>
      </c>
      <c r="E23" s="166" t="s">
        <v>250</v>
      </c>
      <c r="F23" s="167">
        <v>0.658</v>
      </c>
      <c r="G23" s="173" t="s">
        <v>255</v>
      </c>
      <c r="H23" s="166" t="s">
        <v>259</v>
      </c>
      <c r="I23" s="169">
        <v>4</v>
      </c>
      <c r="J23" s="170">
        <v>13.8</v>
      </c>
      <c r="K23" s="127">
        <v>168</v>
      </c>
      <c r="L23" s="172">
        <v>20.5</v>
      </c>
      <c r="M23" s="166" t="s">
        <v>253</v>
      </c>
      <c r="N23" s="173" t="s">
        <v>42</v>
      </c>
      <c r="O23" s="166" t="s">
        <v>182</v>
      </c>
      <c r="P23" s="166" t="s">
        <v>257</v>
      </c>
      <c r="Q23" s="208"/>
      <c r="R23" s="129">
        <f t="shared" si="0"/>
      </c>
    </row>
    <row r="24" spans="1:232" s="2" customFormat="1" ht="12.75">
      <c r="A24" s="110"/>
      <c r="B24" s="110"/>
      <c r="C24" s="112"/>
      <c r="D24" s="212"/>
      <c r="E24" s="213"/>
      <c r="F24" s="213"/>
      <c r="G24" s="110"/>
      <c r="H24" s="110"/>
      <c r="I24" s="214"/>
      <c r="J24" s="116"/>
      <c r="K24" s="117"/>
      <c r="L24" s="116"/>
      <c r="M24" s="110"/>
      <c r="N24" s="110"/>
      <c r="O24" s="110"/>
      <c r="P24" s="110"/>
      <c r="Q24" s="113"/>
      <c r="R24" s="9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16" s="2" customFormat="1" ht="11.25">
      <c r="A25" s="1"/>
      <c r="B25" s="215" t="s">
        <v>260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" customFormat="1" ht="11.25">
      <c r="A26" s="1"/>
      <c r="B26" s="215" t="s">
        <v>261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 selectLockedCells="1"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view="pageBreakPreview" zoomScaleSheetLayoutView="100" zoomScalePageLayoutView="0" workbookViewId="0" topLeftCell="A79">
      <selection activeCell="D39" sqref="D39"/>
    </sheetView>
  </sheetViews>
  <sheetFormatPr defaultColWidth="9.00390625" defaultRowHeight="13.5"/>
  <cols>
    <col min="1" max="1" width="8.75390625" style="1" customWidth="1"/>
    <col min="2" max="2" width="1.875" style="1" customWidth="1"/>
    <col min="3" max="3" width="17.75390625" style="1" customWidth="1"/>
    <col min="4" max="4" width="10.25390625" style="1" customWidth="1"/>
    <col min="5" max="5" width="10.875" style="1" customWidth="1"/>
    <col min="6" max="6" width="7.625" style="1" customWidth="1"/>
    <col min="7" max="7" width="13.00390625" style="1" customWidth="1"/>
    <col min="8" max="8" width="10.125" style="1" customWidth="1"/>
    <col min="9" max="9" width="7.125" style="1" customWidth="1"/>
    <col min="10" max="10" width="6.875" style="1" customWidth="1"/>
    <col min="11" max="11" width="8.875" style="1" bestFit="1" customWidth="1"/>
    <col min="12" max="12" width="7.125" style="1" customWidth="1"/>
    <col min="13" max="13" width="7.375" style="1" customWidth="1"/>
    <col min="14" max="14" width="6.75390625" style="1" customWidth="1"/>
    <col min="15" max="15" width="4.25390625" style="1" customWidth="1"/>
    <col min="16" max="16" width="15.125" style="1" customWidth="1"/>
    <col min="17" max="17" width="7.50390625" style="1" customWidth="1"/>
    <col min="18" max="19" width="9.00390625" style="1" customWidth="1"/>
    <col min="20" max="20" width="11.625" style="1" customWidth="1"/>
    <col min="21" max="16384" width="9.00390625" style="1" customWidth="1"/>
  </cols>
  <sheetData>
    <row r="1" spans="1:18" s="2" customFormat="1" ht="15">
      <c r="A1" s="1"/>
      <c r="B1" s="1"/>
      <c r="C1" s="1"/>
      <c r="E1" s="3"/>
      <c r="H1" s="1"/>
      <c r="I1" s="4" t="s">
        <v>109</v>
      </c>
      <c r="J1" s="4"/>
      <c r="K1" s="4"/>
      <c r="L1" s="4"/>
      <c r="M1" s="4"/>
      <c r="N1" s="4"/>
      <c r="O1" s="4"/>
      <c r="P1" s="4"/>
      <c r="Q1" s="4"/>
      <c r="R1" s="216" t="s">
        <v>262</v>
      </c>
    </row>
    <row r="2" spans="1:18" s="2" customFormat="1" ht="23.25" customHeight="1">
      <c r="A2" s="5" t="s">
        <v>1</v>
      </c>
      <c r="B2" s="6"/>
      <c r="C2" s="1"/>
      <c r="E2" s="1"/>
      <c r="F2" s="1"/>
      <c r="G2" s="1"/>
      <c r="H2" s="1"/>
      <c r="I2" s="4"/>
      <c r="J2" s="1"/>
      <c r="K2" s="1"/>
      <c r="L2" s="1"/>
      <c r="M2" s="1"/>
      <c r="O2" s="7"/>
      <c r="R2" s="7" t="s">
        <v>2</v>
      </c>
    </row>
    <row r="3" spans="1:18" s="2" customFormat="1" ht="14.25" customHeight="1" thickBot="1">
      <c r="A3" s="309" t="s">
        <v>3</v>
      </c>
      <c r="B3" s="312" t="s">
        <v>4</v>
      </c>
      <c r="C3" s="313"/>
      <c r="D3" s="316"/>
      <c r="E3" s="312" t="s">
        <v>5</v>
      </c>
      <c r="F3" s="318"/>
      <c r="G3" s="320" t="s">
        <v>6</v>
      </c>
      <c r="H3" s="320" t="s">
        <v>7</v>
      </c>
      <c r="I3" s="287" t="s">
        <v>8</v>
      </c>
      <c r="J3" s="290" t="s">
        <v>9</v>
      </c>
      <c r="K3" s="291"/>
      <c r="L3" s="292"/>
      <c r="M3" s="8"/>
      <c r="N3" s="293"/>
      <c r="O3" s="294"/>
      <c r="P3" s="295"/>
      <c r="Q3" s="9"/>
      <c r="R3" s="296" t="s">
        <v>10</v>
      </c>
    </row>
    <row r="4" spans="1:18" s="2" customFormat="1" ht="11.25" customHeight="1">
      <c r="A4" s="310"/>
      <c r="B4" s="288"/>
      <c r="C4" s="314"/>
      <c r="D4" s="317"/>
      <c r="E4" s="289"/>
      <c r="F4" s="319"/>
      <c r="G4" s="310"/>
      <c r="H4" s="310"/>
      <c r="I4" s="288"/>
      <c r="J4" s="299" t="s">
        <v>11</v>
      </c>
      <c r="K4" s="302" t="s">
        <v>12</v>
      </c>
      <c r="L4" s="305" t="s">
        <v>13</v>
      </c>
      <c r="M4" s="11" t="s">
        <v>14</v>
      </c>
      <c r="N4" s="306" t="s">
        <v>15</v>
      </c>
      <c r="O4" s="307"/>
      <c r="P4" s="308"/>
      <c r="Q4" s="12" t="s">
        <v>16</v>
      </c>
      <c r="R4" s="297"/>
    </row>
    <row r="5" spans="1:18" s="2" customFormat="1" ht="11.25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10"/>
      <c r="H5" s="310"/>
      <c r="I5" s="288"/>
      <c r="J5" s="300"/>
      <c r="K5" s="303"/>
      <c r="L5" s="300"/>
      <c r="M5" s="13" t="s">
        <v>19</v>
      </c>
      <c r="N5" s="13" t="s">
        <v>20</v>
      </c>
      <c r="O5" s="13"/>
      <c r="P5" s="13"/>
      <c r="Q5" s="14" t="s">
        <v>21</v>
      </c>
      <c r="R5" s="297"/>
    </row>
    <row r="6" spans="1:18" s="2" customFormat="1" ht="11.25">
      <c r="A6" s="310"/>
      <c r="B6" s="288"/>
      <c r="C6" s="314"/>
      <c r="D6" s="310"/>
      <c r="E6" s="310"/>
      <c r="F6" s="310"/>
      <c r="G6" s="310"/>
      <c r="H6" s="310"/>
      <c r="I6" s="288"/>
      <c r="J6" s="300"/>
      <c r="K6" s="303"/>
      <c r="L6" s="300"/>
      <c r="M6" s="13" t="s">
        <v>22</v>
      </c>
      <c r="N6" s="13" t="s">
        <v>23</v>
      </c>
      <c r="O6" s="13" t="s">
        <v>24</v>
      </c>
      <c r="P6" s="13" t="s">
        <v>25</v>
      </c>
      <c r="Q6" s="14" t="s">
        <v>26</v>
      </c>
      <c r="R6" s="297"/>
    </row>
    <row r="7" spans="1:18" s="2" customFormat="1" ht="11.25">
      <c r="A7" s="311"/>
      <c r="B7" s="289"/>
      <c r="C7" s="315"/>
      <c r="D7" s="311"/>
      <c r="E7" s="311"/>
      <c r="F7" s="311"/>
      <c r="G7" s="311"/>
      <c r="H7" s="311"/>
      <c r="I7" s="289"/>
      <c r="J7" s="301"/>
      <c r="K7" s="304"/>
      <c r="L7" s="301"/>
      <c r="M7" s="10" t="s">
        <v>27</v>
      </c>
      <c r="N7" s="10" t="s">
        <v>28</v>
      </c>
      <c r="O7" s="10" t="s">
        <v>29</v>
      </c>
      <c r="P7" s="15"/>
      <c r="Q7" s="16" t="s">
        <v>30</v>
      </c>
      <c r="R7" s="298"/>
    </row>
    <row r="8" spans="1:21" s="2" customFormat="1" ht="22.5">
      <c r="A8" s="70" t="s">
        <v>263</v>
      </c>
      <c r="B8" s="217"/>
      <c r="C8" s="19" t="s">
        <v>264</v>
      </c>
      <c r="D8" s="165" t="s">
        <v>265</v>
      </c>
      <c r="E8" s="173" t="s">
        <v>266</v>
      </c>
      <c r="F8" s="166">
        <v>0.658</v>
      </c>
      <c r="G8" s="173" t="s">
        <v>267</v>
      </c>
      <c r="H8" s="166">
        <v>820</v>
      </c>
      <c r="I8" s="218" t="s">
        <v>268</v>
      </c>
      <c r="J8" s="219">
        <v>29.2</v>
      </c>
      <c r="K8" s="127">
        <f aca="true" t="shared" si="0" ref="K8:K71">IF(J8&gt;0,1/J8*34.6*67.1,"")</f>
        <v>79.50890410958904</v>
      </c>
      <c r="L8" s="220">
        <v>21</v>
      </c>
      <c r="M8" s="173" t="s">
        <v>269</v>
      </c>
      <c r="N8" s="166" t="s">
        <v>270</v>
      </c>
      <c r="O8" s="166" t="s">
        <v>133</v>
      </c>
      <c r="P8" s="221"/>
      <c r="Q8" s="222" t="s">
        <v>40</v>
      </c>
      <c r="R8" s="129">
        <f aca="true" t="shared" si="1" ref="R8:R71">IF(J8&gt;=L8,ROUNDDOWN(J8/L8*100,0),"")</f>
        <v>139</v>
      </c>
      <c r="T8" s="30"/>
      <c r="U8" s="31"/>
    </row>
    <row r="9" spans="1:21" s="2" customFormat="1" ht="22.5">
      <c r="A9" s="223"/>
      <c r="B9" s="224"/>
      <c r="C9" s="179"/>
      <c r="D9" s="165" t="s">
        <v>265</v>
      </c>
      <c r="E9" s="173" t="s">
        <v>266</v>
      </c>
      <c r="F9" s="166">
        <v>0.658</v>
      </c>
      <c r="G9" s="173" t="s">
        <v>267</v>
      </c>
      <c r="H9" s="166">
        <v>850</v>
      </c>
      <c r="I9" s="218" t="s">
        <v>268</v>
      </c>
      <c r="J9" s="219">
        <v>26</v>
      </c>
      <c r="K9" s="127">
        <f t="shared" si="0"/>
        <v>89.29461538461538</v>
      </c>
      <c r="L9" s="220">
        <v>21</v>
      </c>
      <c r="M9" s="173" t="s">
        <v>269</v>
      </c>
      <c r="N9" s="166" t="s">
        <v>38</v>
      </c>
      <c r="O9" s="166" t="s">
        <v>133</v>
      </c>
      <c r="P9" s="225" t="s">
        <v>271</v>
      </c>
      <c r="Q9" s="222" t="s">
        <v>40</v>
      </c>
      <c r="R9" s="129">
        <f t="shared" si="1"/>
        <v>123</v>
      </c>
      <c r="T9" s="30"/>
      <c r="U9" s="31"/>
    </row>
    <row r="10" spans="1:21" s="2" customFormat="1" ht="22.5">
      <c r="A10" s="223"/>
      <c r="B10" s="224"/>
      <c r="C10" s="179"/>
      <c r="D10" s="165" t="s">
        <v>272</v>
      </c>
      <c r="E10" s="173" t="s">
        <v>266</v>
      </c>
      <c r="F10" s="166">
        <v>0.658</v>
      </c>
      <c r="G10" s="173" t="s">
        <v>267</v>
      </c>
      <c r="H10" s="166">
        <v>870</v>
      </c>
      <c r="I10" s="218" t="s">
        <v>268</v>
      </c>
      <c r="J10" s="219">
        <v>26</v>
      </c>
      <c r="K10" s="127">
        <f t="shared" si="0"/>
        <v>89.29461538461538</v>
      </c>
      <c r="L10" s="220">
        <v>20.8</v>
      </c>
      <c r="M10" s="173" t="s">
        <v>269</v>
      </c>
      <c r="N10" s="166" t="s">
        <v>270</v>
      </c>
      <c r="O10" s="166" t="s">
        <v>44</v>
      </c>
      <c r="P10" s="221"/>
      <c r="Q10" s="222" t="s">
        <v>40</v>
      </c>
      <c r="R10" s="129">
        <f t="shared" si="1"/>
        <v>125</v>
      </c>
      <c r="T10" s="30"/>
      <c r="U10" s="31"/>
    </row>
    <row r="11" spans="1:21" s="2" customFormat="1" ht="22.5">
      <c r="A11" s="223"/>
      <c r="B11" s="226"/>
      <c r="C11" s="211"/>
      <c r="D11" s="165" t="s">
        <v>272</v>
      </c>
      <c r="E11" s="173" t="s">
        <v>266</v>
      </c>
      <c r="F11" s="166">
        <v>0.658</v>
      </c>
      <c r="G11" s="173" t="s">
        <v>267</v>
      </c>
      <c r="H11" s="166">
        <v>900</v>
      </c>
      <c r="I11" s="218" t="s">
        <v>268</v>
      </c>
      <c r="J11" s="219">
        <v>24.2</v>
      </c>
      <c r="K11" s="127">
        <f t="shared" si="0"/>
        <v>95.93636363636364</v>
      </c>
      <c r="L11" s="220">
        <v>20.8</v>
      </c>
      <c r="M11" s="173" t="s">
        <v>269</v>
      </c>
      <c r="N11" s="166" t="s">
        <v>38</v>
      </c>
      <c r="O11" s="166" t="s">
        <v>44</v>
      </c>
      <c r="P11" s="227" t="s">
        <v>271</v>
      </c>
      <c r="Q11" s="222" t="s">
        <v>40</v>
      </c>
      <c r="R11" s="129">
        <f t="shared" si="1"/>
        <v>116</v>
      </c>
      <c r="T11" s="30"/>
      <c r="U11" s="31"/>
    </row>
    <row r="12" spans="1:21" s="2" customFormat="1" ht="22.5">
      <c r="A12" s="223"/>
      <c r="B12" s="224"/>
      <c r="C12" s="34" t="s">
        <v>273</v>
      </c>
      <c r="D12" s="228" t="s">
        <v>265</v>
      </c>
      <c r="E12" s="173" t="s">
        <v>266</v>
      </c>
      <c r="F12" s="166">
        <v>0.658</v>
      </c>
      <c r="G12" s="173" t="s">
        <v>267</v>
      </c>
      <c r="H12" s="166">
        <v>830</v>
      </c>
      <c r="I12" s="218" t="s">
        <v>268</v>
      </c>
      <c r="J12" s="219">
        <v>29.2</v>
      </c>
      <c r="K12" s="127">
        <f t="shared" si="0"/>
        <v>79.50890410958904</v>
      </c>
      <c r="L12" s="220">
        <v>21</v>
      </c>
      <c r="M12" s="173" t="s">
        <v>269</v>
      </c>
      <c r="N12" s="166" t="s">
        <v>270</v>
      </c>
      <c r="O12" s="166" t="s">
        <v>133</v>
      </c>
      <c r="P12" s="221"/>
      <c r="Q12" s="222" t="s">
        <v>40</v>
      </c>
      <c r="R12" s="129">
        <f t="shared" si="1"/>
        <v>139</v>
      </c>
      <c r="T12" s="30"/>
      <c r="U12" s="31"/>
    </row>
    <row r="13" spans="1:21" s="2" customFormat="1" ht="22.5">
      <c r="A13" s="223"/>
      <c r="B13" s="224"/>
      <c r="C13" s="179"/>
      <c r="D13" s="165" t="s">
        <v>265</v>
      </c>
      <c r="E13" s="173" t="s">
        <v>266</v>
      </c>
      <c r="F13" s="166">
        <v>0.658</v>
      </c>
      <c r="G13" s="173" t="s">
        <v>267</v>
      </c>
      <c r="H13" s="166">
        <v>850</v>
      </c>
      <c r="I13" s="218" t="s">
        <v>268</v>
      </c>
      <c r="J13" s="219">
        <v>26</v>
      </c>
      <c r="K13" s="127">
        <f t="shared" si="0"/>
        <v>89.29461538461538</v>
      </c>
      <c r="L13" s="220">
        <v>21</v>
      </c>
      <c r="M13" s="173" t="s">
        <v>269</v>
      </c>
      <c r="N13" s="166" t="s">
        <v>38</v>
      </c>
      <c r="O13" s="166" t="s">
        <v>133</v>
      </c>
      <c r="P13" s="225" t="s">
        <v>271</v>
      </c>
      <c r="Q13" s="222" t="s">
        <v>40</v>
      </c>
      <c r="R13" s="129">
        <f>IF(J13&gt;=L13,ROUNDDOWN(J13/L13*100,0),"")</f>
        <v>123</v>
      </c>
      <c r="T13" s="30"/>
      <c r="U13" s="31"/>
    </row>
    <row r="14" spans="1:21" s="2" customFormat="1" ht="22.5">
      <c r="A14" s="223"/>
      <c r="B14" s="224"/>
      <c r="C14" s="179"/>
      <c r="D14" s="165" t="s">
        <v>265</v>
      </c>
      <c r="E14" s="173" t="s">
        <v>266</v>
      </c>
      <c r="F14" s="166">
        <v>0.658</v>
      </c>
      <c r="G14" s="173" t="s">
        <v>267</v>
      </c>
      <c r="H14" s="166">
        <v>870</v>
      </c>
      <c r="I14" s="218" t="s">
        <v>268</v>
      </c>
      <c r="J14" s="219">
        <v>24</v>
      </c>
      <c r="K14" s="127">
        <f t="shared" si="0"/>
        <v>96.73583333333332</v>
      </c>
      <c r="L14" s="220">
        <v>20.8</v>
      </c>
      <c r="M14" s="173" t="s">
        <v>269</v>
      </c>
      <c r="N14" s="166" t="s">
        <v>38</v>
      </c>
      <c r="O14" s="166" t="s">
        <v>133</v>
      </c>
      <c r="P14" s="229" t="s">
        <v>274</v>
      </c>
      <c r="Q14" s="222" t="s">
        <v>40</v>
      </c>
      <c r="R14" s="129">
        <f>IF(J14&gt;=L14,ROUNDDOWN(J14/L14*100,0),"")</f>
        <v>115</v>
      </c>
      <c r="T14" s="30"/>
      <c r="U14" s="31"/>
    </row>
    <row r="15" spans="1:21" s="2" customFormat="1" ht="22.5">
      <c r="A15" s="223"/>
      <c r="B15" s="224"/>
      <c r="C15" s="179"/>
      <c r="D15" s="165" t="s">
        <v>272</v>
      </c>
      <c r="E15" s="173" t="s">
        <v>266</v>
      </c>
      <c r="F15" s="166">
        <v>0.658</v>
      </c>
      <c r="G15" s="173" t="s">
        <v>267</v>
      </c>
      <c r="H15" s="166">
        <v>880</v>
      </c>
      <c r="I15" s="218" t="s">
        <v>268</v>
      </c>
      <c r="J15" s="219">
        <v>26</v>
      </c>
      <c r="K15" s="127">
        <f t="shared" si="0"/>
        <v>89.29461538461538</v>
      </c>
      <c r="L15" s="220">
        <v>20.8</v>
      </c>
      <c r="M15" s="173" t="s">
        <v>269</v>
      </c>
      <c r="N15" s="166" t="s">
        <v>270</v>
      </c>
      <c r="O15" s="166" t="s">
        <v>44</v>
      </c>
      <c r="P15" s="221"/>
      <c r="Q15" s="222" t="s">
        <v>40</v>
      </c>
      <c r="R15" s="129">
        <f>IF(J15&gt;=L15,ROUNDDOWN(J15/L15*100,0),"")</f>
        <v>125</v>
      </c>
      <c r="T15" s="30"/>
      <c r="U15" s="31"/>
    </row>
    <row r="16" spans="1:21" s="2" customFormat="1" ht="22.5">
      <c r="A16" s="223"/>
      <c r="B16" s="224"/>
      <c r="C16" s="179"/>
      <c r="D16" s="165" t="s">
        <v>272</v>
      </c>
      <c r="E16" s="173" t="s">
        <v>266</v>
      </c>
      <c r="F16" s="166">
        <v>0.658</v>
      </c>
      <c r="G16" s="173" t="s">
        <v>267</v>
      </c>
      <c r="H16" s="166">
        <v>910</v>
      </c>
      <c r="I16" s="218" t="s">
        <v>268</v>
      </c>
      <c r="J16" s="219">
        <v>24.2</v>
      </c>
      <c r="K16" s="127">
        <f t="shared" si="0"/>
        <v>95.93636363636364</v>
      </c>
      <c r="L16" s="220">
        <v>20.8</v>
      </c>
      <c r="M16" s="173" t="s">
        <v>269</v>
      </c>
      <c r="N16" s="166" t="s">
        <v>38</v>
      </c>
      <c r="O16" s="166" t="s">
        <v>44</v>
      </c>
      <c r="P16" s="225" t="s">
        <v>275</v>
      </c>
      <c r="Q16" s="222" t="s">
        <v>40</v>
      </c>
      <c r="R16" s="129">
        <f t="shared" si="1"/>
        <v>116</v>
      </c>
      <c r="T16" s="30"/>
      <c r="U16" s="31"/>
    </row>
    <row r="17" spans="1:21" s="2" customFormat="1" ht="22.5">
      <c r="A17" s="223"/>
      <c r="B17" s="226"/>
      <c r="C17" s="211"/>
      <c r="D17" s="165" t="s">
        <v>272</v>
      </c>
      <c r="E17" s="173" t="s">
        <v>266</v>
      </c>
      <c r="F17" s="166">
        <v>0.658</v>
      </c>
      <c r="G17" s="173" t="s">
        <v>267</v>
      </c>
      <c r="H17" s="166">
        <v>920</v>
      </c>
      <c r="I17" s="218" t="s">
        <v>268</v>
      </c>
      <c r="J17" s="219">
        <v>23</v>
      </c>
      <c r="K17" s="127">
        <f t="shared" si="0"/>
        <v>100.94173913043477</v>
      </c>
      <c r="L17" s="220">
        <v>20.8</v>
      </c>
      <c r="M17" s="173" t="s">
        <v>269</v>
      </c>
      <c r="N17" s="166" t="s">
        <v>38</v>
      </c>
      <c r="O17" s="166" t="s">
        <v>44</v>
      </c>
      <c r="P17" s="229" t="s">
        <v>274</v>
      </c>
      <c r="Q17" s="222" t="s">
        <v>40</v>
      </c>
      <c r="R17" s="129">
        <f t="shared" si="1"/>
        <v>110</v>
      </c>
      <c r="T17" s="30"/>
      <c r="U17" s="31"/>
    </row>
    <row r="18" spans="1:21" s="2" customFormat="1" ht="22.5">
      <c r="A18" s="223"/>
      <c r="B18" s="217"/>
      <c r="C18" s="19" t="s">
        <v>276</v>
      </c>
      <c r="D18" s="165" t="s">
        <v>277</v>
      </c>
      <c r="E18" s="173" t="s">
        <v>266</v>
      </c>
      <c r="F18" s="166">
        <v>0.658</v>
      </c>
      <c r="G18" s="173" t="s">
        <v>267</v>
      </c>
      <c r="H18" s="166" t="s">
        <v>278</v>
      </c>
      <c r="I18" s="218" t="s">
        <v>268</v>
      </c>
      <c r="J18" s="219">
        <v>27</v>
      </c>
      <c r="K18" s="127">
        <f t="shared" si="0"/>
        <v>85.9874074074074</v>
      </c>
      <c r="L18" s="220">
        <v>21</v>
      </c>
      <c r="M18" s="173" t="s">
        <v>279</v>
      </c>
      <c r="N18" s="166" t="s">
        <v>38</v>
      </c>
      <c r="O18" s="166" t="s">
        <v>133</v>
      </c>
      <c r="P18" s="221"/>
      <c r="Q18" s="222" t="s">
        <v>40</v>
      </c>
      <c r="R18" s="129">
        <f t="shared" si="1"/>
        <v>128</v>
      </c>
      <c r="T18" s="30"/>
      <c r="U18" s="31"/>
    </row>
    <row r="19" spans="1:21" s="2" customFormat="1" ht="22.5">
      <c r="A19" s="223"/>
      <c r="B19" s="224"/>
      <c r="C19" s="179"/>
      <c r="D19" s="165" t="s">
        <v>277</v>
      </c>
      <c r="E19" s="173" t="s">
        <v>266</v>
      </c>
      <c r="F19" s="166">
        <v>0.658</v>
      </c>
      <c r="G19" s="173" t="s">
        <v>267</v>
      </c>
      <c r="H19" s="166">
        <v>850</v>
      </c>
      <c r="I19" s="218" t="s">
        <v>268</v>
      </c>
      <c r="J19" s="219">
        <v>23.2</v>
      </c>
      <c r="K19" s="127">
        <f t="shared" si="0"/>
        <v>100.07155172413793</v>
      </c>
      <c r="L19" s="220">
        <v>21</v>
      </c>
      <c r="M19" s="173" t="s">
        <v>280</v>
      </c>
      <c r="N19" s="166" t="s">
        <v>42</v>
      </c>
      <c r="O19" s="166" t="s">
        <v>133</v>
      </c>
      <c r="P19" s="221"/>
      <c r="Q19" s="222" t="s">
        <v>40</v>
      </c>
      <c r="R19" s="129">
        <f t="shared" si="1"/>
        <v>110</v>
      </c>
      <c r="T19" s="30"/>
      <c r="U19" s="31"/>
    </row>
    <row r="20" spans="1:21" s="2" customFormat="1" ht="22.5">
      <c r="A20" s="223"/>
      <c r="B20" s="224"/>
      <c r="C20" s="179"/>
      <c r="D20" s="165" t="s">
        <v>277</v>
      </c>
      <c r="E20" s="173" t="s">
        <v>266</v>
      </c>
      <c r="F20" s="166">
        <v>0.658</v>
      </c>
      <c r="G20" s="173" t="s">
        <v>267</v>
      </c>
      <c r="H20" s="166">
        <v>860</v>
      </c>
      <c r="I20" s="218" t="s">
        <v>268</v>
      </c>
      <c r="J20" s="219">
        <v>22.4</v>
      </c>
      <c r="K20" s="127">
        <f t="shared" si="0"/>
        <v>103.64553571428571</v>
      </c>
      <c r="L20" s="220">
        <v>20.8</v>
      </c>
      <c r="M20" s="173" t="s">
        <v>280</v>
      </c>
      <c r="N20" s="166" t="s">
        <v>42</v>
      </c>
      <c r="O20" s="166" t="s">
        <v>133</v>
      </c>
      <c r="P20" s="221"/>
      <c r="Q20" s="222" t="s">
        <v>40</v>
      </c>
      <c r="R20" s="129">
        <f t="shared" si="1"/>
        <v>107</v>
      </c>
      <c r="T20" s="30"/>
      <c r="U20" s="31"/>
    </row>
    <row r="21" spans="1:21" s="2" customFormat="1" ht="22.5">
      <c r="A21" s="223"/>
      <c r="B21" s="224"/>
      <c r="C21" s="179"/>
      <c r="D21" s="165" t="s">
        <v>277</v>
      </c>
      <c r="E21" s="173" t="s">
        <v>266</v>
      </c>
      <c r="F21" s="166">
        <v>0.658</v>
      </c>
      <c r="G21" s="173" t="s">
        <v>267</v>
      </c>
      <c r="H21" s="166">
        <v>870</v>
      </c>
      <c r="I21" s="218" t="s">
        <v>268</v>
      </c>
      <c r="J21" s="219">
        <v>21.4</v>
      </c>
      <c r="K21" s="127">
        <f t="shared" si="0"/>
        <v>108.48878504672898</v>
      </c>
      <c r="L21" s="220">
        <v>20.8</v>
      </c>
      <c r="M21" s="173" t="s">
        <v>280</v>
      </c>
      <c r="N21" s="166" t="s">
        <v>42</v>
      </c>
      <c r="O21" s="166" t="s">
        <v>133</v>
      </c>
      <c r="P21" s="227" t="s">
        <v>281</v>
      </c>
      <c r="Q21" s="222" t="s">
        <v>40</v>
      </c>
      <c r="R21" s="129">
        <f t="shared" si="1"/>
        <v>102</v>
      </c>
      <c r="T21" s="30"/>
      <c r="U21" s="31"/>
    </row>
    <row r="22" spans="1:21" s="2" customFormat="1" ht="22.5">
      <c r="A22" s="223"/>
      <c r="B22" s="224"/>
      <c r="C22" s="179"/>
      <c r="D22" s="165" t="s">
        <v>282</v>
      </c>
      <c r="E22" s="173" t="s">
        <v>266</v>
      </c>
      <c r="F22" s="166">
        <v>0.658</v>
      </c>
      <c r="G22" s="173" t="s">
        <v>267</v>
      </c>
      <c r="H22" s="166" t="s">
        <v>283</v>
      </c>
      <c r="I22" s="218" t="s">
        <v>268</v>
      </c>
      <c r="J22" s="219">
        <v>25</v>
      </c>
      <c r="K22" s="127">
        <f t="shared" si="0"/>
        <v>92.8664</v>
      </c>
      <c r="L22" s="220">
        <v>20.8</v>
      </c>
      <c r="M22" s="173" t="s">
        <v>279</v>
      </c>
      <c r="N22" s="166" t="s">
        <v>42</v>
      </c>
      <c r="O22" s="166" t="s">
        <v>44</v>
      </c>
      <c r="P22" s="221"/>
      <c r="Q22" s="222" t="s">
        <v>40</v>
      </c>
      <c r="R22" s="129">
        <f t="shared" si="1"/>
        <v>120</v>
      </c>
      <c r="T22" s="30"/>
      <c r="U22" s="31"/>
    </row>
    <row r="23" spans="1:21" s="2" customFormat="1" ht="22.5">
      <c r="A23" s="223"/>
      <c r="B23" s="224"/>
      <c r="C23" s="179"/>
      <c r="D23" s="165" t="s">
        <v>282</v>
      </c>
      <c r="E23" s="173" t="s">
        <v>266</v>
      </c>
      <c r="F23" s="166">
        <v>0.658</v>
      </c>
      <c r="G23" s="173" t="s">
        <v>267</v>
      </c>
      <c r="H23" s="166" t="s">
        <v>284</v>
      </c>
      <c r="I23" s="218" t="s">
        <v>268</v>
      </c>
      <c r="J23" s="219">
        <v>21.8</v>
      </c>
      <c r="K23" s="127">
        <f t="shared" si="0"/>
        <v>106.49816513761466</v>
      </c>
      <c r="L23" s="220">
        <v>20.8</v>
      </c>
      <c r="M23" s="173" t="s">
        <v>280</v>
      </c>
      <c r="N23" s="166" t="s">
        <v>42</v>
      </c>
      <c r="O23" s="166" t="s">
        <v>44</v>
      </c>
      <c r="P23" s="221"/>
      <c r="Q23" s="222" t="s">
        <v>40</v>
      </c>
      <c r="R23" s="129">
        <f t="shared" si="1"/>
        <v>104</v>
      </c>
      <c r="T23" s="30"/>
      <c r="U23" s="31"/>
    </row>
    <row r="24" spans="1:21" s="2" customFormat="1" ht="22.5" customHeight="1">
      <c r="A24" s="223"/>
      <c r="B24" s="226"/>
      <c r="C24" s="230"/>
      <c r="D24" s="231" t="s">
        <v>282</v>
      </c>
      <c r="E24" s="232" t="s">
        <v>266</v>
      </c>
      <c r="F24" s="233">
        <v>0.658</v>
      </c>
      <c r="G24" s="173" t="s">
        <v>267</v>
      </c>
      <c r="H24" s="234">
        <v>920</v>
      </c>
      <c r="I24" s="235" t="s">
        <v>268</v>
      </c>
      <c r="J24" s="236">
        <v>20.8</v>
      </c>
      <c r="K24" s="127">
        <f t="shared" si="0"/>
        <v>111.61826923076922</v>
      </c>
      <c r="L24" s="220">
        <v>20.8</v>
      </c>
      <c r="M24" s="173" t="s">
        <v>280</v>
      </c>
      <c r="N24" s="166" t="s">
        <v>42</v>
      </c>
      <c r="O24" s="234" t="s">
        <v>44</v>
      </c>
      <c r="P24" s="227" t="s">
        <v>281</v>
      </c>
      <c r="Q24" s="237" t="s">
        <v>43</v>
      </c>
      <c r="R24" s="129">
        <f t="shared" si="1"/>
        <v>100</v>
      </c>
      <c r="T24" s="30"/>
      <c r="U24" s="31"/>
    </row>
    <row r="25" spans="1:21" s="2" customFormat="1" ht="22.5" customHeight="1">
      <c r="A25" s="223"/>
      <c r="B25" s="224"/>
      <c r="C25" s="238" t="s">
        <v>285</v>
      </c>
      <c r="D25" s="231" t="s">
        <v>286</v>
      </c>
      <c r="E25" s="232" t="s">
        <v>266</v>
      </c>
      <c r="F25" s="233">
        <v>0.658</v>
      </c>
      <c r="G25" s="173" t="s">
        <v>267</v>
      </c>
      <c r="H25" s="234">
        <v>950</v>
      </c>
      <c r="I25" s="235" t="s">
        <v>268</v>
      </c>
      <c r="J25" s="236">
        <v>25.2</v>
      </c>
      <c r="K25" s="127">
        <f t="shared" si="0"/>
        <v>92.12936507936507</v>
      </c>
      <c r="L25" s="220">
        <v>20.8</v>
      </c>
      <c r="M25" s="173" t="s">
        <v>279</v>
      </c>
      <c r="N25" s="166" t="s">
        <v>270</v>
      </c>
      <c r="O25" s="234" t="s">
        <v>133</v>
      </c>
      <c r="P25" s="227"/>
      <c r="Q25" s="237" t="s">
        <v>43</v>
      </c>
      <c r="R25" s="129">
        <f t="shared" si="1"/>
        <v>121</v>
      </c>
      <c r="T25" s="30"/>
      <c r="U25" s="31"/>
    </row>
    <row r="26" spans="1:21" s="2" customFormat="1" ht="22.5" customHeight="1">
      <c r="A26" s="223"/>
      <c r="B26" s="224"/>
      <c r="C26" s="238"/>
      <c r="D26" s="231" t="s">
        <v>286</v>
      </c>
      <c r="E26" s="232" t="s">
        <v>266</v>
      </c>
      <c r="F26" s="233">
        <v>0.658</v>
      </c>
      <c r="G26" s="173" t="s">
        <v>267</v>
      </c>
      <c r="H26" s="234">
        <v>970</v>
      </c>
      <c r="I26" s="235" t="s">
        <v>268</v>
      </c>
      <c r="J26" s="236">
        <v>23.4</v>
      </c>
      <c r="K26" s="127">
        <f t="shared" si="0"/>
        <v>99.21623931623931</v>
      </c>
      <c r="L26" s="220">
        <v>20.8</v>
      </c>
      <c r="M26" s="173" t="s">
        <v>279</v>
      </c>
      <c r="N26" s="166" t="s">
        <v>42</v>
      </c>
      <c r="O26" s="234" t="s">
        <v>133</v>
      </c>
      <c r="P26" s="227" t="s">
        <v>271</v>
      </c>
      <c r="Q26" s="237" t="s">
        <v>43</v>
      </c>
      <c r="R26" s="129">
        <f t="shared" si="1"/>
        <v>112</v>
      </c>
      <c r="T26" s="30"/>
      <c r="U26" s="31"/>
    </row>
    <row r="27" spans="1:21" s="2" customFormat="1" ht="22.5" customHeight="1">
      <c r="A27" s="223"/>
      <c r="B27" s="224"/>
      <c r="C27" s="238"/>
      <c r="D27" s="231" t="s">
        <v>287</v>
      </c>
      <c r="E27" s="232" t="s">
        <v>266</v>
      </c>
      <c r="F27" s="233">
        <v>0.658</v>
      </c>
      <c r="G27" s="173" t="s">
        <v>267</v>
      </c>
      <c r="H27" s="234">
        <v>990</v>
      </c>
      <c r="I27" s="235" t="s">
        <v>268</v>
      </c>
      <c r="J27" s="236">
        <v>23.2</v>
      </c>
      <c r="K27" s="127">
        <f t="shared" si="0"/>
        <v>100.07155172413793</v>
      </c>
      <c r="L27" s="220">
        <v>20.5</v>
      </c>
      <c r="M27" s="173" t="s">
        <v>279</v>
      </c>
      <c r="N27" s="166" t="s">
        <v>270</v>
      </c>
      <c r="O27" s="234" t="s">
        <v>44</v>
      </c>
      <c r="P27" s="227"/>
      <c r="Q27" s="237" t="s">
        <v>43</v>
      </c>
      <c r="R27" s="129">
        <f t="shared" si="1"/>
        <v>113</v>
      </c>
      <c r="T27" s="30"/>
      <c r="U27" s="31"/>
    </row>
    <row r="28" spans="1:21" s="2" customFormat="1" ht="22.5" customHeight="1">
      <c r="A28" s="223"/>
      <c r="B28" s="224"/>
      <c r="C28" s="238"/>
      <c r="D28" s="231" t="s">
        <v>287</v>
      </c>
      <c r="E28" s="232" t="s">
        <v>266</v>
      </c>
      <c r="F28" s="233">
        <v>0.658</v>
      </c>
      <c r="G28" s="173" t="s">
        <v>267</v>
      </c>
      <c r="H28" s="234">
        <v>1010</v>
      </c>
      <c r="I28" s="235" t="s">
        <v>268</v>
      </c>
      <c r="J28" s="236">
        <v>21.2</v>
      </c>
      <c r="K28" s="127">
        <f t="shared" si="0"/>
        <v>109.5122641509434</v>
      </c>
      <c r="L28" s="220">
        <v>20.5</v>
      </c>
      <c r="M28" s="173" t="s">
        <v>279</v>
      </c>
      <c r="N28" s="166" t="s">
        <v>42</v>
      </c>
      <c r="O28" s="234" t="s">
        <v>44</v>
      </c>
      <c r="P28" s="227" t="s">
        <v>271</v>
      </c>
      <c r="Q28" s="237" t="s">
        <v>43</v>
      </c>
      <c r="R28" s="129">
        <f t="shared" si="1"/>
        <v>103</v>
      </c>
      <c r="T28" s="30"/>
      <c r="U28" s="31"/>
    </row>
    <row r="29" spans="1:21" s="2" customFormat="1" ht="22.5">
      <c r="A29" s="223"/>
      <c r="B29" s="217"/>
      <c r="C29" s="19" t="s">
        <v>288</v>
      </c>
      <c r="D29" s="165" t="s">
        <v>286</v>
      </c>
      <c r="E29" s="173" t="s">
        <v>266</v>
      </c>
      <c r="F29" s="166">
        <v>0.658</v>
      </c>
      <c r="G29" s="173" t="s">
        <v>267</v>
      </c>
      <c r="H29" s="166" t="s">
        <v>289</v>
      </c>
      <c r="I29" s="218">
        <v>4</v>
      </c>
      <c r="J29" s="219">
        <v>22.2</v>
      </c>
      <c r="K29" s="127">
        <f t="shared" si="0"/>
        <v>104.57927927927929</v>
      </c>
      <c r="L29" s="220">
        <v>20.8</v>
      </c>
      <c r="M29" s="173" t="s">
        <v>279</v>
      </c>
      <c r="N29" s="166" t="s">
        <v>42</v>
      </c>
      <c r="O29" s="166" t="s">
        <v>133</v>
      </c>
      <c r="P29" s="221"/>
      <c r="Q29" s="222" t="s">
        <v>40</v>
      </c>
      <c r="R29" s="129">
        <f t="shared" si="1"/>
        <v>106</v>
      </c>
      <c r="T29" s="30"/>
      <c r="U29" s="31"/>
    </row>
    <row r="30" spans="1:21" s="2" customFormat="1" ht="22.5">
      <c r="A30" s="223"/>
      <c r="B30" s="224"/>
      <c r="C30" s="34"/>
      <c r="D30" s="165" t="s">
        <v>290</v>
      </c>
      <c r="E30" s="173" t="s">
        <v>291</v>
      </c>
      <c r="F30" s="166">
        <v>0.658</v>
      </c>
      <c r="G30" s="173" t="s">
        <v>267</v>
      </c>
      <c r="H30" s="166">
        <v>950</v>
      </c>
      <c r="I30" s="218" t="s">
        <v>268</v>
      </c>
      <c r="J30" s="219">
        <v>24.2</v>
      </c>
      <c r="K30" s="127">
        <f t="shared" si="0"/>
        <v>95.93636363636364</v>
      </c>
      <c r="L30" s="220">
        <v>20.8</v>
      </c>
      <c r="M30" s="173" t="s">
        <v>279</v>
      </c>
      <c r="N30" s="166" t="s">
        <v>38</v>
      </c>
      <c r="O30" s="166" t="s">
        <v>133</v>
      </c>
      <c r="P30" s="221"/>
      <c r="Q30" s="222" t="s">
        <v>40</v>
      </c>
      <c r="R30" s="129">
        <f t="shared" si="1"/>
        <v>116</v>
      </c>
      <c r="T30" s="30"/>
      <c r="U30" s="31"/>
    </row>
    <row r="31" spans="1:21" s="2" customFormat="1" ht="22.5">
      <c r="A31" s="223"/>
      <c r="B31" s="224"/>
      <c r="C31" s="34"/>
      <c r="D31" s="165" t="s">
        <v>286</v>
      </c>
      <c r="E31" s="173" t="s">
        <v>266</v>
      </c>
      <c r="F31" s="166">
        <v>0.658</v>
      </c>
      <c r="G31" s="173" t="s">
        <v>267</v>
      </c>
      <c r="H31" s="166">
        <v>970</v>
      </c>
      <c r="I31" s="218" t="s">
        <v>268</v>
      </c>
      <c r="J31" s="219">
        <v>20.8</v>
      </c>
      <c r="K31" s="127">
        <f t="shared" si="0"/>
        <v>111.61826923076922</v>
      </c>
      <c r="L31" s="220">
        <v>20.8</v>
      </c>
      <c r="M31" s="173" t="s">
        <v>280</v>
      </c>
      <c r="N31" s="166" t="s">
        <v>38</v>
      </c>
      <c r="O31" s="166" t="s">
        <v>133</v>
      </c>
      <c r="P31" s="221"/>
      <c r="Q31" s="222" t="s">
        <v>40</v>
      </c>
      <c r="R31" s="129">
        <f t="shared" si="1"/>
        <v>100</v>
      </c>
      <c r="T31" s="30"/>
      <c r="U31" s="31"/>
    </row>
    <row r="32" spans="1:21" s="2" customFormat="1" ht="22.5">
      <c r="A32" s="223"/>
      <c r="B32" s="37"/>
      <c r="C32" s="38"/>
      <c r="D32" s="165" t="s">
        <v>287</v>
      </c>
      <c r="E32" s="173" t="s">
        <v>266</v>
      </c>
      <c r="F32" s="166">
        <v>0.658</v>
      </c>
      <c r="G32" s="173" t="s">
        <v>267</v>
      </c>
      <c r="H32" s="166" t="s">
        <v>292</v>
      </c>
      <c r="I32" s="218">
        <v>4</v>
      </c>
      <c r="J32" s="219">
        <v>20.8</v>
      </c>
      <c r="K32" s="127">
        <f t="shared" si="0"/>
        <v>111.61826923076922</v>
      </c>
      <c r="L32" s="220">
        <v>20.5</v>
      </c>
      <c r="M32" s="173" t="s">
        <v>279</v>
      </c>
      <c r="N32" s="166" t="s">
        <v>42</v>
      </c>
      <c r="O32" s="166" t="s">
        <v>44</v>
      </c>
      <c r="P32" s="221"/>
      <c r="Q32" s="222" t="s">
        <v>40</v>
      </c>
      <c r="R32" s="129">
        <f t="shared" si="1"/>
        <v>101</v>
      </c>
      <c r="T32" s="30"/>
      <c r="U32" s="31"/>
    </row>
    <row r="33" spans="1:21" s="2" customFormat="1" ht="22.5">
      <c r="A33" s="223"/>
      <c r="B33" s="224"/>
      <c r="C33" s="179"/>
      <c r="D33" s="165" t="s">
        <v>287</v>
      </c>
      <c r="E33" s="173" t="s">
        <v>266</v>
      </c>
      <c r="F33" s="166">
        <v>0.658</v>
      </c>
      <c r="G33" s="173" t="s">
        <v>267</v>
      </c>
      <c r="H33" s="166">
        <v>1010</v>
      </c>
      <c r="I33" s="218" t="s">
        <v>268</v>
      </c>
      <c r="J33" s="219">
        <v>22.6</v>
      </c>
      <c r="K33" s="127">
        <f t="shared" si="0"/>
        <v>102.72831858407078</v>
      </c>
      <c r="L33" s="220">
        <v>20.5</v>
      </c>
      <c r="M33" s="173" t="s">
        <v>279</v>
      </c>
      <c r="N33" s="166" t="s">
        <v>42</v>
      </c>
      <c r="O33" s="166" t="s">
        <v>44</v>
      </c>
      <c r="P33" s="221"/>
      <c r="Q33" s="222" t="s">
        <v>43</v>
      </c>
      <c r="R33" s="129">
        <f t="shared" si="1"/>
        <v>110</v>
      </c>
      <c r="T33" s="30"/>
      <c r="U33" s="31"/>
    </row>
    <row r="34" spans="1:21" s="2" customFormat="1" ht="22.5">
      <c r="A34" s="223"/>
      <c r="B34" s="226"/>
      <c r="C34" s="211"/>
      <c r="D34" s="165" t="s">
        <v>287</v>
      </c>
      <c r="E34" s="173" t="s">
        <v>266</v>
      </c>
      <c r="F34" s="166">
        <v>0.658</v>
      </c>
      <c r="G34" s="173" t="s">
        <v>267</v>
      </c>
      <c r="H34" s="166">
        <v>1030</v>
      </c>
      <c r="I34" s="218" t="s">
        <v>268</v>
      </c>
      <c r="J34" s="219">
        <v>18.8</v>
      </c>
      <c r="K34" s="127">
        <f t="shared" si="0"/>
        <v>123.49255319148935</v>
      </c>
      <c r="L34" s="220">
        <v>20.5</v>
      </c>
      <c r="M34" s="173" t="s">
        <v>280</v>
      </c>
      <c r="N34" s="166" t="s">
        <v>42</v>
      </c>
      <c r="O34" s="166" t="s">
        <v>44</v>
      </c>
      <c r="P34" s="221"/>
      <c r="Q34" s="222" t="s">
        <v>43</v>
      </c>
      <c r="R34" s="129">
        <f t="shared" si="1"/>
      </c>
      <c r="T34" s="30"/>
      <c r="U34" s="31"/>
    </row>
    <row r="35" spans="1:21" s="2" customFormat="1" ht="22.5" customHeight="1">
      <c r="A35" s="223"/>
      <c r="B35" s="224"/>
      <c r="C35" s="34" t="s">
        <v>293</v>
      </c>
      <c r="D35" s="165" t="s">
        <v>286</v>
      </c>
      <c r="E35" s="173" t="s">
        <v>266</v>
      </c>
      <c r="F35" s="166">
        <v>0.658</v>
      </c>
      <c r="G35" s="173" t="s">
        <v>267</v>
      </c>
      <c r="H35" s="166">
        <v>960</v>
      </c>
      <c r="I35" s="218" t="s">
        <v>268</v>
      </c>
      <c r="J35" s="219">
        <v>25.2</v>
      </c>
      <c r="K35" s="127">
        <f t="shared" si="0"/>
        <v>92.12936507936507</v>
      </c>
      <c r="L35" s="220">
        <v>20.8</v>
      </c>
      <c r="M35" s="173" t="s">
        <v>279</v>
      </c>
      <c r="N35" s="166" t="s">
        <v>270</v>
      </c>
      <c r="O35" s="166" t="s">
        <v>133</v>
      </c>
      <c r="P35" s="221"/>
      <c r="Q35" s="222" t="s">
        <v>43</v>
      </c>
      <c r="R35" s="129">
        <f t="shared" si="1"/>
        <v>121</v>
      </c>
      <c r="T35" s="30"/>
      <c r="U35" s="31"/>
    </row>
    <row r="36" spans="1:21" s="2" customFormat="1" ht="22.5" customHeight="1">
      <c r="A36" s="223"/>
      <c r="B36" s="224"/>
      <c r="C36" s="179"/>
      <c r="D36" s="165" t="s">
        <v>286</v>
      </c>
      <c r="E36" s="173" t="s">
        <v>266</v>
      </c>
      <c r="F36" s="166">
        <v>0.658</v>
      </c>
      <c r="G36" s="173" t="s">
        <v>267</v>
      </c>
      <c r="H36" s="166">
        <v>980</v>
      </c>
      <c r="I36" s="218" t="s">
        <v>268</v>
      </c>
      <c r="J36" s="219">
        <v>21.6</v>
      </c>
      <c r="K36" s="127">
        <f t="shared" si="0"/>
        <v>107.48425925925925</v>
      </c>
      <c r="L36" s="220">
        <v>20.5</v>
      </c>
      <c r="M36" s="173" t="s">
        <v>279</v>
      </c>
      <c r="N36" s="166" t="s">
        <v>42</v>
      </c>
      <c r="O36" s="166" t="s">
        <v>133</v>
      </c>
      <c r="P36" s="227" t="s">
        <v>271</v>
      </c>
      <c r="Q36" s="222" t="s">
        <v>43</v>
      </c>
      <c r="R36" s="129">
        <f t="shared" si="1"/>
        <v>105</v>
      </c>
      <c r="T36" s="30"/>
      <c r="U36" s="31"/>
    </row>
    <row r="37" spans="1:21" s="2" customFormat="1" ht="22.5" customHeight="1">
      <c r="A37" s="223"/>
      <c r="B37" s="224"/>
      <c r="C37" s="179"/>
      <c r="D37" s="165" t="s">
        <v>287</v>
      </c>
      <c r="E37" s="173" t="s">
        <v>266</v>
      </c>
      <c r="F37" s="166">
        <v>0.658</v>
      </c>
      <c r="G37" s="173" t="s">
        <v>267</v>
      </c>
      <c r="H37" s="166">
        <v>1010</v>
      </c>
      <c r="I37" s="218" t="s">
        <v>268</v>
      </c>
      <c r="J37" s="219">
        <v>23.2</v>
      </c>
      <c r="K37" s="127">
        <f t="shared" si="0"/>
        <v>100.07155172413793</v>
      </c>
      <c r="L37" s="220">
        <v>20.5</v>
      </c>
      <c r="M37" s="173" t="s">
        <v>279</v>
      </c>
      <c r="N37" s="166" t="s">
        <v>270</v>
      </c>
      <c r="O37" s="166" t="s">
        <v>44</v>
      </c>
      <c r="P37" s="221"/>
      <c r="Q37" s="222" t="s">
        <v>43</v>
      </c>
      <c r="R37" s="129">
        <f t="shared" si="1"/>
        <v>113</v>
      </c>
      <c r="T37" s="30"/>
      <c r="U37" s="31"/>
    </row>
    <row r="38" spans="1:21" s="2" customFormat="1" ht="22.5" customHeight="1">
      <c r="A38" s="223"/>
      <c r="B38" s="224"/>
      <c r="C38" s="179"/>
      <c r="D38" s="165" t="s">
        <v>287</v>
      </c>
      <c r="E38" s="173" t="s">
        <v>266</v>
      </c>
      <c r="F38" s="166">
        <v>0.658</v>
      </c>
      <c r="G38" s="173" t="s">
        <v>267</v>
      </c>
      <c r="H38" s="166">
        <v>1030</v>
      </c>
      <c r="I38" s="218" t="s">
        <v>268</v>
      </c>
      <c r="J38" s="219">
        <v>20.6</v>
      </c>
      <c r="K38" s="127">
        <f t="shared" si="0"/>
        <v>112.70194174757282</v>
      </c>
      <c r="L38" s="220">
        <v>20.5</v>
      </c>
      <c r="M38" s="173" t="s">
        <v>279</v>
      </c>
      <c r="N38" s="166" t="s">
        <v>42</v>
      </c>
      <c r="O38" s="166" t="s">
        <v>44</v>
      </c>
      <c r="P38" s="227" t="s">
        <v>271</v>
      </c>
      <c r="Q38" s="222" t="s">
        <v>43</v>
      </c>
      <c r="R38" s="129">
        <f t="shared" si="1"/>
        <v>100</v>
      </c>
      <c r="T38" s="30"/>
      <c r="U38" s="31"/>
    </row>
    <row r="39" spans="1:21" s="2" customFormat="1" ht="22.5">
      <c r="A39" s="223"/>
      <c r="B39" s="217"/>
      <c r="C39" s="19" t="s">
        <v>294</v>
      </c>
      <c r="D39" s="165" t="s">
        <v>286</v>
      </c>
      <c r="E39" s="173" t="s">
        <v>266</v>
      </c>
      <c r="F39" s="166">
        <v>0.658</v>
      </c>
      <c r="G39" s="173" t="s">
        <v>267</v>
      </c>
      <c r="H39" s="166" t="s">
        <v>295</v>
      </c>
      <c r="I39" s="218">
        <v>4</v>
      </c>
      <c r="J39" s="219">
        <v>22</v>
      </c>
      <c r="K39" s="127">
        <f t="shared" si="0"/>
        <v>105.52999999999999</v>
      </c>
      <c r="L39" s="220">
        <v>20.8</v>
      </c>
      <c r="M39" s="173" t="s">
        <v>279</v>
      </c>
      <c r="N39" s="166" t="s">
        <v>42</v>
      </c>
      <c r="O39" s="166" t="s">
        <v>133</v>
      </c>
      <c r="P39" s="221"/>
      <c r="Q39" s="222" t="s">
        <v>40</v>
      </c>
      <c r="R39" s="129">
        <f t="shared" si="1"/>
        <v>105</v>
      </c>
      <c r="T39" s="30"/>
      <c r="U39" s="31"/>
    </row>
    <row r="40" spans="1:21" s="2" customFormat="1" ht="22.5">
      <c r="A40" s="223"/>
      <c r="B40" s="224"/>
      <c r="C40" s="179"/>
      <c r="D40" s="165" t="s">
        <v>286</v>
      </c>
      <c r="E40" s="173" t="s">
        <v>266</v>
      </c>
      <c r="F40" s="166">
        <v>0.658</v>
      </c>
      <c r="G40" s="173" t="s">
        <v>267</v>
      </c>
      <c r="H40" s="166">
        <v>980</v>
      </c>
      <c r="I40" s="218">
        <v>4</v>
      </c>
      <c r="J40" s="219">
        <v>18.8</v>
      </c>
      <c r="K40" s="127">
        <f t="shared" si="0"/>
        <v>123.49255319148935</v>
      </c>
      <c r="L40" s="220">
        <v>20.5</v>
      </c>
      <c r="M40" s="173" t="s">
        <v>280</v>
      </c>
      <c r="N40" s="166" t="s">
        <v>42</v>
      </c>
      <c r="O40" s="166" t="s">
        <v>133</v>
      </c>
      <c r="P40" s="221"/>
      <c r="Q40" s="222" t="s">
        <v>40</v>
      </c>
      <c r="R40" s="129">
        <f t="shared" si="1"/>
      </c>
      <c r="T40" s="30"/>
      <c r="U40" s="31"/>
    </row>
    <row r="41" spans="1:21" s="2" customFormat="1" ht="22.5">
      <c r="A41" s="223"/>
      <c r="B41" s="224"/>
      <c r="C41" s="179"/>
      <c r="D41" s="165" t="s">
        <v>286</v>
      </c>
      <c r="E41" s="173" t="s">
        <v>266</v>
      </c>
      <c r="F41" s="166">
        <v>0.658</v>
      </c>
      <c r="G41" s="173" t="s">
        <v>267</v>
      </c>
      <c r="H41" s="166">
        <v>960</v>
      </c>
      <c r="I41" s="218" t="s">
        <v>268</v>
      </c>
      <c r="J41" s="219">
        <v>24.2</v>
      </c>
      <c r="K41" s="127">
        <f t="shared" si="0"/>
        <v>95.93636363636364</v>
      </c>
      <c r="L41" s="220">
        <v>20.8</v>
      </c>
      <c r="M41" s="173" t="s">
        <v>279</v>
      </c>
      <c r="N41" s="166" t="s">
        <v>42</v>
      </c>
      <c r="O41" s="166" t="s">
        <v>133</v>
      </c>
      <c r="P41" s="221"/>
      <c r="Q41" s="222" t="s">
        <v>43</v>
      </c>
      <c r="R41" s="129">
        <f t="shared" si="1"/>
        <v>116</v>
      </c>
      <c r="T41" s="30"/>
      <c r="U41" s="31"/>
    </row>
    <row r="42" spans="1:21" s="2" customFormat="1" ht="22.5">
      <c r="A42" s="223"/>
      <c r="B42" s="224"/>
      <c r="C42" s="179"/>
      <c r="D42" s="165" t="s">
        <v>287</v>
      </c>
      <c r="E42" s="173" t="s">
        <v>266</v>
      </c>
      <c r="F42" s="166">
        <v>0.658</v>
      </c>
      <c r="G42" s="173" t="s">
        <v>267</v>
      </c>
      <c r="H42" s="166" t="s">
        <v>296</v>
      </c>
      <c r="I42" s="218">
        <v>4</v>
      </c>
      <c r="J42" s="219">
        <v>20.6</v>
      </c>
      <c r="K42" s="127">
        <f t="shared" si="0"/>
        <v>112.70194174757282</v>
      </c>
      <c r="L42" s="220">
        <v>20.5</v>
      </c>
      <c r="M42" s="173" t="s">
        <v>279</v>
      </c>
      <c r="N42" s="166" t="s">
        <v>42</v>
      </c>
      <c r="O42" s="166" t="s">
        <v>44</v>
      </c>
      <c r="P42" s="221"/>
      <c r="Q42" s="222" t="s">
        <v>40</v>
      </c>
      <c r="R42" s="129">
        <f t="shared" si="1"/>
        <v>100</v>
      </c>
      <c r="T42" s="30"/>
      <c r="U42" s="31"/>
    </row>
    <row r="43" spans="1:21" s="2" customFormat="1" ht="22.5">
      <c r="A43" s="223"/>
      <c r="B43" s="37"/>
      <c r="C43" s="38"/>
      <c r="D43" s="165" t="s">
        <v>287</v>
      </c>
      <c r="E43" s="173" t="s">
        <v>266</v>
      </c>
      <c r="F43" s="166">
        <v>0.658</v>
      </c>
      <c r="G43" s="173" t="s">
        <v>267</v>
      </c>
      <c r="H43" s="166">
        <v>1030</v>
      </c>
      <c r="I43" s="218">
        <v>4</v>
      </c>
      <c r="J43" s="219">
        <v>18.2</v>
      </c>
      <c r="K43" s="127">
        <f t="shared" si="0"/>
        <v>127.56373626373626</v>
      </c>
      <c r="L43" s="220">
        <v>20.5</v>
      </c>
      <c r="M43" s="173" t="s">
        <v>280</v>
      </c>
      <c r="N43" s="166" t="s">
        <v>42</v>
      </c>
      <c r="O43" s="166" t="s">
        <v>44</v>
      </c>
      <c r="P43" s="221"/>
      <c r="Q43" s="222" t="s">
        <v>40</v>
      </c>
      <c r="R43" s="129">
        <f t="shared" si="1"/>
      </c>
      <c r="T43" s="30"/>
      <c r="U43" s="31"/>
    </row>
    <row r="44" spans="1:21" s="2" customFormat="1" ht="22.5">
      <c r="A44" s="223"/>
      <c r="B44" s="226"/>
      <c r="C44" s="211"/>
      <c r="D44" s="165" t="s">
        <v>287</v>
      </c>
      <c r="E44" s="173" t="s">
        <v>266</v>
      </c>
      <c r="F44" s="166">
        <v>0.658</v>
      </c>
      <c r="G44" s="173" t="s">
        <v>267</v>
      </c>
      <c r="H44" s="166">
        <v>1010</v>
      </c>
      <c r="I44" s="239" t="s">
        <v>268</v>
      </c>
      <c r="J44" s="219">
        <v>22.6</v>
      </c>
      <c r="K44" s="127">
        <f t="shared" si="0"/>
        <v>102.72831858407078</v>
      </c>
      <c r="L44" s="220">
        <v>20.5</v>
      </c>
      <c r="M44" s="173" t="s">
        <v>279</v>
      </c>
      <c r="N44" s="166" t="s">
        <v>42</v>
      </c>
      <c r="O44" s="166" t="s">
        <v>44</v>
      </c>
      <c r="P44" s="221"/>
      <c r="Q44" s="240" t="s">
        <v>43</v>
      </c>
      <c r="R44" s="129">
        <f t="shared" si="1"/>
        <v>110</v>
      </c>
      <c r="T44" s="30"/>
      <c r="U44" s="31"/>
    </row>
    <row r="45" spans="1:21" s="2" customFormat="1" ht="22.5" customHeight="1">
      <c r="A45" s="223"/>
      <c r="B45" s="224"/>
      <c r="C45" s="238" t="s">
        <v>297</v>
      </c>
      <c r="D45" s="241" t="s">
        <v>286</v>
      </c>
      <c r="E45" s="242" t="s">
        <v>266</v>
      </c>
      <c r="F45" s="243">
        <v>0.658</v>
      </c>
      <c r="G45" s="173" t="s">
        <v>267</v>
      </c>
      <c r="H45" s="234" t="s">
        <v>298</v>
      </c>
      <c r="I45" s="244" t="s">
        <v>268</v>
      </c>
      <c r="J45" s="245">
        <v>24</v>
      </c>
      <c r="K45" s="127">
        <f t="shared" si="0"/>
        <v>96.73583333333332</v>
      </c>
      <c r="L45" s="246">
        <v>20.5</v>
      </c>
      <c r="M45" s="173" t="s">
        <v>279</v>
      </c>
      <c r="N45" s="166" t="s">
        <v>270</v>
      </c>
      <c r="O45" s="247" t="s">
        <v>133</v>
      </c>
      <c r="P45" s="241"/>
      <c r="Q45" s="248" t="s">
        <v>43</v>
      </c>
      <c r="R45" s="129">
        <f t="shared" si="1"/>
        <v>117</v>
      </c>
      <c r="T45" s="30"/>
      <c r="U45" s="31"/>
    </row>
    <row r="46" spans="1:21" s="2" customFormat="1" ht="22.5" customHeight="1">
      <c r="A46" s="223"/>
      <c r="B46" s="224"/>
      <c r="C46" s="238"/>
      <c r="D46" s="241" t="s">
        <v>286</v>
      </c>
      <c r="E46" s="242" t="s">
        <v>266</v>
      </c>
      <c r="F46" s="243">
        <v>0.658</v>
      </c>
      <c r="G46" s="173" t="s">
        <v>267</v>
      </c>
      <c r="H46" s="234">
        <v>1010</v>
      </c>
      <c r="I46" s="244" t="s">
        <v>268</v>
      </c>
      <c r="J46" s="245">
        <v>22.2</v>
      </c>
      <c r="K46" s="127">
        <f t="shared" si="0"/>
        <v>104.57927927927929</v>
      </c>
      <c r="L46" s="246">
        <v>20.5</v>
      </c>
      <c r="M46" s="173" t="s">
        <v>279</v>
      </c>
      <c r="N46" s="166" t="s">
        <v>42</v>
      </c>
      <c r="O46" s="247" t="s">
        <v>133</v>
      </c>
      <c r="P46" s="227" t="s">
        <v>271</v>
      </c>
      <c r="Q46" s="248" t="s">
        <v>43</v>
      </c>
      <c r="R46" s="129">
        <f t="shared" si="1"/>
        <v>108</v>
      </c>
      <c r="T46" s="30"/>
      <c r="U46" s="31"/>
    </row>
    <row r="47" spans="1:21" s="2" customFormat="1" ht="22.5" customHeight="1">
      <c r="A47" s="223"/>
      <c r="B47" s="224"/>
      <c r="C47" s="238"/>
      <c r="D47" s="241" t="s">
        <v>286</v>
      </c>
      <c r="E47" s="242" t="s">
        <v>266</v>
      </c>
      <c r="F47" s="243">
        <v>0.658</v>
      </c>
      <c r="G47" s="173" t="s">
        <v>267</v>
      </c>
      <c r="H47" s="234">
        <v>1020</v>
      </c>
      <c r="I47" s="244" t="s">
        <v>268</v>
      </c>
      <c r="J47" s="245">
        <v>20.4</v>
      </c>
      <c r="K47" s="127">
        <f t="shared" si="0"/>
        <v>113.80686274509804</v>
      </c>
      <c r="L47" s="246">
        <v>20.5</v>
      </c>
      <c r="M47" s="173" t="s">
        <v>280</v>
      </c>
      <c r="N47" s="166" t="s">
        <v>270</v>
      </c>
      <c r="O47" s="247" t="s">
        <v>133</v>
      </c>
      <c r="P47" s="249" t="s">
        <v>299</v>
      </c>
      <c r="Q47" s="248" t="s">
        <v>43</v>
      </c>
      <c r="R47" s="129">
        <f t="shared" si="1"/>
      </c>
      <c r="T47" s="30"/>
      <c r="U47" s="31"/>
    </row>
    <row r="48" spans="1:21" s="2" customFormat="1" ht="22.5" customHeight="1">
      <c r="A48" s="223"/>
      <c r="B48" s="224"/>
      <c r="C48" s="238"/>
      <c r="D48" s="241" t="s">
        <v>287</v>
      </c>
      <c r="E48" s="242" t="s">
        <v>266</v>
      </c>
      <c r="F48" s="243">
        <v>0.658</v>
      </c>
      <c r="G48" s="173" t="s">
        <v>267</v>
      </c>
      <c r="H48" s="234" t="s">
        <v>300</v>
      </c>
      <c r="I48" s="244" t="s">
        <v>268</v>
      </c>
      <c r="J48" s="245">
        <v>23.2</v>
      </c>
      <c r="K48" s="127">
        <f t="shared" si="0"/>
        <v>100.07155172413793</v>
      </c>
      <c r="L48" s="246">
        <v>20.5</v>
      </c>
      <c r="M48" s="173" t="s">
        <v>279</v>
      </c>
      <c r="N48" s="166" t="s">
        <v>270</v>
      </c>
      <c r="O48" s="247" t="s">
        <v>44</v>
      </c>
      <c r="P48" s="241"/>
      <c r="Q48" s="248" t="s">
        <v>43</v>
      </c>
      <c r="R48" s="129">
        <f t="shared" si="1"/>
        <v>113</v>
      </c>
      <c r="T48" s="30"/>
      <c r="U48" s="31"/>
    </row>
    <row r="49" spans="1:21" s="2" customFormat="1" ht="22.5" customHeight="1">
      <c r="A49" s="223"/>
      <c r="B49" s="224"/>
      <c r="C49" s="238"/>
      <c r="D49" s="241" t="s">
        <v>287</v>
      </c>
      <c r="E49" s="242" t="s">
        <v>266</v>
      </c>
      <c r="F49" s="243">
        <v>0.658</v>
      </c>
      <c r="G49" s="173" t="s">
        <v>267</v>
      </c>
      <c r="H49" s="234">
        <v>1050</v>
      </c>
      <c r="I49" s="244" t="s">
        <v>268</v>
      </c>
      <c r="J49" s="245">
        <v>21.2</v>
      </c>
      <c r="K49" s="127">
        <f t="shared" si="0"/>
        <v>109.5122641509434</v>
      </c>
      <c r="L49" s="246">
        <v>20.5</v>
      </c>
      <c r="M49" s="173" t="s">
        <v>279</v>
      </c>
      <c r="N49" s="166" t="s">
        <v>42</v>
      </c>
      <c r="O49" s="247" t="s">
        <v>44</v>
      </c>
      <c r="P49" s="227" t="s">
        <v>271</v>
      </c>
      <c r="Q49" s="248" t="s">
        <v>43</v>
      </c>
      <c r="R49" s="129">
        <f t="shared" si="1"/>
        <v>103</v>
      </c>
      <c r="T49" s="30"/>
      <c r="U49" s="31"/>
    </row>
    <row r="50" spans="1:21" s="2" customFormat="1" ht="22.5" customHeight="1">
      <c r="A50" s="223"/>
      <c r="B50" s="224"/>
      <c r="C50" s="238"/>
      <c r="D50" s="241" t="s">
        <v>287</v>
      </c>
      <c r="E50" s="242" t="s">
        <v>266</v>
      </c>
      <c r="F50" s="243">
        <v>0.658</v>
      </c>
      <c r="G50" s="173" t="s">
        <v>267</v>
      </c>
      <c r="H50" s="234">
        <v>1070</v>
      </c>
      <c r="I50" s="244" t="s">
        <v>268</v>
      </c>
      <c r="J50" s="245">
        <v>20</v>
      </c>
      <c r="K50" s="127">
        <f t="shared" si="0"/>
        <v>116.083</v>
      </c>
      <c r="L50" s="246">
        <v>20.5</v>
      </c>
      <c r="M50" s="173" t="s">
        <v>280</v>
      </c>
      <c r="N50" s="166" t="s">
        <v>270</v>
      </c>
      <c r="O50" s="247" t="s">
        <v>44</v>
      </c>
      <c r="P50" s="249" t="s">
        <v>299</v>
      </c>
      <c r="Q50" s="248" t="s">
        <v>43</v>
      </c>
      <c r="R50" s="129">
        <f t="shared" si="1"/>
      </c>
      <c r="T50" s="30"/>
      <c r="U50" s="31"/>
    </row>
    <row r="51" spans="1:21" s="2" customFormat="1" ht="22.5" customHeight="1">
      <c r="A51" s="223"/>
      <c r="B51" s="217"/>
      <c r="C51" s="250" t="s">
        <v>301</v>
      </c>
      <c r="D51" s="231" t="s">
        <v>286</v>
      </c>
      <c r="E51" s="232" t="s">
        <v>266</v>
      </c>
      <c r="F51" s="233">
        <v>0.658</v>
      </c>
      <c r="G51" s="173" t="s">
        <v>267</v>
      </c>
      <c r="H51" s="234" t="s">
        <v>302</v>
      </c>
      <c r="I51" s="235" t="s">
        <v>268</v>
      </c>
      <c r="J51" s="236">
        <v>21.2</v>
      </c>
      <c r="K51" s="127">
        <f t="shared" si="0"/>
        <v>109.5122641509434</v>
      </c>
      <c r="L51" s="251">
        <v>20.5</v>
      </c>
      <c r="M51" s="173" t="s">
        <v>279</v>
      </c>
      <c r="N51" s="166" t="s">
        <v>42</v>
      </c>
      <c r="O51" s="234" t="s">
        <v>133</v>
      </c>
      <c r="P51" s="231"/>
      <c r="Q51" s="237" t="s">
        <v>43</v>
      </c>
      <c r="R51" s="129">
        <f t="shared" si="1"/>
        <v>103</v>
      </c>
      <c r="T51" s="30"/>
      <c r="U51" s="31"/>
    </row>
    <row r="52" spans="1:21" s="2" customFormat="1" ht="22.5" customHeight="1">
      <c r="A52" s="223"/>
      <c r="B52" s="224"/>
      <c r="C52" s="238"/>
      <c r="D52" s="231" t="s">
        <v>286</v>
      </c>
      <c r="E52" s="232" t="s">
        <v>266</v>
      </c>
      <c r="F52" s="233">
        <v>0.658</v>
      </c>
      <c r="G52" s="173" t="s">
        <v>267</v>
      </c>
      <c r="H52" s="234">
        <v>1020</v>
      </c>
      <c r="I52" s="235" t="s">
        <v>268</v>
      </c>
      <c r="J52" s="236">
        <v>20</v>
      </c>
      <c r="K52" s="127">
        <f t="shared" si="0"/>
        <v>116.083</v>
      </c>
      <c r="L52" s="251">
        <v>20.5</v>
      </c>
      <c r="M52" s="173" t="s">
        <v>280</v>
      </c>
      <c r="N52" s="166" t="s">
        <v>42</v>
      </c>
      <c r="O52" s="234" t="s">
        <v>133</v>
      </c>
      <c r="P52" s="227"/>
      <c r="Q52" s="237" t="s">
        <v>43</v>
      </c>
      <c r="R52" s="129">
        <f t="shared" si="1"/>
      </c>
      <c r="T52" s="30"/>
      <c r="U52" s="31"/>
    </row>
    <row r="53" spans="1:21" s="2" customFormat="1" ht="22.5" customHeight="1">
      <c r="A53" s="223"/>
      <c r="B53" s="224"/>
      <c r="C53" s="238"/>
      <c r="D53" s="231" t="s">
        <v>286</v>
      </c>
      <c r="E53" s="232" t="s">
        <v>266</v>
      </c>
      <c r="F53" s="233">
        <v>0.658</v>
      </c>
      <c r="G53" s="173" t="s">
        <v>267</v>
      </c>
      <c r="H53" s="234">
        <v>1010</v>
      </c>
      <c r="I53" s="235" t="s">
        <v>268</v>
      </c>
      <c r="J53" s="236">
        <v>19.4</v>
      </c>
      <c r="K53" s="127">
        <f t="shared" si="0"/>
        <v>119.67319587628867</v>
      </c>
      <c r="L53" s="251">
        <v>20.5</v>
      </c>
      <c r="M53" s="173" t="s">
        <v>280</v>
      </c>
      <c r="N53" s="166" t="s">
        <v>42</v>
      </c>
      <c r="O53" s="234" t="s">
        <v>133</v>
      </c>
      <c r="P53" s="231"/>
      <c r="Q53" s="237" t="s">
        <v>43</v>
      </c>
      <c r="R53" s="129">
        <f t="shared" si="1"/>
      </c>
      <c r="T53" s="30"/>
      <c r="U53" s="31"/>
    </row>
    <row r="54" spans="1:21" s="2" customFormat="1" ht="22.5" customHeight="1">
      <c r="A54" s="223"/>
      <c r="B54" s="224"/>
      <c r="C54" s="238"/>
      <c r="D54" s="231" t="s">
        <v>286</v>
      </c>
      <c r="E54" s="232" t="s">
        <v>266</v>
      </c>
      <c r="F54" s="233">
        <v>0.658</v>
      </c>
      <c r="G54" s="173" t="s">
        <v>267</v>
      </c>
      <c r="H54" s="234" t="s">
        <v>302</v>
      </c>
      <c r="I54" s="235" t="s">
        <v>268</v>
      </c>
      <c r="J54" s="236">
        <v>23.2</v>
      </c>
      <c r="K54" s="127">
        <f t="shared" si="0"/>
        <v>100.07155172413793</v>
      </c>
      <c r="L54" s="251">
        <v>20.5</v>
      </c>
      <c r="M54" s="173" t="s">
        <v>279</v>
      </c>
      <c r="N54" s="166" t="s">
        <v>42</v>
      </c>
      <c r="O54" s="234" t="s">
        <v>133</v>
      </c>
      <c r="P54" s="231"/>
      <c r="Q54" s="237" t="s">
        <v>43</v>
      </c>
      <c r="R54" s="129">
        <f t="shared" si="1"/>
        <v>113</v>
      </c>
      <c r="T54" s="30"/>
      <c r="U54" s="31"/>
    </row>
    <row r="55" spans="1:21" s="2" customFormat="1" ht="22.5" customHeight="1">
      <c r="A55" s="223"/>
      <c r="B55" s="224"/>
      <c r="C55" s="238"/>
      <c r="D55" s="231" t="s">
        <v>287</v>
      </c>
      <c r="E55" s="232" t="s">
        <v>266</v>
      </c>
      <c r="F55" s="233">
        <v>0.658</v>
      </c>
      <c r="G55" s="173" t="s">
        <v>267</v>
      </c>
      <c r="H55" s="234" t="s">
        <v>303</v>
      </c>
      <c r="I55" s="235" t="s">
        <v>268</v>
      </c>
      <c r="J55" s="236">
        <v>20.6</v>
      </c>
      <c r="K55" s="127">
        <f t="shared" si="0"/>
        <v>112.70194174757282</v>
      </c>
      <c r="L55" s="251">
        <v>20.5</v>
      </c>
      <c r="M55" s="173" t="s">
        <v>279</v>
      </c>
      <c r="N55" s="166" t="s">
        <v>42</v>
      </c>
      <c r="O55" s="234" t="s">
        <v>44</v>
      </c>
      <c r="P55" s="231"/>
      <c r="Q55" s="237" t="s">
        <v>43</v>
      </c>
      <c r="R55" s="129">
        <f t="shared" si="1"/>
        <v>100</v>
      </c>
      <c r="T55" s="30"/>
      <c r="U55" s="31"/>
    </row>
    <row r="56" spans="1:21" s="2" customFormat="1" ht="22.5" customHeight="1">
      <c r="A56" s="223"/>
      <c r="B56" s="224"/>
      <c r="C56" s="238"/>
      <c r="D56" s="231" t="s">
        <v>287</v>
      </c>
      <c r="E56" s="232" t="s">
        <v>266</v>
      </c>
      <c r="F56" s="233">
        <v>0.658</v>
      </c>
      <c r="G56" s="173" t="s">
        <v>267</v>
      </c>
      <c r="H56" s="234" t="s">
        <v>304</v>
      </c>
      <c r="I56" s="235" t="s">
        <v>268</v>
      </c>
      <c r="J56" s="236">
        <v>19.6</v>
      </c>
      <c r="K56" s="127">
        <f t="shared" si="0"/>
        <v>118.45204081632652</v>
      </c>
      <c r="L56" s="251">
        <v>20.5</v>
      </c>
      <c r="M56" s="173" t="s">
        <v>280</v>
      </c>
      <c r="N56" s="166" t="s">
        <v>42</v>
      </c>
      <c r="O56" s="234" t="s">
        <v>44</v>
      </c>
      <c r="P56" s="227"/>
      <c r="Q56" s="237" t="s">
        <v>43</v>
      </c>
      <c r="R56" s="129">
        <f t="shared" si="1"/>
      </c>
      <c r="T56" s="30"/>
      <c r="U56" s="31"/>
    </row>
    <row r="57" spans="1:21" s="2" customFormat="1" ht="22.5" customHeight="1">
      <c r="A57" s="223"/>
      <c r="B57" s="37"/>
      <c r="C57" s="38"/>
      <c r="D57" s="231" t="s">
        <v>287</v>
      </c>
      <c r="E57" s="232" t="s">
        <v>266</v>
      </c>
      <c r="F57" s="233">
        <v>0.658</v>
      </c>
      <c r="G57" s="173" t="s">
        <v>267</v>
      </c>
      <c r="H57" s="234">
        <v>1060</v>
      </c>
      <c r="I57" s="235" t="s">
        <v>268</v>
      </c>
      <c r="J57" s="236">
        <v>18.8</v>
      </c>
      <c r="K57" s="127">
        <f t="shared" si="0"/>
        <v>123.49255319148935</v>
      </c>
      <c r="L57" s="251">
        <v>20.5</v>
      </c>
      <c r="M57" s="173" t="s">
        <v>280</v>
      </c>
      <c r="N57" s="166" t="s">
        <v>42</v>
      </c>
      <c r="O57" s="234" t="s">
        <v>44</v>
      </c>
      <c r="P57" s="231"/>
      <c r="Q57" s="237" t="s">
        <v>43</v>
      </c>
      <c r="R57" s="129">
        <f t="shared" si="1"/>
      </c>
      <c r="T57" s="30"/>
      <c r="U57" s="31"/>
    </row>
    <row r="58" spans="1:21" s="2" customFormat="1" ht="22.5" customHeight="1">
      <c r="A58" s="223"/>
      <c r="B58" s="224"/>
      <c r="C58" s="238"/>
      <c r="D58" s="241" t="s">
        <v>287</v>
      </c>
      <c r="E58" s="242" t="s">
        <v>266</v>
      </c>
      <c r="F58" s="243">
        <v>0.658</v>
      </c>
      <c r="G58" s="173" t="s">
        <v>267</v>
      </c>
      <c r="H58" s="234" t="s">
        <v>305</v>
      </c>
      <c r="I58" s="244" t="s">
        <v>268</v>
      </c>
      <c r="J58" s="245">
        <v>22.6</v>
      </c>
      <c r="K58" s="127">
        <f t="shared" si="0"/>
        <v>102.72831858407078</v>
      </c>
      <c r="L58" s="246">
        <v>20.5</v>
      </c>
      <c r="M58" s="173" t="s">
        <v>279</v>
      </c>
      <c r="N58" s="166" t="s">
        <v>42</v>
      </c>
      <c r="O58" s="247" t="s">
        <v>44</v>
      </c>
      <c r="P58" s="241"/>
      <c r="Q58" s="248" t="s">
        <v>43</v>
      </c>
      <c r="R58" s="129">
        <f t="shared" si="1"/>
        <v>110</v>
      </c>
      <c r="T58" s="30"/>
      <c r="U58" s="31"/>
    </row>
    <row r="59" spans="1:21" s="2" customFormat="1" ht="22.5" customHeight="1">
      <c r="A59" s="223"/>
      <c r="B59" s="226"/>
      <c r="C59" s="230"/>
      <c r="D59" s="241" t="s">
        <v>287</v>
      </c>
      <c r="E59" s="242" t="s">
        <v>266</v>
      </c>
      <c r="F59" s="243">
        <v>0.658</v>
      </c>
      <c r="G59" s="173" t="s">
        <v>267</v>
      </c>
      <c r="H59" s="234" t="s">
        <v>306</v>
      </c>
      <c r="I59" s="244" t="s">
        <v>268</v>
      </c>
      <c r="J59" s="245">
        <v>22.4</v>
      </c>
      <c r="K59" s="127">
        <f t="shared" si="0"/>
        <v>103.64553571428571</v>
      </c>
      <c r="L59" s="246">
        <v>20.5</v>
      </c>
      <c r="M59" s="173" t="s">
        <v>279</v>
      </c>
      <c r="N59" s="166" t="s">
        <v>42</v>
      </c>
      <c r="O59" s="247" t="s">
        <v>44</v>
      </c>
      <c r="P59" s="241"/>
      <c r="Q59" s="248" t="s">
        <v>43</v>
      </c>
      <c r="R59" s="129">
        <f t="shared" si="1"/>
        <v>109</v>
      </c>
      <c r="T59" s="30"/>
      <c r="U59" s="31"/>
    </row>
    <row r="60" spans="1:21" s="2" customFormat="1" ht="22.5" customHeight="1">
      <c r="A60" s="223"/>
      <c r="B60" s="224"/>
      <c r="C60" s="238" t="s">
        <v>307</v>
      </c>
      <c r="D60" s="241" t="s">
        <v>286</v>
      </c>
      <c r="E60" s="242" t="s">
        <v>266</v>
      </c>
      <c r="F60" s="243">
        <v>0.658</v>
      </c>
      <c r="G60" s="173" t="s">
        <v>267</v>
      </c>
      <c r="H60" s="234" t="s">
        <v>308</v>
      </c>
      <c r="I60" s="244" t="s">
        <v>268</v>
      </c>
      <c r="J60" s="245">
        <v>24</v>
      </c>
      <c r="K60" s="127">
        <f t="shared" si="0"/>
        <v>96.73583333333332</v>
      </c>
      <c r="L60" s="246">
        <v>20.5</v>
      </c>
      <c r="M60" s="173" t="s">
        <v>279</v>
      </c>
      <c r="N60" s="166" t="s">
        <v>270</v>
      </c>
      <c r="O60" s="166" t="s">
        <v>133</v>
      </c>
      <c r="P60" s="221"/>
      <c r="Q60" s="248" t="s">
        <v>43</v>
      </c>
      <c r="R60" s="129">
        <f t="shared" si="1"/>
        <v>117</v>
      </c>
      <c r="T60" s="30"/>
      <c r="U60" s="31"/>
    </row>
    <row r="61" spans="1:21" s="2" customFormat="1" ht="22.5" customHeight="1">
      <c r="A61" s="223"/>
      <c r="B61" s="224"/>
      <c r="C61" s="238"/>
      <c r="D61" s="241" t="s">
        <v>286</v>
      </c>
      <c r="E61" s="242" t="s">
        <v>266</v>
      </c>
      <c r="F61" s="243">
        <v>0.658</v>
      </c>
      <c r="G61" s="173" t="s">
        <v>267</v>
      </c>
      <c r="H61" s="234">
        <v>1020</v>
      </c>
      <c r="I61" s="244" t="s">
        <v>268</v>
      </c>
      <c r="J61" s="245">
        <v>22.2</v>
      </c>
      <c r="K61" s="127">
        <f t="shared" si="0"/>
        <v>104.57927927927929</v>
      </c>
      <c r="L61" s="246">
        <v>20.5</v>
      </c>
      <c r="M61" s="173" t="s">
        <v>279</v>
      </c>
      <c r="N61" s="166" t="s">
        <v>42</v>
      </c>
      <c r="O61" s="166" t="s">
        <v>133</v>
      </c>
      <c r="P61" s="227" t="s">
        <v>271</v>
      </c>
      <c r="Q61" s="248" t="s">
        <v>43</v>
      </c>
      <c r="R61" s="129">
        <f t="shared" si="1"/>
        <v>108</v>
      </c>
      <c r="T61" s="30"/>
      <c r="U61" s="31"/>
    </row>
    <row r="62" spans="1:21" s="2" customFormat="1" ht="22.5" customHeight="1">
      <c r="A62" s="223"/>
      <c r="B62" s="224"/>
      <c r="C62" s="238"/>
      <c r="D62" s="241" t="s">
        <v>287</v>
      </c>
      <c r="E62" s="242" t="s">
        <v>266</v>
      </c>
      <c r="F62" s="243">
        <v>0.658</v>
      </c>
      <c r="G62" s="173" t="s">
        <v>267</v>
      </c>
      <c r="H62" s="234" t="s">
        <v>309</v>
      </c>
      <c r="I62" s="244" t="s">
        <v>268</v>
      </c>
      <c r="J62" s="245">
        <v>23.2</v>
      </c>
      <c r="K62" s="127">
        <f t="shared" si="0"/>
        <v>100.07155172413793</v>
      </c>
      <c r="L62" s="246">
        <v>20.5</v>
      </c>
      <c r="M62" s="173" t="s">
        <v>279</v>
      </c>
      <c r="N62" s="166" t="s">
        <v>270</v>
      </c>
      <c r="O62" s="166" t="s">
        <v>44</v>
      </c>
      <c r="P62" s="221"/>
      <c r="Q62" s="248" t="s">
        <v>43</v>
      </c>
      <c r="R62" s="129">
        <f t="shared" si="1"/>
        <v>113</v>
      </c>
      <c r="T62" s="30"/>
      <c r="U62" s="31"/>
    </row>
    <row r="63" spans="1:21" s="2" customFormat="1" ht="22.5" customHeight="1">
      <c r="A63" s="223"/>
      <c r="B63" s="224"/>
      <c r="C63" s="238"/>
      <c r="D63" s="241" t="s">
        <v>287</v>
      </c>
      <c r="E63" s="242" t="s">
        <v>266</v>
      </c>
      <c r="F63" s="243">
        <v>0.658</v>
      </c>
      <c r="G63" s="173" t="s">
        <v>267</v>
      </c>
      <c r="H63" s="234">
        <v>1060</v>
      </c>
      <c r="I63" s="244" t="s">
        <v>268</v>
      </c>
      <c r="J63" s="245">
        <v>21.2</v>
      </c>
      <c r="K63" s="127">
        <f t="shared" si="0"/>
        <v>109.5122641509434</v>
      </c>
      <c r="L63" s="246">
        <v>20.5</v>
      </c>
      <c r="M63" s="173" t="s">
        <v>279</v>
      </c>
      <c r="N63" s="166" t="s">
        <v>42</v>
      </c>
      <c r="O63" s="166" t="s">
        <v>44</v>
      </c>
      <c r="P63" s="227" t="s">
        <v>271</v>
      </c>
      <c r="Q63" s="248" t="s">
        <v>43</v>
      </c>
      <c r="R63" s="129">
        <f t="shared" si="1"/>
        <v>103</v>
      </c>
      <c r="T63" s="30"/>
      <c r="U63" s="31"/>
    </row>
    <row r="64" spans="1:21" s="2" customFormat="1" ht="22.5" customHeight="1">
      <c r="A64" s="223"/>
      <c r="B64" s="217"/>
      <c r="C64" s="250" t="s">
        <v>310</v>
      </c>
      <c r="D64" s="241" t="s">
        <v>286</v>
      </c>
      <c r="E64" s="242" t="s">
        <v>266</v>
      </c>
      <c r="F64" s="243">
        <v>0.658</v>
      </c>
      <c r="G64" s="69" t="s">
        <v>267</v>
      </c>
      <c r="H64" s="234" t="s">
        <v>311</v>
      </c>
      <c r="I64" s="244" t="s">
        <v>268</v>
      </c>
      <c r="J64" s="245">
        <v>21.2</v>
      </c>
      <c r="K64" s="252">
        <f t="shared" si="0"/>
        <v>109.5122641509434</v>
      </c>
      <c r="L64" s="253">
        <v>20.5</v>
      </c>
      <c r="M64" s="69" t="s">
        <v>279</v>
      </c>
      <c r="N64" s="58" t="s">
        <v>42</v>
      </c>
      <c r="O64" s="247" t="s">
        <v>133</v>
      </c>
      <c r="P64" s="241"/>
      <c r="Q64" s="248" t="s">
        <v>43</v>
      </c>
      <c r="R64" s="129">
        <f t="shared" si="1"/>
        <v>103</v>
      </c>
      <c r="T64" s="30"/>
      <c r="U64" s="31"/>
    </row>
    <row r="65" spans="1:21" s="2" customFormat="1" ht="22.5" customHeight="1">
      <c r="A65" s="223"/>
      <c r="B65" s="224"/>
      <c r="C65" s="238"/>
      <c r="D65" s="231" t="s">
        <v>286</v>
      </c>
      <c r="E65" s="232" t="s">
        <v>266</v>
      </c>
      <c r="F65" s="233">
        <v>0.658</v>
      </c>
      <c r="G65" s="173" t="s">
        <v>267</v>
      </c>
      <c r="H65" s="234">
        <v>1020</v>
      </c>
      <c r="I65" s="235" t="s">
        <v>268</v>
      </c>
      <c r="J65" s="236">
        <v>19.4</v>
      </c>
      <c r="K65" s="127">
        <f t="shared" si="0"/>
        <v>119.67319587628867</v>
      </c>
      <c r="L65" s="254">
        <v>20.5</v>
      </c>
      <c r="M65" s="173" t="s">
        <v>280</v>
      </c>
      <c r="N65" s="166" t="s">
        <v>42</v>
      </c>
      <c r="O65" s="234" t="s">
        <v>133</v>
      </c>
      <c r="P65" s="231"/>
      <c r="Q65" s="237" t="s">
        <v>43</v>
      </c>
      <c r="R65" s="129">
        <f t="shared" si="1"/>
      </c>
      <c r="T65" s="30"/>
      <c r="U65" s="31"/>
    </row>
    <row r="66" spans="1:21" s="2" customFormat="1" ht="22.5" customHeight="1">
      <c r="A66" s="223"/>
      <c r="B66" s="224"/>
      <c r="C66" s="238"/>
      <c r="D66" s="231" t="s">
        <v>286</v>
      </c>
      <c r="E66" s="232" t="s">
        <v>266</v>
      </c>
      <c r="F66" s="233">
        <v>0.658</v>
      </c>
      <c r="G66" s="173" t="s">
        <v>267</v>
      </c>
      <c r="H66" s="234" t="s">
        <v>311</v>
      </c>
      <c r="I66" s="235" t="s">
        <v>268</v>
      </c>
      <c r="J66" s="236">
        <v>23.2</v>
      </c>
      <c r="K66" s="127">
        <f t="shared" si="0"/>
        <v>100.07155172413793</v>
      </c>
      <c r="L66" s="254">
        <v>20.5</v>
      </c>
      <c r="M66" s="173" t="s">
        <v>279</v>
      </c>
      <c r="N66" s="166" t="s">
        <v>42</v>
      </c>
      <c r="O66" s="234" t="s">
        <v>133</v>
      </c>
      <c r="P66" s="231"/>
      <c r="Q66" s="237" t="s">
        <v>43</v>
      </c>
      <c r="R66" s="129">
        <f t="shared" si="1"/>
        <v>113</v>
      </c>
      <c r="T66" s="30"/>
      <c r="U66" s="31"/>
    </row>
    <row r="67" spans="1:21" s="2" customFormat="1" ht="22.5" customHeight="1">
      <c r="A67" s="223"/>
      <c r="B67" s="224"/>
      <c r="C67" s="238"/>
      <c r="D67" s="231" t="s">
        <v>287</v>
      </c>
      <c r="E67" s="232" t="s">
        <v>266</v>
      </c>
      <c r="F67" s="233">
        <v>0.658</v>
      </c>
      <c r="G67" s="173" t="s">
        <v>267</v>
      </c>
      <c r="H67" s="234" t="s">
        <v>312</v>
      </c>
      <c r="I67" s="235" t="s">
        <v>268</v>
      </c>
      <c r="J67" s="236">
        <v>20.6</v>
      </c>
      <c r="K67" s="127">
        <f t="shared" si="0"/>
        <v>112.70194174757282</v>
      </c>
      <c r="L67" s="254">
        <v>20.5</v>
      </c>
      <c r="M67" s="173" t="s">
        <v>279</v>
      </c>
      <c r="N67" s="166" t="s">
        <v>42</v>
      </c>
      <c r="O67" s="234" t="s">
        <v>44</v>
      </c>
      <c r="P67" s="231"/>
      <c r="Q67" s="237" t="s">
        <v>43</v>
      </c>
      <c r="R67" s="129">
        <f t="shared" si="1"/>
        <v>100</v>
      </c>
      <c r="T67" s="30"/>
      <c r="U67" s="31"/>
    </row>
    <row r="68" spans="1:21" s="2" customFormat="1" ht="22.5" customHeight="1">
      <c r="A68" s="223"/>
      <c r="D68" s="231" t="s">
        <v>287</v>
      </c>
      <c r="E68" s="232" t="s">
        <v>266</v>
      </c>
      <c r="F68" s="233">
        <v>0.658</v>
      </c>
      <c r="G68" s="173" t="s">
        <v>267</v>
      </c>
      <c r="H68" s="234">
        <v>1060</v>
      </c>
      <c r="I68" s="235" t="s">
        <v>268</v>
      </c>
      <c r="J68" s="236">
        <v>18.8</v>
      </c>
      <c r="K68" s="127">
        <f t="shared" si="0"/>
        <v>123.49255319148935</v>
      </c>
      <c r="L68" s="254">
        <v>20.5</v>
      </c>
      <c r="M68" s="173" t="s">
        <v>280</v>
      </c>
      <c r="N68" s="166" t="s">
        <v>42</v>
      </c>
      <c r="O68" s="234" t="s">
        <v>44</v>
      </c>
      <c r="P68" s="231"/>
      <c r="Q68" s="237" t="s">
        <v>43</v>
      </c>
      <c r="R68" s="129">
        <f t="shared" si="1"/>
      </c>
      <c r="T68" s="30"/>
      <c r="U68" s="31"/>
    </row>
    <row r="69" spans="1:21" s="2" customFormat="1" ht="22.5" customHeight="1">
      <c r="A69" s="223"/>
      <c r="B69" s="224"/>
      <c r="C69" s="238"/>
      <c r="D69" s="231" t="s">
        <v>287</v>
      </c>
      <c r="E69" s="232" t="s">
        <v>266</v>
      </c>
      <c r="F69" s="233">
        <v>0.658</v>
      </c>
      <c r="G69" s="173" t="s">
        <v>267</v>
      </c>
      <c r="H69" s="234" t="s">
        <v>313</v>
      </c>
      <c r="I69" s="235" t="s">
        <v>268</v>
      </c>
      <c r="J69" s="245">
        <v>22.6</v>
      </c>
      <c r="K69" s="127">
        <f t="shared" si="0"/>
        <v>102.72831858407078</v>
      </c>
      <c r="L69" s="254">
        <v>20.5</v>
      </c>
      <c r="M69" s="173" t="s">
        <v>279</v>
      </c>
      <c r="N69" s="166" t="s">
        <v>42</v>
      </c>
      <c r="O69" s="234" t="s">
        <v>44</v>
      </c>
      <c r="P69" s="231"/>
      <c r="Q69" s="237" t="s">
        <v>43</v>
      </c>
      <c r="R69" s="129">
        <f t="shared" si="1"/>
        <v>110</v>
      </c>
      <c r="T69" s="30"/>
      <c r="U69" s="31"/>
    </row>
    <row r="70" spans="1:21" s="2" customFormat="1" ht="22.5" customHeight="1">
      <c r="A70" s="223"/>
      <c r="B70" s="224"/>
      <c r="C70" s="238"/>
      <c r="D70" s="231" t="s">
        <v>287</v>
      </c>
      <c r="E70" s="232" t="s">
        <v>266</v>
      </c>
      <c r="F70" s="233">
        <v>0.658</v>
      </c>
      <c r="G70" s="173" t="s">
        <v>267</v>
      </c>
      <c r="H70" s="234" t="s">
        <v>314</v>
      </c>
      <c r="I70" s="235" t="s">
        <v>268</v>
      </c>
      <c r="J70" s="245">
        <v>22.4</v>
      </c>
      <c r="K70" s="127">
        <f t="shared" si="0"/>
        <v>103.64553571428571</v>
      </c>
      <c r="L70" s="254">
        <v>20.5</v>
      </c>
      <c r="M70" s="173" t="s">
        <v>279</v>
      </c>
      <c r="N70" s="166" t="s">
        <v>42</v>
      </c>
      <c r="O70" s="234" t="s">
        <v>44</v>
      </c>
      <c r="P70" s="231"/>
      <c r="Q70" s="237" t="s">
        <v>43</v>
      </c>
      <c r="R70" s="129">
        <f t="shared" si="1"/>
        <v>109</v>
      </c>
      <c r="T70" s="30"/>
      <c r="U70" s="31"/>
    </row>
    <row r="71" spans="1:21" s="2" customFormat="1" ht="22.5">
      <c r="A71" s="223"/>
      <c r="B71" s="217"/>
      <c r="C71" s="19" t="s">
        <v>315</v>
      </c>
      <c r="D71" s="165" t="s">
        <v>316</v>
      </c>
      <c r="E71" s="166" t="s">
        <v>317</v>
      </c>
      <c r="F71" s="166">
        <v>0.658</v>
      </c>
      <c r="G71" s="173" t="s">
        <v>318</v>
      </c>
      <c r="H71" s="166" t="s">
        <v>319</v>
      </c>
      <c r="I71" s="218">
        <v>4</v>
      </c>
      <c r="J71" s="255">
        <v>19.6</v>
      </c>
      <c r="K71" s="252">
        <f t="shared" si="0"/>
        <v>118.45204081632652</v>
      </c>
      <c r="L71" s="220">
        <v>21</v>
      </c>
      <c r="M71" s="173" t="s">
        <v>92</v>
      </c>
      <c r="N71" s="166" t="s">
        <v>42</v>
      </c>
      <c r="O71" s="166" t="s">
        <v>133</v>
      </c>
      <c r="P71" s="221" t="s">
        <v>320</v>
      </c>
      <c r="Q71" s="240" t="s">
        <v>40</v>
      </c>
      <c r="R71" s="129">
        <f t="shared" si="1"/>
      </c>
      <c r="T71" s="30"/>
      <c r="U71" s="31"/>
    </row>
    <row r="72" spans="1:21" s="2" customFormat="1" ht="22.5">
      <c r="A72" s="223"/>
      <c r="B72" s="224"/>
      <c r="C72" s="179"/>
      <c r="D72" s="165" t="s">
        <v>316</v>
      </c>
      <c r="E72" s="166" t="s">
        <v>317</v>
      </c>
      <c r="F72" s="166">
        <v>0.658</v>
      </c>
      <c r="G72" s="173" t="s">
        <v>318</v>
      </c>
      <c r="H72" s="166">
        <v>810</v>
      </c>
      <c r="I72" s="218">
        <v>4</v>
      </c>
      <c r="J72" s="219">
        <v>19.4</v>
      </c>
      <c r="K72" s="127">
        <f aca="true" t="shared" si="2" ref="K72:K88">IF(J72&gt;0,1/J72*34.6*67.1,"")</f>
        <v>119.67319587628867</v>
      </c>
      <c r="L72" s="220">
        <v>21</v>
      </c>
      <c r="M72" s="173" t="s">
        <v>92</v>
      </c>
      <c r="N72" s="166" t="s">
        <v>42</v>
      </c>
      <c r="O72" s="166" t="s">
        <v>133</v>
      </c>
      <c r="P72" s="221"/>
      <c r="Q72" s="240" t="s">
        <v>40</v>
      </c>
      <c r="R72" s="129">
        <f aca="true" t="shared" si="3" ref="R72:R88">IF(J72&gt;=L72,ROUNDDOWN(J72/L72*100,0),"")</f>
      </c>
      <c r="T72" s="30"/>
      <c r="U72" s="31"/>
    </row>
    <row r="73" spans="1:21" s="2" customFormat="1" ht="22.5">
      <c r="A73" s="223"/>
      <c r="B73" s="224"/>
      <c r="C73" s="179"/>
      <c r="D73" s="165" t="s">
        <v>316</v>
      </c>
      <c r="E73" s="166" t="s">
        <v>317</v>
      </c>
      <c r="F73" s="166">
        <v>0.658</v>
      </c>
      <c r="G73" s="173" t="s">
        <v>318</v>
      </c>
      <c r="H73" s="166" t="s">
        <v>321</v>
      </c>
      <c r="I73" s="218">
        <v>4</v>
      </c>
      <c r="J73" s="219">
        <v>19.2</v>
      </c>
      <c r="K73" s="127">
        <f t="shared" si="2"/>
        <v>120.91979166666667</v>
      </c>
      <c r="L73" s="220">
        <v>21</v>
      </c>
      <c r="M73" s="173" t="s">
        <v>92</v>
      </c>
      <c r="N73" s="166" t="s">
        <v>42</v>
      </c>
      <c r="O73" s="166" t="s">
        <v>133</v>
      </c>
      <c r="P73" s="221" t="s">
        <v>322</v>
      </c>
      <c r="Q73" s="240" t="s">
        <v>40</v>
      </c>
      <c r="R73" s="129">
        <f t="shared" si="3"/>
      </c>
      <c r="T73" s="30"/>
      <c r="U73" s="31"/>
    </row>
    <row r="74" spans="1:21" s="2" customFormat="1" ht="22.5">
      <c r="A74" s="223"/>
      <c r="B74" s="224"/>
      <c r="C74" s="179"/>
      <c r="D74" s="165" t="s">
        <v>316</v>
      </c>
      <c r="E74" s="166" t="s">
        <v>317</v>
      </c>
      <c r="F74" s="166">
        <v>0.658</v>
      </c>
      <c r="G74" s="173" t="s">
        <v>318</v>
      </c>
      <c r="H74" s="166" t="s">
        <v>323</v>
      </c>
      <c r="I74" s="218">
        <v>4</v>
      </c>
      <c r="J74" s="219">
        <v>18.4</v>
      </c>
      <c r="K74" s="127">
        <f t="shared" si="2"/>
        <v>126.17717391304349</v>
      </c>
      <c r="L74" s="220">
        <v>21</v>
      </c>
      <c r="M74" s="173" t="s">
        <v>92</v>
      </c>
      <c r="N74" s="166" t="s">
        <v>42</v>
      </c>
      <c r="O74" s="166" t="s">
        <v>133</v>
      </c>
      <c r="P74" s="225" t="s">
        <v>324</v>
      </c>
      <c r="Q74" s="240" t="s">
        <v>40</v>
      </c>
      <c r="R74" s="129">
        <f t="shared" si="3"/>
      </c>
      <c r="T74" s="30"/>
      <c r="U74" s="31"/>
    </row>
    <row r="75" spans="1:21" s="2" customFormat="1" ht="22.5">
      <c r="A75" s="223"/>
      <c r="B75" s="224"/>
      <c r="C75" s="179"/>
      <c r="D75" s="165" t="s">
        <v>316</v>
      </c>
      <c r="E75" s="166" t="s">
        <v>317</v>
      </c>
      <c r="F75" s="166">
        <v>0.658</v>
      </c>
      <c r="G75" s="173" t="s">
        <v>318</v>
      </c>
      <c r="H75" s="166">
        <v>870</v>
      </c>
      <c r="I75" s="218">
        <v>4</v>
      </c>
      <c r="J75" s="219">
        <v>17.6</v>
      </c>
      <c r="K75" s="127">
        <f t="shared" si="2"/>
        <v>131.9125</v>
      </c>
      <c r="L75" s="220">
        <v>20.8</v>
      </c>
      <c r="M75" s="173" t="s">
        <v>92</v>
      </c>
      <c r="N75" s="166" t="s">
        <v>42</v>
      </c>
      <c r="O75" s="166" t="s">
        <v>133</v>
      </c>
      <c r="P75" s="225" t="s">
        <v>324</v>
      </c>
      <c r="Q75" s="240" t="s">
        <v>40</v>
      </c>
      <c r="R75" s="129">
        <f t="shared" si="3"/>
      </c>
      <c r="T75" s="30"/>
      <c r="U75" s="31"/>
    </row>
    <row r="76" spans="1:21" s="2" customFormat="1" ht="22.5">
      <c r="A76" s="223"/>
      <c r="B76" s="224"/>
      <c r="C76" s="179"/>
      <c r="D76" s="165" t="s">
        <v>325</v>
      </c>
      <c r="E76" s="166" t="s">
        <v>317</v>
      </c>
      <c r="F76" s="166">
        <v>0.658</v>
      </c>
      <c r="G76" s="173" t="s">
        <v>318</v>
      </c>
      <c r="H76" s="166" t="s">
        <v>326</v>
      </c>
      <c r="I76" s="218">
        <v>4</v>
      </c>
      <c r="J76" s="219">
        <v>17</v>
      </c>
      <c r="K76" s="127">
        <f t="shared" si="2"/>
        <v>136.5682352941176</v>
      </c>
      <c r="L76" s="220">
        <v>20.8</v>
      </c>
      <c r="M76" s="173" t="s">
        <v>92</v>
      </c>
      <c r="N76" s="166" t="s">
        <v>42</v>
      </c>
      <c r="O76" s="166" t="s">
        <v>44</v>
      </c>
      <c r="P76" s="221"/>
      <c r="Q76" s="240" t="s">
        <v>327</v>
      </c>
      <c r="R76" s="129">
        <f t="shared" si="3"/>
      </c>
      <c r="T76" s="30"/>
      <c r="U76" s="31"/>
    </row>
    <row r="77" spans="1:21" s="2" customFormat="1" ht="22.5">
      <c r="A77" s="223"/>
      <c r="B77" s="224"/>
      <c r="C77" s="179"/>
      <c r="D77" s="165" t="s">
        <v>325</v>
      </c>
      <c r="E77" s="166" t="s">
        <v>317</v>
      </c>
      <c r="F77" s="166">
        <v>0.658</v>
      </c>
      <c r="G77" s="173" t="s">
        <v>318</v>
      </c>
      <c r="H77" s="166" t="s">
        <v>283</v>
      </c>
      <c r="I77" s="218">
        <v>4</v>
      </c>
      <c r="J77" s="219">
        <v>16.8</v>
      </c>
      <c r="K77" s="127">
        <f t="shared" si="2"/>
        <v>138.19404761904758</v>
      </c>
      <c r="L77" s="220">
        <v>20.8</v>
      </c>
      <c r="M77" s="173" t="s">
        <v>92</v>
      </c>
      <c r="N77" s="166" t="s">
        <v>42</v>
      </c>
      <c r="O77" s="166" t="s">
        <v>44</v>
      </c>
      <c r="P77" s="221" t="s">
        <v>322</v>
      </c>
      <c r="Q77" s="240" t="s">
        <v>327</v>
      </c>
      <c r="R77" s="129">
        <f t="shared" si="3"/>
      </c>
      <c r="T77" s="30"/>
      <c r="U77" s="31"/>
    </row>
    <row r="78" spans="1:21" s="2" customFormat="1" ht="22.5">
      <c r="A78" s="223"/>
      <c r="B78" s="226"/>
      <c r="C78" s="211"/>
      <c r="D78" s="165" t="s">
        <v>325</v>
      </c>
      <c r="E78" s="166" t="s">
        <v>317</v>
      </c>
      <c r="F78" s="166">
        <v>0.658</v>
      </c>
      <c r="G78" s="173" t="s">
        <v>318</v>
      </c>
      <c r="H78" s="166" t="s">
        <v>328</v>
      </c>
      <c r="I78" s="218">
        <v>4</v>
      </c>
      <c r="J78" s="219">
        <v>16</v>
      </c>
      <c r="K78" s="127">
        <f t="shared" si="2"/>
        <v>145.10375</v>
      </c>
      <c r="L78" s="220">
        <v>20.8</v>
      </c>
      <c r="M78" s="173" t="s">
        <v>92</v>
      </c>
      <c r="N78" s="166" t="s">
        <v>42</v>
      </c>
      <c r="O78" s="166" t="s">
        <v>44</v>
      </c>
      <c r="P78" s="225" t="s">
        <v>324</v>
      </c>
      <c r="Q78" s="240" t="s">
        <v>327</v>
      </c>
      <c r="R78" s="129">
        <f t="shared" si="3"/>
      </c>
      <c r="T78" s="30"/>
      <c r="U78" s="31"/>
    </row>
    <row r="79" spans="1:21" s="2" customFormat="1" ht="22.5" customHeight="1">
      <c r="A79" s="223"/>
      <c r="B79" s="224"/>
      <c r="C79" s="179" t="s">
        <v>329</v>
      </c>
      <c r="D79" s="165" t="s">
        <v>330</v>
      </c>
      <c r="E79" s="166" t="s">
        <v>331</v>
      </c>
      <c r="F79" s="166">
        <v>0.656</v>
      </c>
      <c r="G79" s="166" t="s">
        <v>35</v>
      </c>
      <c r="H79" s="166">
        <v>970</v>
      </c>
      <c r="I79" s="218">
        <v>4</v>
      </c>
      <c r="J79" s="219">
        <v>16.2</v>
      </c>
      <c r="K79" s="127">
        <f t="shared" si="2"/>
        <v>143.31234567901234</v>
      </c>
      <c r="L79" s="220">
        <v>20.8</v>
      </c>
      <c r="M79" s="173" t="s">
        <v>332</v>
      </c>
      <c r="N79" s="166" t="s">
        <v>42</v>
      </c>
      <c r="O79" s="166" t="s">
        <v>333</v>
      </c>
      <c r="P79" s="221"/>
      <c r="Q79" s="256"/>
      <c r="R79" s="129">
        <f t="shared" si="3"/>
      </c>
      <c r="T79" s="30"/>
      <c r="U79" s="31"/>
    </row>
    <row r="80" spans="1:21" s="2" customFormat="1" ht="22.5" customHeight="1">
      <c r="A80" s="223"/>
      <c r="B80" s="224"/>
      <c r="C80" s="179"/>
      <c r="D80" s="165" t="s">
        <v>330</v>
      </c>
      <c r="E80" s="166" t="s">
        <v>331</v>
      </c>
      <c r="F80" s="166">
        <v>0.656</v>
      </c>
      <c r="G80" s="166" t="s">
        <v>35</v>
      </c>
      <c r="H80" s="166" t="s">
        <v>334</v>
      </c>
      <c r="I80" s="218">
        <v>4</v>
      </c>
      <c r="J80" s="219">
        <v>15.8</v>
      </c>
      <c r="K80" s="127">
        <f t="shared" si="2"/>
        <v>146.9405063291139</v>
      </c>
      <c r="L80" s="220">
        <v>20.5</v>
      </c>
      <c r="M80" s="173" t="s">
        <v>332</v>
      </c>
      <c r="N80" s="166" t="s">
        <v>42</v>
      </c>
      <c r="O80" s="166" t="s">
        <v>333</v>
      </c>
      <c r="P80" s="221"/>
      <c r="Q80" s="256"/>
      <c r="R80" s="129">
        <f t="shared" si="3"/>
      </c>
      <c r="T80" s="30"/>
      <c r="U80" s="31"/>
    </row>
    <row r="81" spans="1:21" s="2" customFormat="1" ht="22.5" customHeight="1">
      <c r="A81" s="223"/>
      <c r="B81" s="224"/>
      <c r="C81" s="179"/>
      <c r="D81" s="165" t="s">
        <v>330</v>
      </c>
      <c r="E81" s="166" t="s">
        <v>331</v>
      </c>
      <c r="F81" s="166">
        <v>0.656</v>
      </c>
      <c r="G81" s="166" t="s">
        <v>335</v>
      </c>
      <c r="H81" s="166" t="s">
        <v>336</v>
      </c>
      <c r="I81" s="218">
        <v>4</v>
      </c>
      <c r="J81" s="219">
        <v>14.2</v>
      </c>
      <c r="K81" s="127">
        <f t="shared" si="2"/>
        <v>163.49718309859156</v>
      </c>
      <c r="L81" s="220">
        <v>20.5</v>
      </c>
      <c r="M81" s="173" t="s">
        <v>332</v>
      </c>
      <c r="N81" s="166" t="s">
        <v>42</v>
      </c>
      <c r="O81" s="166" t="s">
        <v>333</v>
      </c>
      <c r="P81" s="221"/>
      <c r="Q81" s="256"/>
      <c r="R81" s="129">
        <f t="shared" si="3"/>
      </c>
      <c r="T81" s="30"/>
      <c r="U81" s="31"/>
    </row>
    <row r="82" spans="1:21" s="2" customFormat="1" ht="22.5" customHeight="1">
      <c r="A82" s="223"/>
      <c r="B82" s="224"/>
      <c r="C82" s="179"/>
      <c r="D82" s="165" t="s">
        <v>337</v>
      </c>
      <c r="E82" s="166" t="s">
        <v>331</v>
      </c>
      <c r="F82" s="166">
        <v>0.656</v>
      </c>
      <c r="G82" s="166" t="s">
        <v>338</v>
      </c>
      <c r="H82" s="166" t="s">
        <v>339</v>
      </c>
      <c r="I82" s="218">
        <v>4</v>
      </c>
      <c r="J82" s="219">
        <v>15.2</v>
      </c>
      <c r="K82" s="127">
        <f t="shared" si="2"/>
        <v>152.74078947368417</v>
      </c>
      <c r="L82" s="220">
        <v>20.5</v>
      </c>
      <c r="M82" s="173" t="s">
        <v>332</v>
      </c>
      <c r="N82" s="166" t="s">
        <v>42</v>
      </c>
      <c r="O82" s="166" t="s">
        <v>44</v>
      </c>
      <c r="P82" s="221"/>
      <c r="Q82" s="256"/>
      <c r="R82" s="129">
        <f t="shared" si="3"/>
      </c>
      <c r="T82" s="30"/>
      <c r="U82" s="31"/>
    </row>
    <row r="83" spans="1:21" s="2" customFormat="1" ht="22.5" customHeight="1">
      <c r="A83" s="223"/>
      <c r="B83" s="226"/>
      <c r="C83" s="211"/>
      <c r="D83" s="165" t="s">
        <v>337</v>
      </c>
      <c r="E83" s="166" t="s">
        <v>331</v>
      </c>
      <c r="F83" s="166">
        <v>0.656</v>
      </c>
      <c r="G83" s="166" t="s">
        <v>340</v>
      </c>
      <c r="H83" s="166" t="s">
        <v>341</v>
      </c>
      <c r="I83" s="218">
        <v>4</v>
      </c>
      <c r="J83" s="219">
        <v>14</v>
      </c>
      <c r="K83" s="127">
        <f t="shared" si="2"/>
        <v>165.83285714285714</v>
      </c>
      <c r="L83" s="220">
        <v>20.5</v>
      </c>
      <c r="M83" s="173" t="s">
        <v>332</v>
      </c>
      <c r="N83" s="166" t="s">
        <v>42</v>
      </c>
      <c r="O83" s="166" t="s">
        <v>44</v>
      </c>
      <c r="P83" s="221"/>
      <c r="Q83" s="256"/>
      <c r="R83" s="129">
        <f t="shared" si="3"/>
      </c>
      <c r="T83" s="30"/>
      <c r="U83" s="31"/>
    </row>
    <row r="84" spans="1:21" s="2" customFormat="1" ht="22.5" customHeight="1">
      <c r="A84" s="223"/>
      <c r="B84" s="224"/>
      <c r="C84" s="179" t="s">
        <v>342</v>
      </c>
      <c r="D84" s="165" t="s">
        <v>343</v>
      </c>
      <c r="E84" s="166" t="s">
        <v>331</v>
      </c>
      <c r="F84" s="166">
        <v>0.656</v>
      </c>
      <c r="G84" s="166" t="s">
        <v>338</v>
      </c>
      <c r="H84" s="166">
        <v>970</v>
      </c>
      <c r="I84" s="218">
        <v>4</v>
      </c>
      <c r="J84" s="219">
        <v>16.2</v>
      </c>
      <c r="K84" s="127">
        <f t="shared" si="2"/>
        <v>143.31234567901234</v>
      </c>
      <c r="L84" s="220">
        <v>20.8</v>
      </c>
      <c r="M84" s="173" t="s">
        <v>332</v>
      </c>
      <c r="N84" s="166" t="s">
        <v>42</v>
      </c>
      <c r="O84" s="166" t="s">
        <v>333</v>
      </c>
      <c r="P84" s="221"/>
      <c r="Q84" s="256"/>
      <c r="R84" s="129">
        <f t="shared" si="3"/>
      </c>
      <c r="T84" s="30"/>
      <c r="U84" s="31"/>
    </row>
    <row r="85" spans="1:21" s="2" customFormat="1" ht="22.5" customHeight="1">
      <c r="A85" s="223"/>
      <c r="B85" s="224"/>
      <c r="C85" s="179"/>
      <c r="D85" s="165" t="s">
        <v>343</v>
      </c>
      <c r="E85" s="166" t="s">
        <v>331</v>
      </c>
      <c r="F85" s="166">
        <v>0.656</v>
      </c>
      <c r="G85" s="166" t="s">
        <v>338</v>
      </c>
      <c r="H85" s="166">
        <v>980</v>
      </c>
      <c r="I85" s="218" t="s">
        <v>268</v>
      </c>
      <c r="J85" s="219">
        <v>15.8</v>
      </c>
      <c r="K85" s="127">
        <f t="shared" si="2"/>
        <v>146.9405063291139</v>
      </c>
      <c r="L85" s="220">
        <v>20.5</v>
      </c>
      <c r="M85" s="173" t="s">
        <v>332</v>
      </c>
      <c r="N85" s="166" t="s">
        <v>42</v>
      </c>
      <c r="O85" s="166" t="s">
        <v>333</v>
      </c>
      <c r="P85" s="221"/>
      <c r="Q85" s="256"/>
      <c r="R85" s="129">
        <f t="shared" si="3"/>
      </c>
      <c r="T85" s="30"/>
      <c r="U85" s="31"/>
    </row>
    <row r="86" spans="1:21" s="2" customFormat="1" ht="22.5" customHeight="1">
      <c r="A86" s="223"/>
      <c r="B86" s="224"/>
      <c r="C86" s="179"/>
      <c r="D86" s="165" t="s">
        <v>343</v>
      </c>
      <c r="E86" s="166" t="s">
        <v>331</v>
      </c>
      <c r="F86" s="166">
        <v>0.656</v>
      </c>
      <c r="G86" s="166" t="s">
        <v>335</v>
      </c>
      <c r="H86" s="166" t="s">
        <v>344</v>
      </c>
      <c r="I86" s="218">
        <v>4</v>
      </c>
      <c r="J86" s="219">
        <v>14.2</v>
      </c>
      <c r="K86" s="127">
        <f t="shared" si="2"/>
        <v>163.49718309859156</v>
      </c>
      <c r="L86" s="220">
        <v>20.5</v>
      </c>
      <c r="M86" s="173" t="s">
        <v>332</v>
      </c>
      <c r="N86" s="166" t="s">
        <v>42</v>
      </c>
      <c r="O86" s="166" t="s">
        <v>333</v>
      </c>
      <c r="P86" s="221"/>
      <c r="Q86" s="256"/>
      <c r="R86" s="129">
        <f t="shared" si="3"/>
      </c>
      <c r="T86" s="30"/>
      <c r="U86" s="31"/>
    </row>
    <row r="87" spans="1:21" s="2" customFormat="1" ht="22.5" customHeight="1">
      <c r="A87" s="223"/>
      <c r="B87" s="224"/>
      <c r="C87" s="179"/>
      <c r="D87" s="165" t="s">
        <v>345</v>
      </c>
      <c r="E87" s="166" t="s">
        <v>331</v>
      </c>
      <c r="F87" s="166">
        <v>0.656</v>
      </c>
      <c r="G87" s="166" t="s">
        <v>338</v>
      </c>
      <c r="H87" s="166" t="s">
        <v>346</v>
      </c>
      <c r="I87" s="218">
        <v>4</v>
      </c>
      <c r="J87" s="219">
        <v>15.2</v>
      </c>
      <c r="K87" s="127">
        <f t="shared" si="2"/>
        <v>152.74078947368417</v>
      </c>
      <c r="L87" s="220">
        <v>20.5</v>
      </c>
      <c r="M87" s="173" t="s">
        <v>332</v>
      </c>
      <c r="N87" s="166" t="s">
        <v>42</v>
      </c>
      <c r="O87" s="166" t="s">
        <v>44</v>
      </c>
      <c r="P87" s="221"/>
      <c r="Q87" s="256"/>
      <c r="R87" s="129">
        <f t="shared" si="3"/>
      </c>
      <c r="T87" s="30"/>
      <c r="U87" s="31"/>
    </row>
    <row r="88" spans="1:21" s="2" customFormat="1" ht="22.5" customHeight="1">
      <c r="A88" s="257"/>
      <c r="B88" s="226"/>
      <c r="C88" s="211"/>
      <c r="D88" s="165" t="s">
        <v>345</v>
      </c>
      <c r="E88" s="166" t="s">
        <v>331</v>
      </c>
      <c r="F88" s="166">
        <v>0.656</v>
      </c>
      <c r="G88" s="166" t="s">
        <v>340</v>
      </c>
      <c r="H88" s="166" t="s">
        <v>304</v>
      </c>
      <c r="I88" s="218">
        <v>4</v>
      </c>
      <c r="J88" s="219">
        <v>14</v>
      </c>
      <c r="K88" s="127">
        <f t="shared" si="2"/>
        <v>165.83285714285714</v>
      </c>
      <c r="L88" s="220">
        <v>20.5</v>
      </c>
      <c r="M88" s="173" t="s">
        <v>332</v>
      </c>
      <c r="N88" s="166" t="s">
        <v>42</v>
      </c>
      <c r="O88" s="166" t="s">
        <v>44</v>
      </c>
      <c r="P88" s="221"/>
      <c r="Q88" s="256"/>
      <c r="R88" s="129">
        <f t="shared" si="3"/>
      </c>
      <c r="T88" s="30"/>
      <c r="U88" s="31"/>
    </row>
  </sheetData>
  <sheetProtection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view="pageBreakPreview" zoomScaleSheetLayoutView="100" zoomScalePageLayoutView="0" workbookViewId="0" topLeftCell="A34">
      <selection activeCell="F38" sqref="F38"/>
    </sheetView>
  </sheetViews>
  <sheetFormatPr defaultColWidth="9.00390625" defaultRowHeight="13.5"/>
  <cols>
    <col min="1" max="1" width="8.75390625" style="1" customWidth="1"/>
    <col min="2" max="2" width="3.375" style="1" customWidth="1"/>
    <col min="3" max="3" width="12.50390625" style="1" customWidth="1"/>
    <col min="4" max="4" width="9.125" style="1" customWidth="1"/>
    <col min="5" max="5" width="5.125" style="1" customWidth="1"/>
    <col min="6" max="6" width="7.625" style="1" customWidth="1"/>
    <col min="7" max="7" width="8.125" style="1" customWidth="1"/>
    <col min="8" max="8" width="8.875" style="1" customWidth="1"/>
    <col min="9" max="9" width="7.125" style="1" customWidth="1"/>
    <col min="10" max="10" width="6.875" style="1" customWidth="1"/>
    <col min="11" max="11" width="8.875" style="1" customWidth="1"/>
    <col min="12" max="12" width="7.125" style="1" customWidth="1"/>
    <col min="13" max="13" width="8.50390625" style="1" customWidth="1"/>
    <col min="14" max="14" width="6.75390625" style="1" customWidth="1"/>
    <col min="15" max="15" width="4.25390625" style="1" customWidth="1"/>
    <col min="16" max="16" width="11.125" style="1" customWidth="1"/>
    <col min="17" max="17" width="7.50390625" style="1" customWidth="1"/>
    <col min="18" max="18" width="9.00390625" style="1" customWidth="1"/>
    <col min="19" max="19" width="6.375" style="1" bestFit="1" customWidth="1"/>
    <col min="20" max="20" width="11.625" style="1" customWidth="1"/>
    <col min="21" max="16384" width="9.00390625" style="1" customWidth="1"/>
  </cols>
  <sheetData>
    <row r="1" spans="1:18" s="2" customFormat="1" ht="15">
      <c r="A1" s="1"/>
      <c r="B1" s="1"/>
      <c r="C1" s="1"/>
      <c r="E1" s="3"/>
      <c r="H1" s="1"/>
      <c r="I1" s="4" t="s">
        <v>347</v>
      </c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23.25" customHeight="1">
      <c r="A2" s="5" t="s">
        <v>1</v>
      </c>
      <c r="B2" s="6"/>
      <c r="C2" s="1"/>
      <c r="E2" s="1"/>
      <c r="F2" s="1"/>
      <c r="G2" s="1"/>
      <c r="H2" s="1"/>
      <c r="I2" s="4"/>
      <c r="J2" s="1"/>
      <c r="K2" s="1"/>
      <c r="L2" s="1"/>
      <c r="M2" s="1"/>
      <c r="O2" s="7"/>
      <c r="R2" s="7" t="s">
        <v>2</v>
      </c>
    </row>
    <row r="3" spans="1:18" s="2" customFormat="1" ht="14.25" customHeight="1" thickBot="1">
      <c r="A3" s="309" t="s">
        <v>3</v>
      </c>
      <c r="B3" s="312" t="s">
        <v>4</v>
      </c>
      <c r="C3" s="313"/>
      <c r="D3" s="316"/>
      <c r="E3" s="312" t="s">
        <v>5</v>
      </c>
      <c r="F3" s="318"/>
      <c r="G3" s="320" t="s">
        <v>6</v>
      </c>
      <c r="H3" s="320" t="s">
        <v>7</v>
      </c>
      <c r="I3" s="287" t="s">
        <v>8</v>
      </c>
      <c r="J3" s="332" t="s">
        <v>9</v>
      </c>
      <c r="K3" s="333"/>
      <c r="L3" s="334"/>
      <c r="M3" s="8"/>
      <c r="N3" s="293"/>
      <c r="O3" s="294"/>
      <c r="P3" s="295"/>
      <c r="Q3" s="9"/>
      <c r="R3" s="296" t="s">
        <v>10</v>
      </c>
    </row>
    <row r="4" spans="1:18" s="2" customFormat="1" ht="11.25" customHeight="1">
      <c r="A4" s="310"/>
      <c r="B4" s="288"/>
      <c r="C4" s="314"/>
      <c r="D4" s="317"/>
      <c r="E4" s="289"/>
      <c r="F4" s="319"/>
      <c r="G4" s="310"/>
      <c r="H4" s="310"/>
      <c r="I4" s="288"/>
      <c r="J4" s="299" t="s">
        <v>11</v>
      </c>
      <c r="K4" s="302" t="s">
        <v>12</v>
      </c>
      <c r="L4" s="305" t="s">
        <v>13</v>
      </c>
      <c r="M4" s="11" t="s">
        <v>14</v>
      </c>
      <c r="N4" s="306" t="s">
        <v>15</v>
      </c>
      <c r="O4" s="307"/>
      <c r="P4" s="308"/>
      <c r="Q4" s="12" t="s">
        <v>16</v>
      </c>
      <c r="R4" s="297"/>
    </row>
    <row r="5" spans="1:18" s="2" customFormat="1" ht="11.25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10"/>
      <c r="H5" s="310"/>
      <c r="I5" s="288"/>
      <c r="J5" s="300"/>
      <c r="K5" s="303"/>
      <c r="L5" s="300"/>
      <c r="M5" s="13" t="s">
        <v>19</v>
      </c>
      <c r="N5" s="13" t="s">
        <v>20</v>
      </c>
      <c r="O5" s="13"/>
      <c r="P5" s="13"/>
      <c r="Q5" s="14" t="s">
        <v>21</v>
      </c>
      <c r="R5" s="297"/>
    </row>
    <row r="6" spans="1:18" s="2" customFormat="1" ht="11.25">
      <c r="A6" s="310"/>
      <c r="B6" s="288"/>
      <c r="C6" s="314"/>
      <c r="D6" s="310"/>
      <c r="E6" s="310"/>
      <c r="F6" s="310"/>
      <c r="G6" s="310"/>
      <c r="H6" s="310"/>
      <c r="I6" s="288"/>
      <c r="J6" s="300"/>
      <c r="K6" s="303"/>
      <c r="L6" s="300"/>
      <c r="M6" s="13" t="s">
        <v>22</v>
      </c>
      <c r="N6" s="13" t="s">
        <v>23</v>
      </c>
      <c r="O6" s="13" t="s">
        <v>24</v>
      </c>
      <c r="P6" s="13" t="s">
        <v>25</v>
      </c>
      <c r="Q6" s="14" t="s">
        <v>26</v>
      </c>
      <c r="R6" s="297"/>
    </row>
    <row r="7" spans="1:18" s="2" customFormat="1" ht="11.25">
      <c r="A7" s="311"/>
      <c r="B7" s="289"/>
      <c r="C7" s="315"/>
      <c r="D7" s="311"/>
      <c r="E7" s="311"/>
      <c r="F7" s="311"/>
      <c r="G7" s="311"/>
      <c r="H7" s="311"/>
      <c r="I7" s="289"/>
      <c r="J7" s="301"/>
      <c r="K7" s="304"/>
      <c r="L7" s="301"/>
      <c r="M7" s="10" t="s">
        <v>27</v>
      </c>
      <c r="N7" s="10" t="s">
        <v>28</v>
      </c>
      <c r="O7" s="10" t="s">
        <v>29</v>
      </c>
      <c r="P7" s="15"/>
      <c r="Q7" s="16" t="s">
        <v>30</v>
      </c>
      <c r="R7" s="298"/>
    </row>
    <row r="8" spans="1:21" s="2" customFormat="1" ht="22.5" customHeight="1">
      <c r="A8" s="258" t="s">
        <v>348</v>
      </c>
      <c r="B8" s="259" t="s">
        <v>207</v>
      </c>
      <c r="C8" s="19" t="s">
        <v>349</v>
      </c>
      <c r="D8" s="20" t="s">
        <v>350</v>
      </c>
      <c r="E8" s="21" t="s">
        <v>34</v>
      </c>
      <c r="F8" s="22">
        <v>0.658</v>
      </c>
      <c r="G8" s="23" t="s">
        <v>35</v>
      </c>
      <c r="H8" s="21" t="s">
        <v>36</v>
      </c>
      <c r="I8" s="24">
        <v>4</v>
      </c>
      <c r="J8" s="25">
        <v>22.6</v>
      </c>
      <c r="K8" s="26">
        <f aca="true" t="shared" si="0" ref="K8:K23">IF(J8&gt;0,1/J8*34.6*67.1,"")</f>
        <v>102.72831858407078</v>
      </c>
      <c r="L8" s="27">
        <v>21.8</v>
      </c>
      <c r="M8" s="21" t="s">
        <v>37</v>
      </c>
      <c r="N8" s="23" t="s">
        <v>38</v>
      </c>
      <c r="O8" s="21" t="s">
        <v>39</v>
      </c>
      <c r="P8" s="21"/>
      <c r="Q8" s="28" t="s">
        <v>40</v>
      </c>
      <c r="R8" s="29">
        <f aca="true" t="shared" si="1" ref="R8:R13">IF(J8&gt;=L8,ROUNDDOWN(J8/L8*100,0),"")</f>
        <v>103</v>
      </c>
      <c r="T8" s="30"/>
      <c r="U8" s="31"/>
    </row>
    <row r="9" spans="1:21" s="2" customFormat="1" ht="22.5" customHeight="1">
      <c r="A9" s="32"/>
      <c r="B9" s="33"/>
      <c r="C9" s="34"/>
      <c r="D9" s="20" t="s">
        <v>350</v>
      </c>
      <c r="E9" s="21" t="s">
        <v>34</v>
      </c>
      <c r="F9" s="22">
        <v>0.658</v>
      </c>
      <c r="G9" s="23" t="s">
        <v>41</v>
      </c>
      <c r="H9" s="21" t="s">
        <v>48</v>
      </c>
      <c r="I9" s="24">
        <v>4</v>
      </c>
      <c r="J9" s="25">
        <v>21.8</v>
      </c>
      <c r="K9" s="26">
        <f t="shared" si="0"/>
        <v>106.49816513761466</v>
      </c>
      <c r="L9" s="27">
        <v>21.8</v>
      </c>
      <c r="M9" s="21" t="s">
        <v>37</v>
      </c>
      <c r="N9" s="23" t="s">
        <v>38</v>
      </c>
      <c r="O9" s="21" t="s">
        <v>39</v>
      </c>
      <c r="P9" s="21"/>
      <c r="Q9" s="28" t="s">
        <v>40</v>
      </c>
      <c r="R9" s="29">
        <f t="shared" si="1"/>
        <v>100</v>
      </c>
      <c r="T9" s="30"/>
      <c r="U9" s="31"/>
    </row>
    <row r="10" spans="1:21" s="2" customFormat="1" ht="22.5" customHeight="1">
      <c r="A10" s="32"/>
      <c r="B10" s="33"/>
      <c r="C10" s="34"/>
      <c r="D10" s="20" t="s">
        <v>350</v>
      </c>
      <c r="E10" s="21" t="s">
        <v>34</v>
      </c>
      <c r="F10" s="22">
        <v>0.658</v>
      </c>
      <c r="G10" s="23" t="s">
        <v>49</v>
      </c>
      <c r="H10" s="21" t="s">
        <v>50</v>
      </c>
      <c r="I10" s="24">
        <v>4</v>
      </c>
      <c r="J10" s="25">
        <v>24</v>
      </c>
      <c r="K10" s="26">
        <f t="shared" si="0"/>
        <v>96.73583333333332</v>
      </c>
      <c r="L10" s="27">
        <v>21.8</v>
      </c>
      <c r="M10" s="21" t="s">
        <v>51</v>
      </c>
      <c r="N10" s="23" t="s">
        <v>38</v>
      </c>
      <c r="O10" s="21" t="s">
        <v>39</v>
      </c>
      <c r="P10" s="21"/>
      <c r="Q10" s="28" t="s">
        <v>40</v>
      </c>
      <c r="R10" s="29">
        <f t="shared" si="1"/>
        <v>110</v>
      </c>
      <c r="T10" s="30"/>
      <c r="U10" s="31"/>
    </row>
    <row r="11" spans="1:21" s="2" customFormat="1" ht="22.5" customHeight="1">
      <c r="A11" s="32"/>
      <c r="B11" s="33"/>
      <c r="C11" s="34"/>
      <c r="D11" s="20" t="s">
        <v>350</v>
      </c>
      <c r="E11" s="21" t="s">
        <v>34</v>
      </c>
      <c r="F11" s="22">
        <v>0.658</v>
      </c>
      <c r="G11" s="23" t="s">
        <v>35</v>
      </c>
      <c r="H11" s="21">
        <v>750</v>
      </c>
      <c r="I11" s="24">
        <v>4</v>
      </c>
      <c r="J11" s="25">
        <v>21</v>
      </c>
      <c r="K11" s="26">
        <f t="shared" si="0"/>
        <v>110.55523809523808</v>
      </c>
      <c r="L11" s="27">
        <v>21</v>
      </c>
      <c r="M11" s="21" t="s">
        <v>37</v>
      </c>
      <c r="N11" s="23" t="s">
        <v>38</v>
      </c>
      <c r="O11" s="21" t="s">
        <v>52</v>
      </c>
      <c r="P11" s="21"/>
      <c r="Q11" s="28" t="s">
        <v>40</v>
      </c>
      <c r="R11" s="29">
        <f t="shared" si="1"/>
        <v>100</v>
      </c>
      <c r="T11" s="30"/>
      <c r="U11" s="31"/>
    </row>
    <row r="12" spans="1:21" s="2" customFormat="1" ht="22.5" customHeight="1">
      <c r="A12" s="32"/>
      <c r="B12" s="33"/>
      <c r="C12" s="34"/>
      <c r="D12" s="20" t="s">
        <v>350</v>
      </c>
      <c r="E12" s="21" t="s">
        <v>34</v>
      </c>
      <c r="F12" s="22">
        <v>0.658</v>
      </c>
      <c r="G12" s="23" t="s">
        <v>41</v>
      </c>
      <c r="H12" s="21" t="s">
        <v>53</v>
      </c>
      <c r="I12" s="24">
        <v>4</v>
      </c>
      <c r="J12" s="25">
        <v>20</v>
      </c>
      <c r="K12" s="26">
        <f t="shared" si="0"/>
        <v>116.083</v>
      </c>
      <c r="L12" s="27">
        <v>21</v>
      </c>
      <c r="M12" s="21" t="s">
        <v>37</v>
      </c>
      <c r="N12" s="23" t="s">
        <v>38</v>
      </c>
      <c r="O12" s="21" t="s">
        <v>52</v>
      </c>
      <c r="P12" s="21"/>
      <c r="Q12" s="28" t="s">
        <v>40</v>
      </c>
      <c r="R12" s="29">
        <f t="shared" si="1"/>
      </c>
      <c r="T12" s="30"/>
      <c r="U12" s="31"/>
    </row>
    <row r="13" spans="1:21" s="2" customFormat="1" ht="22.5" customHeight="1">
      <c r="A13" s="32"/>
      <c r="B13" s="33"/>
      <c r="C13" s="34"/>
      <c r="D13" s="20" t="s">
        <v>350</v>
      </c>
      <c r="E13" s="21" t="s">
        <v>34</v>
      </c>
      <c r="F13" s="22">
        <v>0.658</v>
      </c>
      <c r="G13" s="23" t="s">
        <v>49</v>
      </c>
      <c r="H13" s="21" t="s">
        <v>54</v>
      </c>
      <c r="I13" s="24">
        <v>4</v>
      </c>
      <c r="J13" s="25">
        <v>22.2</v>
      </c>
      <c r="K13" s="26">
        <f t="shared" si="0"/>
        <v>104.57927927927929</v>
      </c>
      <c r="L13" s="27">
        <v>21</v>
      </c>
      <c r="M13" s="21" t="s">
        <v>51</v>
      </c>
      <c r="N13" s="23" t="s">
        <v>38</v>
      </c>
      <c r="O13" s="21" t="s">
        <v>52</v>
      </c>
      <c r="P13" s="21"/>
      <c r="Q13" s="28" t="s">
        <v>40</v>
      </c>
      <c r="R13" s="29">
        <f t="shared" si="1"/>
        <v>105</v>
      </c>
      <c r="T13" s="30"/>
      <c r="U13" s="31"/>
    </row>
    <row r="14" spans="1:21" s="2" customFormat="1" ht="22.5" customHeight="1">
      <c r="A14" s="17"/>
      <c r="B14" s="33"/>
      <c r="C14" s="34"/>
      <c r="D14" s="20" t="s">
        <v>351</v>
      </c>
      <c r="E14" s="21" t="s">
        <v>56</v>
      </c>
      <c r="F14" s="22">
        <v>0.658</v>
      </c>
      <c r="G14" s="23" t="s">
        <v>49</v>
      </c>
      <c r="H14" s="21">
        <v>710</v>
      </c>
      <c r="I14" s="24">
        <v>4</v>
      </c>
      <c r="J14" s="25">
        <v>35</v>
      </c>
      <c r="K14" s="26">
        <f t="shared" si="0"/>
        <v>66.33314285714285</v>
      </c>
      <c r="L14" s="27">
        <v>21.8</v>
      </c>
      <c r="M14" s="21" t="s">
        <v>57</v>
      </c>
      <c r="N14" s="23" t="s">
        <v>38</v>
      </c>
      <c r="O14" s="21" t="s">
        <v>39</v>
      </c>
      <c r="P14" s="21"/>
      <c r="Q14" s="28" t="s">
        <v>40</v>
      </c>
      <c r="R14" s="29">
        <f>IF(J14&gt;=L14,ROUNDDOWN(J14/L14*100,0),"")</f>
        <v>160</v>
      </c>
      <c r="T14" s="30"/>
      <c r="U14" s="31"/>
    </row>
    <row r="15" spans="1:21" s="2" customFormat="1" ht="22.5" customHeight="1">
      <c r="A15" s="17"/>
      <c r="B15" s="35"/>
      <c r="C15" s="36"/>
      <c r="D15" s="20" t="s">
        <v>351</v>
      </c>
      <c r="E15" s="21" t="s">
        <v>56</v>
      </c>
      <c r="F15" s="22">
        <v>0.658</v>
      </c>
      <c r="G15" s="23" t="s">
        <v>49</v>
      </c>
      <c r="H15" s="21">
        <v>760</v>
      </c>
      <c r="I15" s="24">
        <v>4</v>
      </c>
      <c r="J15" s="25">
        <v>32</v>
      </c>
      <c r="K15" s="26">
        <f t="shared" si="0"/>
        <v>72.551875</v>
      </c>
      <c r="L15" s="27">
        <v>21</v>
      </c>
      <c r="M15" s="21" t="s">
        <v>57</v>
      </c>
      <c r="N15" s="23" t="s">
        <v>38</v>
      </c>
      <c r="O15" s="21" t="s">
        <v>52</v>
      </c>
      <c r="P15" s="21"/>
      <c r="Q15" s="28" t="s">
        <v>40</v>
      </c>
      <c r="R15" s="29">
        <f>IF(J15&gt;=L15,ROUNDDOWN(J15/L15*100,0),"")</f>
        <v>152</v>
      </c>
      <c r="T15" s="30"/>
      <c r="U15" s="31"/>
    </row>
    <row r="16" spans="1:21" s="2" customFormat="1" ht="22.5" customHeight="1">
      <c r="A16" s="32"/>
      <c r="B16" s="259" t="s">
        <v>207</v>
      </c>
      <c r="C16" s="19" t="s">
        <v>352</v>
      </c>
      <c r="D16" s="20" t="s">
        <v>353</v>
      </c>
      <c r="E16" s="21" t="s">
        <v>56</v>
      </c>
      <c r="F16" s="22">
        <v>0.658</v>
      </c>
      <c r="G16" s="23" t="s">
        <v>49</v>
      </c>
      <c r="H16" s="21" t="s">
        <v>66</v>
      </c>
      <c r="I16" s="24">
        <v>4</v>
      </c>
      <c r="J16" s="25">
        <v>26</v>
      </c>
      <c r="K16" s="26">
        <f>IF(J16&gt;0,1/J16*34.6*67.1,"")</f>
        <v>89.29461538461538</v>
      </c>
      <c r="L16" s="27">
        <v>21</v>
      </c>
      <c r="M16" s="21" t="s">
        <v>51</v>
      </c>
      <c r="N16" s="23" t="s">
        <v>38</v>
      </c>
      <c r="O16" s="21" t="s">
        <v>39</v>
      </c>
      <c r="P16" s="21"/>
      <c r="Q16" s="28" t="s">
        <v>40</v>
      </c>
      <c r="R16" s="29">
        <f>IF(J16&gt;=L16,ROUNDDOWN(J16/L16*100,0),"")</f>
        <v>123</v>
      </c>
      <c r="T16" s="30"/>
      <c r="U16" s="31"/>
    </row>
    <row r="17" spans="1:21" s="2" customFormat="1" ht="22.5" customHeight="1">
      <c r="A17" s="32"/>
      <c r="B17" s="33"/>
      <c r="C17" s="34"/>
      <c r="D17" s="20" t="s">
        <v>353</v>
      </c>
      <c r="E17" s="21" t="s">
        <v>56</v>
      </c>
      <c r="F17" s="22">
        <v>0.658</v>
      </c>
      <c r="G17" s="23" t="s">
        <v>49</v>
      </c>
      <c r="H17" s="21" t="s">
        <v>67</v>
      </c>
      <c r="I17" s="24">
        <v>4</v>
      </c>
      <c r="J17" s="25">
        <v>25.2</v>
      </c>
      <c r="K17" s="26">
        <f>IF(J17&gt;0,1/J17*34.6*67.1,"")</f>
        <v>92.12936507936507</v>
      </c>
      <c r="L17" s="27">
        <v>21</v>
      </c>
      <c r="M17" s="21" t="s">
        <v>51</v>
      </c>
      <c r="N17" s="23" t="s">
        <v>38</v>
      </c>
      <c r="O17" s="21" t="s">
        <v>52</v>
      </c>
      <c r="P17" s="21"/>
      <c r="Q17" s="28" t="s">
        <v>40</v>
      </c>
      <c r="R17" s="29">
        <f>IF(J17&gt;=L17,ROUNDDOWN(J17/L17*100,0),"")</f>
        <v>120</v>
      </c>
      <c r="T17" s="30"/>
      <c r="U17" s="31"/>
    </row>
    <row r="18" spans="1:21" s="2" customFormat="1" ht="22.5" customHeight="1">
      <c r="A18" s="32"/>
      <c r="B18" s="260"/>
      <c r="C18" s="34"/>
      <c r="D18" s="20" t="s">
        <v>354</v>
      </c>
      <c r="E18" s="21" t="s">
        <v>56</v>
      </c>
      <c r="F18" s="22">
        <v>0.658</v>
      </c>
      <c r="G18" s="23" t="s">
        <v>35</v>
      </c>
      <c r="H18" s="21" t="s">
        <v>68</v>
      </c>
      <c r="I18" s="24">
        <v>4</v>
      </c>
      <c r="J18" s="25">
        <v>25.8</v>
      </c>
      <c r="K18" s="26">
        <f t="shared" si="0"/>
        <v>89.98682170542635</v>
      </c>
      <c r="L18" s="27">
        <v>21</v>
      </c>
      <c r="M18" s="21" t="s">
        <v>69</v>
      </c>
      <c r="N18" s="23" t="s">
        <v>38</v>
      </c>
      <c r="O18" s="21" t="s">
        <v>39</v>
      </c>
      <c r="P18" s="21"/>
      <c r="Q18" s="28" t="s">
        <v>40</v>
      </c>
      <c r="R18" s="29">
        <f aca="true" t="shared" si="2" ref="R18:R23">IF(J18&gt;=L18,ROUNDDOWN(J18/L18*100,0),"")</f>
        <v>122</v>
      </c>
      <c r="T18" s="30"/>
      <c r="U18" s="31"/>
    </row>
    <row r="19" spans="1:21" s="2" customFormat="1" ht="22.5" customHeight="1">
      <c r="A19" s="32"/>
      <c r="B19" s="33"/>
      <c r="C19" s="34"/>
      <c r="D19" s="20" t="s">
        <v>354</v>
      </c>
      <c r="E19" s="21" t="s">
        <v>56</v>
      </c>
      <c r="F19" s="22">
        <v>0.658</v>
      </c>
      <c r="G19" s="23" t="s">
        <v>35</v>
      </c>
      <c r="H19" s="21" t="s">
        <v>70</v>
      </c>
      <c r="I19" s="24">
        <v>4</v>
      </c>
      <c r="J19" s="25">
        <v>24.2</v>
      </c>
      <c r="K19" s="26">
        <f t="shared" si="0"/>
        <v>95.93636363636364</v>
      </c>
      <c r="L19" s="27">
        <v>21</v>
      </c>
      <c r="M19" s="21" t="s">
        <v>69</v>
      </c>
      <c r="N19" s="23" t="s">
        <v>38</v>
      </c>
      <c r="O19" s="21" t="s">
        <v>52</v>
      </c>
      <c r="P19" s="21"/>
      <c r="Q19" s="28" t="s">
        <v>40</v>
      </c>
      <c r="R19" s="29">
        <f t="shared" si="2"/>
        <v>115</v>
      </c>
      <c r="T19" s="30"/>
      <c r="U19" s="31"/>
    </row>
    <row r="20" spans="1:21" s="2" customFormat="1" ht="22.5" customHeight="1">
      <c r="A20" s="32"/>
      <c r="B20" s="33"/>
      <c r="C20" s="34"/>
      <c r="D20" s="20" t="s">
        <v>354</v>
      </c>
      <c r="E20" s="21" t="s">
        <v>56</v>
      </c>
      <c r="F20" s="22">
        <v>0.658</v>
      </c>
      <c r="G20" s="23" t="s">
        <v>49</v>
      </c>
      <c r="H20" s="21" t="s">
        <v>71</v>
      </c>
      <c r="I20" s="24">
        <v>4</v>
      </c>
      <c r="J20" s="25">
        <v>30</v>
      </c>
      <c r="K20" s="26">
        <f t="shared" si="0"/>
        <v>77.38866666666667</v>
      </c>
      <c r="L20" s="27">
        <v>21</v>
      </c>
      <c r="M20" s="21" t="s">
        <v>57</v>
      </c>
      <c r="N20" s="23" t="s">
        <v>42</v>
      </c>
      <c r="O20" s="21" t="s">
        <v>39</v>
      </c>
      <c r="P20" s="21"/>
      <c r="Q20" s="28" t="s">
        <v>40</v>
      </c>
      <c r="R20" s="29">
        <f t="shared" si="2"/>
        <v>142</v>
      </c>
      <c r="T20" s="30"/>
      <c r="U20" s="31"/>
    </row>
    <row r="21" spans="1:21" s="2" customFormat="1" ht="22.5" customHeight="1">
      <c r="A21" s="32"/>
      <c r="B21" s="37"/>
      <c r="C21" s="38"/>
      <c r="D21" s="20" t="s">
        <v>354</v>
      </c>
      <c r="E21" s="21" t="s">
        <v>56</v>
      </c>
      <c r="F21" s="22">
        <v>0.658</v>
      </c>
      <c r="G21" s="23" t="s">
        <v>49</v>
      </c>
      <c r="H21" s="21" t="s">
        <v>72</v>
      </c>
      <c r="I21" s="24">
        <v>4</v>
      </c>
      <c r="J21" s="25">
        <v>28.4</v>
      </c>
      <c r="K21" s="26">
        <f t="shared" si="0"/>
        <v>81.74859154929578</v>
      </c>
      <c r="L21" s="27">
        <v>21</v>
      </c>
      <c r="M21" s="21" t="s">
        <v>57</v>
      </c>
      <c r="N21" s="23" t="s">
        <v>42</v>
      </c>
      <c r="O21" s="21" t="s">
        <v>52</v>
      </c>
      <c r="P21" s="21"/>
      <c r="Q21" s="28" t="s">
        <v>40</v>
      </c>
      <c r="R21" s="29">
        <f t="shared" si="2"/>
        <v>135</v>
      </c>
      <c r="T21" s="30"/>
      <c r="U21" s="31"/>
    </row>
    <row r="22" spans="1:21" s="2" customFormat="1" ht="22.5" customHeight="1">
      <c r="A22" s="32"/>
      <c r="B22" s="33"/>
      <c r="C22" s="34"/>
      <c r="D22" s="20" t="s">
        <v>354</v>
      </c>
      <c r="E22" s="21" t="s">
        <v>56</v>
      </c>
      <c r="F22" s="22">
        <v>0.658</v>
      </c>
      <c r="G22" s="23" t="s">
        <v>49</v>
      </c>
      <c r="H22" s="21" t="s">
        <v>70</v>
      </c>
      <c r="I22" s="24">
        <v>4</v>
      </c>
      <c r="J22" s="25">
        <v>27</v>
      </c>
      <c r="K22" s="26">
        <f t="shared" si="0"/>
        <v>85.9874074074074</v>
      </c>
      <c r="L22" s="27">
        <v>21</v>
      </c>
      <c r="M22" s="21" t="s">
        <v>57</v>
      </c>
      <c r="N22" s="23" t="s">
        <v>42</v>
      </c>
      <c r="O22" s="21" t="s">
        <v>39</v>
      </c>
      <c r="P22" s="21" t="s">
        <v>63</v>
      </c>
      <c r="Q22" s="28" t="s">
        <v>40</v>
      </c>
      <c r="R22" s="29">
        <f t="shared" si="2"/>
        <v>128</v>
      </c>
      <c r="T22" s="30"/>
      <c r="U22" s="31"/>
    </row>
    <row r="23" spans="1:21" s="2" customFormat="1" ht="22.5" customHeight="1">
      <c r="A23" s="32"/>
      <c r="B23" s="33"/>
      <c r="C23" s="34"/>
      <c r="D23" s="20" t="s">
        <v>354</v>
      </c>
      <c r="E23" s="21" t="s">
        <v>56</v>
      </c>
      <c r="F23" s="22">
        <v>0.658</v>
      </c>
      <c r="G23" s="23" t="s">
        <v>49</v>
      </c>
      <c r="H23" s="21" t="s">
        <v>73</v>
      </c>
      <c r="I23" s="24">
        <v>4</v>
      </c>
      <c r="J23" s="25">
        <v>25.2</v>
      </c>
      <c r="K23" s="26">
        <f t="shared" si="0"/>
        <v>92.12936507936507</v>
      </c>
      <c r="L23" s="27">
        <v>20.8</v>
      </c>
      <c r="M23" s="21" t="s">
        <v>57</v>
      </c>
      <c r="N23" s="23" t="s">
        <v>42</v>
      </c>
      <c r="O23" s="21" t="s">
        <v>52</v>
      </c>
      <c r="P23" s="21" t="s">
        <v>63</v>
      </c>
      <c r="Q23" s="28" t="s">
        <v>40</v>
      </c>
      <c r="R23" s="29">
        <f t="shared" si="2"/>
        <v>121</v>
      </c>
      <c r="S23" s="39"/>
      <c r="T23" s="30"/>
      <c r="U23" s="31"/>
    </row>
    <row r="24" spans="1:21" s="2" customFormat="1" ht="22.5" customHeight="1">
      <c r="A24" s="32"/>
      <c r="B24" s="259" t="s">
        <v>207</v>
      </c>
      <c r="C24" s="19" t="s">
        <v>355</v>
      </c>
      <c r="D24" s="20" t="s">
        <v>356</v>
      </c>
      <c r="E24" s="21" t="s">
        <v>357</v>
      </c>
      <c r="F24" s="22">
        <v>0.658</v>
      </c>
      <c r="G24" s="23" t="s">
        <v>125</v>
      </c>
      <c r="H24" s="21" t="s">
        <v>78</v>
      </c>
      <c r="I24" s="24">
        <v>4</v>
      </c>
      <c r="J24" s="25">
        <v>29</v>
      </c>
      <c r="K24" s="26">
        <v>80</v>
      </c>
      <c r="L24" s="27">
        <v>21</v>
      </c>
      <c r="M24" s="21" t="s">
        <v>116</v>
      </c>
      <c r="N24" s="23" t="s">
        <v>42</v>
      </c>
      <c r="O24" s="21" t="s">
        <v>133</v>
      </c>
      <c r="P24" s="21"/>
      <c r="Q24" s="28" t="s">
        <v>43</v>
      </c>
      <c r="R24" s="29">
        <v>138</v>
      </c>
      <c r="T24" s="30"/>
      <c r="U24" s="31"/>
    </row>
    <row r="25" spans="1:21" s="2" customFormat="1" ht="22.5" customHeight="1">
      <c r="A25" s="32"/>
      <c r="B25" s="37"/>
      <c r="C25" s="38"/>
      <c r="D25" s="20" t="s">
        <v>356</v>
      </c>
      <c r="E25" s="21" t="s">
        <v>357</v>
      </c>
      <c r="F25" s="22">
        <v>0.658</v>
      </c>
      <c r="G25" s="23" t="s">
        <v>125</v>
      </c>
      <c r="H25" s="21" t="s">
        <v>79</v>
      </c>
      <c r="I25" s="24">
        <v>4</v>
      </c>
      <c r="J25" s="25">
        <v>27.8</v>
      </c>
      <c r="K25" s="26">
        <v>84</v>
      </c>
      <c r="L25" s="27">
        <v>20.8</v>
      </c>
      <c r="M25" s="21" t="s">
        <v>116</v>
      </c>
      <c r="N25" s="23" t="s">
        <v>42</v>
      </c>
      <c r="O25" s="21" t="s">
        <v>133</v>
      </c>
      <c r="P25" s="21"/>
      <c r="Q25" s="28" t="s">
        <v>43</v>
      </c>
      <c r="R25" s="29">
        <v>133</v>
      </c>
      <c r="T25" s="30"/>
      <c r="U25" s="31"/>
    </row>
    <row r="26" spans="1:21" s="2" customFormat="1" ht="22.5" customHeight="1">
      <c r="A26" s="32"/>
      <c r="B26" s="33"/>
      <c r="C26" s="34"/>
      <c r="D26" s="20" t="s">
        <v>356</v>
      </c>
      <c r="E26" s="21" t="s">
        <v>357</v>
      </c>
      <c r="F26" s="22">
        <v>0.658</v>
      </c>
      <c r="G26" s="23" t="s">
        <v>125</v>
      </c>
      <c r="H26" s="21" t="s">
        <v>80</v>
      </c>
      <c r="I26" s="24">
        <v>4</v>
      </c>
      <c r="J26" s="25">
        <v>26.8</v>
      </c>
      <c r="K26" s="26">
        <v>87</v>
      </c>
      <c r="L26" s="27">
        <v>20.8</v>
      </c>
      <c r="M26" s="21" t="s">
        <v>116</v>
      </c>
      <c r="N26" s="23" t="s">
        <v>42</v>
      </c>
      <c r="O26" s="21" t="s">
        <v>44</v>
      </c>
      <c r="P26" s="21"/>
      <c r="Q26" s="28" t="s">
        <v>43</v>
      </c>
      <c r="R26" s="29">
        <v>128</v>
      </c>
      <c r="S26" s="39"/>
      <c r="T26" s="30"/>
      <c r="U26" s="31"/>
    </row>
    <row r="27" spans="1:21" s="2" customFormat="1" ht="22.5" customHeight="1">
      <c r="A27" s="32"/>
      <c r="B27" s="33"/>
      <c r="C27" s="34"/>
      <c r="D27" s="20" t="s">
        <v>356</v>
      </c>
      <c r="E27" s="21" t="s">
        <v>357</v>
      </c>
      <c r="F27" s="22">
        <v>0.658</v>
      </c>
      <c r="G27" s="23" t="s">
        <v>125</v>
      </c>
      <c r="H27" s="21" t="s">
        <v>81</v>
      </c>
      <c r="I27" s="24">
        <v>4</v>
      </c>
      <c r="J27" s="25">
        <v>26</v>
      </c>
      <c r="K27" s="26">
        <v>89</v>
      </c>
      <c r="L27" s="27">
        <v>20.8</v>
      </c>
      <c r="M27" s="21" t="s">
        <v>116</v>
      </c>
      <c r="N27" s="23" t="s">
        <v>42</v>
      </c>
      <c r="O27" s="21" t="s">
        <v>133</v>
      </c>
      <c r="P27" s="21" t="s">
        <v>358</v>
      </c>
      <c r="Q27" s="28" t="s">
        <v>43</v>
      </c>
      <c r="R27" s="29">
        <v>125</v>
      </c>
      <c r="S27" s="39"/>
      <c r="T27" s="30"/>
      <c r="U27" s="31"/>
    </row>
    <row r="28" spans="1:21" s="2" customFormat="1" ht="22.5" customHeight="1">
      <c r="A28" s="32"/>
      <c r="B28" s="35"/>
      <c r="C28" s="36"/>
      <c r="D28" s="20" t="s">
        <v>356</v>
      </c>
      <c r="E28" s="21" t="s">
        <v>357</v>
      </c>
      <c r="F28" s="22">
        <v>0.658</v>
      </c>
      <c r="G28" s="23" t="s">
        <v>125</v>
      </c>
      <c r="H28" s="21" t="s">
        <v>82</v>
      </c>
      <c r="I28" s="24">
        <v>4</v>
      </c>
      <c r="J28" s="25">
        <v>25</v>
      </c>
      <c r="K28" s="26">
        <v>93</v>
      </c>
      <c r="L28" s="27">
        <v>20.8</v>
      </c>
      <c r="M28" s="21" t="s">
        <v>116</v>
      </c>
      <c r="N28" s="23" t="s">
        <v>42</v>
      </c>
      <c r="O28" s="21" t="s">
        <v>44</v>
      </c>
      <c r="P28" s="21" t="s">
        <v>358</v>
      </c>
      <c r="Q28" s="28" t="s">
        <v>43</v>
      </c>
      <c r="R28" s="29">
        <v>120</v>
      </c>
      <c r="T28" s="30"/>
      <c r="U28" s="31"/>
    </row>
    <row r="29" spans="1:21" s="2" customFormat="1" ht="22.5" customHeight="1">
      <c r="A29" s="32"/>
      <c r="B29" s="259" t="s">
        <v>207</v>
      </c>
      <c r="C29" s="261" t="s">
        <v>359</v>
      </c>
      <c r="D29" s="20" t="s">
        <v>360</v>
      </c>
      <c r="E29" s="21" t="s">
        <v>56</v>
      </c>
      <c r="F29" s="22">
        <v>0.658</v>
      </c>
      <c r="G29" s="23" t="s">
        <v>35</v>
      </c>
      <c r="H29" s="21" t="s">
        <v>68</v>
      </c>
      <c r="I29" s="24">
        <v>4</v>
      </c>
      <c r="J29" s="25">
        <v>23.4</v>
      </c>
      <c r="K29" s="26">
        <f>IF(J29&gt;0,1/J29*34.6*67.1,"")</f>
        <v>99.21623931623931</v>
      </c>
      <c r="L29" s="27">
        <v>21</v>
      </c>
      <c r="M29" s="21" t="s">
        <v>37</v>
      </c>
      <c r="N29" s="23" t="s">
        <v>42</v>
      </c>
      <c r="O29" s="21" t="s">
        <v>39</v>
      </c>
      <c r="P29" s="21"/>
      <c r="Q29" s="28" t="s">
        <v>43</v>
      </c>
      <c r="R29" s="29">
        <f aca="true" t="shared" si="3" ref="R29:R44">IF(J29&gt;=L29,ROUNDDOWN(J29/L29*100,0),"")</f>
        <v>111</v>
      </c>
      <c r="T29" s="30"/>
      <c r="U29" s="31"/>
    </row>
    <row r="30" spans="1:21" s="2" customFormat="1" ht="22.5" customHeight="1">
      <c r="A30" s="32"/>
      <c r="B30" s="37"/>
      <c r="C30" s="262"/>
      <c r="D30" s="20" t="s">
        <v>360</v>
      </c>
      <c r="E30" s="21" t="s">
        <v>56</v>
      </c>
      <c r="F30" s="22">
        <v>0.658</v>
      </c>
      <c r="G30" s="23" t="s">
        <v>49</v>
      </c>
      <c r="H30" s="21" t="s">
        <v>66</v>
      </c>
      <c r="I30" s="24">
        <v>4</v>
      </c>
      <c r="J30" s="25">
        <v>26</v>
      </c>
      <c r="K30" s="26">
        <f aca="true" t="shared" si="4" ref="K30:K44">IF(J30&gt;0,1/J30*34.6*67.1,"")</f>
        <v>89.29461538461538</v>
      </c>
      <c r="L30" s="27">
        <v>21</v>
      </c>
      <c r="M30" s="21" t="s">
        <v>51</v>
      </c>
      <c r="N30" s="23" t="s">
        <v>38</v>
      </c>
      <c r="O30" s="21" t="s">
        <v>39</v>
      </c>
      <c r="P30" s="21"/>
      <c r="Q30" s="28" t="s">
        <v>40</v>
      </c>
      <c r="R30" s="29">
        <f t="shared" si="3"/>
        <v>123</v>
      </c>
      <c r="T30" s="30"/>
      <c r="U30" s="31"/>
    </row>
    <row r="31" spans="1:21" s="2" customFormat="1" ht="22.5" customHeight="1">
      <c r="A31" s="32"/>
      <c r="B31" s="33"/>
      <c r="C31" s="34"/>
      <c r="D31" s="20" t="s">
        <v>361</v>
      </c>
      <c r="E31" s="21" t="s">
        <v>56</v>
      </c>
      <c r="F31" s="22">
        <v>0.658</v>
      </c>
      <c r="G31" s="23" t="s">
        <v>35</v>
      </c>
      <c r="H31" s="21" t="s">
        <v>70</v>
      </c>
      <c r="I31" s="24">
        <v>4</v>
      </c>
      <c r="J31" s="25">
        <v>23.2</v>
      </c>
      <c r="K31" s="26">
        <f t="shared" si="4"/>
        <v>100.07155172413793</v>
      </c>
      <c r="L31" s="27">
        <v>21</v>
      </c>
      <c r="M31" s="21" t="s">
        <v>37</v>
      </c>
      <c r="N31" s="23" t="s">
        <v>42</v>
      </c>
      <c r="O31" s="21" t="s">
        <v>44</v>
      </c>
      <c r="P31" s="21"/>
      <c r="Q31" s="28" t="s">
        <v>43</v>
      </c>
      <c r="R31" s="29">
        <f t="shared" si="3"/>
        <v>110</v>
      </c>
      <c r="S31" s="39"/>
      <c r="T31" s="30"/>
      <c r="U31" s="31"/>
    </row>
    <row r="32" spans="1:21" s="2" customFormat="1" ht="22.5" customHeight="1">
      <c r="A32" s="32"/>
      <c r="B32" s="33"/>
      <c r="C32" s="34"/>
      <c r="D32" s="20" t="s">
        <v>361</v>
      </c>
      <c r="E32" s="21" t="s">
        <v>56</v>
      </c>
      <c r="F32" s="22">
        <v>0.658</v>
      </c>
      <c r="G32" s="23" t="s">
        <v>49</v>
      </c>
      <c r="H32" s="21" t="s">
        <v>67</v>
      </c>
      <c r="I32" s="24">
        <v>4</v>
      </c>
      <c r="J32" s="25">
        <v>25.2</v>
      </c>
      <c r="K32" s="26">
        <f t="shared" si="4"/>
        <v>92.12936507936507</v>
      </c>
      <c r="L32" s="27">
        <v>21</v>
      </c>
      <c r="M32" s="21" t="s">
        <v>51</v>
      </c>
      <c r="N32" s="23" t="s">
        <v>42</v>
      </c>
      <c r="O32" s="21" t="s">
        <v>52</v>
      </c>
      <c r="P32" s="21"/>
      <c r="Q32" s="28" t="s">
        <v>43</v>
      </c>
      <c r="R32" s="29">
        <f t="shared" si="3"/>
        <v>120</v>
      </c>
      <c r="S32" s="39"/>
      <c r="T32" s="30"/>
      <c r="U32" s="31"/>
    </row>
    <row r="33" spans="1:21" s="2" customFormat="1" ht="22.5" customHeight="1">
      <c r="A33" s="32"/>
      <c r="B33" s="33"/>
      <c r="C33" s="34"/>
      <c r="D33" s="20" t="s">
        <v>361</v>
      </c>
      <c r="E33" s="21" t="s">
        <v>56</v>
      </c>
      <c r="F33" s="22">
        <v>0.658</v>
      </c>
      <c r="G33" s="23" t="s">
        <v>35</v>
      </c>
      <c r="H33" s="21" t="s">
        <v>85</v>
      </c>
      <c r="I33" s="24">
        <v>4</v>
      </c>
      <c r="J33" s="25">
        <v>24.4</v>
      </c>
      <c r="K33" s="26">
        <f t="shared" si="4"/>
        <v>95.15</v>
      </c>
      <c r="L33" s="27">
        <v>21</v>
      </c>
      <c r="M33" s="21" t="s">
        <v>69</v>
      </c>
      <c r="N33" s="23" t="s">
        <v>38</v>
      </c>
      <c r="O33" s="21" t="s">
        <v>39</v>
      </c>
      <c r="P33" s="21"/>
      <c r="Q33" s="28" t="s">
        <v>40</v>
      </c>
      <c r="R33" s="29">
        <f t="shared" si="3"/>
        <v>116</v>
      </c>
      <c r="T33" s="30"/>
      <c r="U33" s="31"/>
    </row>
    <row r="34" spans="1:21" s="2" customFormat="1" ht="22.5" customHeight="1">
      <c r="A34" s="32"/>
      <c r="B34" s="33"/>
      <c r="C34" s="34"/>
      <c r="D34" s="20" t="s">
        <v>361</v>
      </c>
      <c r="E34" s="21" t="s">
        <v>56</v>
      </c>
      <c r="F34" s="22">
        <v>0.658</v>
      </c>
      <c r="G34" s="23" t="s">
        <v>35</v>
      </c>
      <c r="H34" s="21" t="s">
        <v>86</v>
      </c>
      <c r="I34" s="24">
        <v>4</v>
      </c>
      <c r="J34" s="25">
        <v>24.2</v>
      </c>
      <c r="K34" s="26">
        <f t="shared" si="4"/>
        <v>95.93636363636364</v>
      </c>
      <c r="L34" s="27">
        <v>21</v>
      </c>
      <c r="M34" s="21" t="s">
        <v>69</v>
      </c>
      <c r="N34" s="23" t="s">
        <v>42</v>
      </c>
      <c r="O34" s="21" t="s">
        <v>52</v>
      </c>
      <c r="P34" s="21"/>
      <c r="Q34" s="28" t="s">
        <v>43</v>
      </c>
      <c r="R34" s="29">
        <f t="shared" si="3"/>
        <v>115</v>
      </c>
      <c r="T34" s="30"/>
      <c r="U34" s="31"/>
    </row>
    <row r="35" spans="1:21" s="2" customFormat="1" ht="22.5" customHeight="1">
      <c r="A35" s="32"/>
      <c r="B35" s="37"/>
      <c r="C35" s="38"/>
      <c r="D35" s="20" t="s">
        <v>361</v>
      </c>
      <c r="E35" s="21" t="s">
        <v>56</v>
      </c>
      <c r="F35" s="22">
        <v>0.658</v>
      </c>
      <c r="G35" s="23" t="s">
        <v>49</v>
      </c>
      <c r="H35" s="21" t="s">
        <v>71</v>
      </c>
      <c r="I35" s="24">
        <v>4</v>
      </c>
      <c r="J35" s="25">
        <v>29.2</v>
      </c>
      <c r="K35" s="26">
        <f t="shared" si="4"/>
        <v>79.50890410958904</v>
      </c>
      <c r="L35" s="27">
        <v>21</v>
      </c>
      <c r="M35" s="21" t="s">
        <v>57</v>
      </c>
      <c r="N35" s="23" t="s">
        <v>38</v>
      </c>
      <c r="O35" s="21" t="s">
        <v>39</v>
      </c>
      <c r="P35" s="21"/>
      <c r="Q35" s="28" t="s">
        <v>40</v>
      </c>
      <c r="R35" s="29">
        <f t="shared" si="3"/>
        <v>139</v>
      </c>
      <c r="T35" s="30"/>
      <c r="U35" s="31"/>
    </row>
    <row r="36" spans="1:21" s="2" customFormat="1" ht="22.5" customHeight="1">
      <c r="A36" s="32"/>
      <c r="B36" s="33"/>
      <c r="C36" s="34"/>
      <c r="D36" s="20" t="s">
        <v>361</v>
      </c>
      <c r="E36" s="21" t="s">
        <v>56</v>
      </c>
      <c r="F36" s="22">
        <v>0.658</v>
      </c>
      <c r="G36" s="23" t="s">
        <v>49</v>
      </c>
      <c r="H36" s="21" t="s">
        <v>72</v>
      </c>
      <c r="I36" s="24">
        <v>4</v>
      </c>
      <c r="J36" s="25">
        <v>28</v>
      </c>
      <c r="K36" s="26">
        <f t="shared" si="4"/>
        <v>82.91642857142857</v>
      </c>
      <c r="L36" s="27">
        <v>21</v>
      </c>
      <c r="M36" s="21" t="s">
        <v>57</v>
      </c>
      <c r="N36" s="23" t="s">
        <v>42</v>
      </c>
      <c r="O36" s="21" t="s">
        <v>44</v>
      </c>
      <c r="P36" s="21"/>
      <c r="Q36" s="28" t="s">
        <v>43</v>
      </c>
      <c r="R36" s="29">
        <f t="shared" si="3"/>
        <v>133</v>
      </c>
      <c r="S36" s="39"/>
      <c r="T36" s="30"/>
      <c r="U36" s="31"/>
    </row>
    <row r="37" spans="1:21" s="2" customFormat="1" ht="22.5" customHeight="1">
      <c r="A37" s="32"/>
      <c r="B37" s="33"/>
      <c r="C37" s="34"/>
      <c r="D37" s="20" t="s">
        <v>361</v>
      </c>
      <c r="E37" s="21" t="s">
        <v>56</v>
      </c>
      <c r="F37" s="22">
        <v>0.658</v>
      </c>
      <c r="G37" s="23" t="s">
        <v>49</v>
      </c>
      <c r="H37" s="21" t="s">
        <v>87</v>
      </c>
      <c r="I37" s="24">
        <v>4</v>
      </c>
      <c r="J37" s="25">
        <v>26.8</v>
      </c>
      <c r="K37" s="26">
        <f t="shared" si="4"/>
        <v>86.62910447761192</v>
      </c>
      <c r="L37" s="27">
        <v>21</v>
      </c>
      <c r="M37" s="21" t="s">
        <v>57</v>
      </c>
      <c r="N37" s="23" t="s">
        <v>42</v>
      </c>
      <c r="O37" s="21" t="s">
        <v>39</v>
      </c>
      <c r="P37" s="21" t="s">
        <v>63</v>
      </c>
      <c r="Q37" s="28" t="s">
        <v>43</v>
      </c>
      <c r="R37" s="29">
        <f t="shared" si="3"/>
        <v>127</v>
      </c>
      <c r="S37" s="39"/>
      <c r="T37" s="30"/>
      <c r="U37" s="31"/>
    </row>
    <row r="38" spans="1:21" s="2" customFormat="1" ht="22.5" customHeight="1">
      <c r="A38" s="32"/>
      <c r="B38" s="35"/>
      <c r="C38" s="36"/>
      <c r="D38" s="20" t="s">
        <v>361</v>
      </c>
      <c r="E38" s="21" t="s">
        <v>56</v>
      </c>
      <c r="F38" s="22">
        <v>0.658</v>
      </c>
      <c r="G38" s="23" t="s">
        <v>49</v>
      </c>
      <c r="H38" s="21" t="s">
        <v>73</v>
      </c>
      <c r="I38" s="24">
        <v>4</v>
      </c>
      <c r="J38" s="25">
        <v>25</v>
      </c>
      <c r="K38" s="26">
        <f t="shared" si="4"/>
        <v>92.8664</v>
      </c>
      <c r="L38" s="27">
        <v>20.8</v>
      </c>
      <c r="M38" s="21" t="s">
        <v>57</v>
      </c>
      <c r="N38" s="23" t="s">
        <v>38</v>
      </c>
      <c r="O38" s="21" t="s">
        <v>52</v>
      </c>
      <c r="P38" s="21" t="s">
        <v>63</v>
      </c>
      <c r="Q38" s="28" t="s">
        <v>40</v>
      </c>
      <c r="R38" s="29">
        <f t="shared" si="3"/>
        <v>120</v>
      </c>
      <c r="T38" s="30"/>
      <c r="U38" s="31"/>
    </row>
    <row r="39" spans="1:21" s="2" customFormat="1" ht="22.5" customHeight="1">
      <c r="A39" s="32"/>
      <c r="B39" s="259" t="s">
        <v>207</v>
      </c>
      <c r="C39" s="19" t="s">
        <v>362</v>
      </c>
      <c r="D39" s="20" t="s">
        <v>363</v>
      </c>
      <c r="E39" s="21" t="s">
        <v>34</v>
      </c>
      <c r="F39" s="22">
        <v>0.658</v>
      </c>
      <c r="G39" s="23" t="s">
        <v>90</v>
      </c>
      <c r="H39" s="21" t="s">
        <v>91</v>
      </c>
      <c r="I39" s="24">
        <v>4</v>
      </c>
      <c r="J39" s="25">
        <v>15</v>
      </c>
      <c r="K39" s="26">
        <f t="shared" si="4"/>
        <v>154.77733333333333</v>
      </c>
      <c r="L39" s="27">
        <v>20.8</v>
      </c>
      <c r="M39" s="21" t="s">
        <v>92</v>
      </c>
      <c r="N39" s="23" t="s">
        <v>42</v>
      </c>
      <c r="O39" s="21" t="s">
        <v>93</v>
      </c>
      <c r="P39" s="21"/>
      <c r="Q39" s="50"/>
      <c r="R39" s="29">
        <f t="shared" si="3"/>
      </c>
      <c r="T39" s="30"/>
      <c r="U39" s="31"/>
    </row>
    <row r="40" spans="1:21" s="2" customFormat="1" ht="22.5" customHeight="1">
      <c r="A40" s="32"/>
      <c r="B40" s="37"/>
      <c r="D40" s="20" t="s">
        <v>363</v>
      </c>
      <c r="E40" s="21" t="s">
        <v>34</v>
      </c>
      <c r="F40" s="22">
        <v>0.658</v>
      </c>
      <c r="G40" s="23" t="s">
        <v>90</v>
      </c>
      <c r="H40" s="21">
        <v>970</v>
      </c>
      <c r="I40" s="24">
        <v>4</v>
      </c>
      <c r="J40" s="25">
        <v>14.6</v>
      </c>
      <c r="K40" s="26">
        <f t="shared" si="4"/>
        <v>159.01780821917808</v>
      </c>
      <c r="L40" s="27">
        <v>20.8</v>
      </c>
      <c r="M40" s="21" t="s">
        <v>92</v>
      </c>
      <c r="N40" s="23" t="s">
        <v>42</v>
      </c>
      <c r="O40" s="21" t="s">
        <v>52</v>
      </c>
      <c r="P40" s="21"/>
      <c r="Q40" s="50"/>
      <c r="R40" s="29">
        <f t="shared" si="3"/>
      </c>
      <c r="S40" s="39"/>
      <c r="T40" s="30"/>
      <c r="U40" s="31"/>
    </row>
    <row r="41" spans="1:21" s="2" customFormat="1" ht="22.5" customHeight="1">
      <c r="A41" s="32"/>
      <c r="B41" s="33"/>
      <c r="C41" s="34"/>
      <c r="D41" s="20" t="s">
        <v>363</v>
      </c>
      <c r="E41" s="21" t="s">
        <v>34</v>
      </c>
      <c r="F41" s="22">
        <v>0.658</v>
      </c>
      <c r="G41" s="23" t="s">
        <v>90</v>
      </c>
      <c r="H41" s="21" t="s">
        <v>94</v>
      </c>
      <c r="I41" s="24">
        <v>4</v>
      </c>
      <c r="J41" s="25">
        <v>14</v>
      </c>
      <c r="K41" s="26">
        <f t="shared" si="4"/>
        <v>165.83285714285714</v>
      </c>
      <c r="L41" s="27">
        <v>20.5</v>
      </c>
      <c r="M41" s="21" t="s">
        <v>92</v>
      </c>
      <c r="N41" s="23" t="s">
        <v>42</v>
      </c>
      <c r="O41" s="21" t="s">
        <v>52</v>
      </c>
      <c r="P41" s="21"/>
      <c r="Q41" s="50"/>
      <c r="R41" s="29">
        <f t="shared" si="3"/>
      </c>
      <c r="S41" s="39"/>
      <c r="T41" s="30"/>
      <c r="U41" s="31"/>
    </row>
    <row r="42" spans="1:21" s="2" customFormat="1" ht="22.5" customHeight="1">
      <c r="A42" s="32"/>
      <c r="B42" s="33"/>
      <c r="C42" s="34"/>
      <c r="D42" s="20" t="s">
        <v>363</v>
      </c>
      <c r="E42" s="21" t="s">
        <v>34</v>
      </c>
      <c r="F42" s="22">
        <v>0.658</v>
      </c>
      <c r="G42" s="23" t="s">
        <v>95</v>
      </c>
      <c r="H42" s="21" t="s">
        <v>96</v>
      </c>
      <c r="I42" s="24">
        <v>4</v>
      </c>
      <c r="J42" s="25">
        <v>14.4</v>
      </c>
      <c r="K42" s="26">
        <f t="shared" si="4"/>
        <v>161.2263888888889</v>
      </c>
      <c r="L42" s="27">
        <v>20.8</v>
      </c>
      <c r="M42" s="21" t="s">
        <v>92</v>
      </c>
      <c r="N42" s="23" t="s">
        <v>42</v>
      </c>
      <c r="O42" s="21" t="s">
        <v>93</v>
      </c>
      <c r="P42" s="21" t="s">
        <v>46</v>
      </c>
      <c r="Q42" s="50"/>
      <c r="R42" s="29">
        <f t="shared" si="3"/>
      </c>
      <c r="S42" s="39"/>
      <c r="T42" s="30"/>
      <c r="U42" s="31"/>
    </row>
    <row r="43" spans="1:21" s="2" customFormat="1" ht="22.5" customHeight="1">
      <c r="A43" s="32"/>
      <c r="B43" s="33"/>
      <c r="C43" s="34"/>
      <c r="D43" s="20" t="s">
        <v>363</v>
      </c>
      <c r="E43" s="21" t="s">
        <v>34</v>
      </c>
      <c r="F43" s="22">
        <v>0.658</v>
      </c>
      <c r="G43" s="23" t="s">
        <v>95</v>
      </c>
      <c r="H43" s="21" t="s">
        <v>97</v>
      </c>
      <c r="I43" s="24">
        <v>4</v>
      </c>
      <c r="J43" s="25">
        <v>13.8</v>
      </c>
      <c r="K43" s="26">
        <f t="shared" si="4"/>
        <v>168.23623188405796</v>
      </c>
      <c r="L43" s="27">
        <v>20.5</v>
      </c>
      <c r="M43" s="21" t="s">
        <v>92</v>
      </c>
      <c r="N43" s="23" t="s">
        <v>42</v>
      </c>
      <c r="O43" s="21" t="s">
        <v>93</v>
      </c>
      <c r="P43" s="21" t="s">
        <v>46</v>
      </c>
      <c r="Q43" s="50"/>
      <c r="R43" s="29">
        <f t="shared" si="3"/>
      </c>
      <c r="S43" s="39"/>
      <c r="T43" s="30"/>
      <c r="U43" s="31"/>
    </row>
    <row r="44" spans="1:21" s="2" customFormat="1" ht="22.5" customHeight="1">
      <c r="A44" s="32"/>
      <c r="B44" s="35"/>
      <c r="C44" s="36"/>
      <c r="D44" s="20" t="s">
        <v>363</v>
      </c>
      <c r="E44" s="21" t="s">
        <v>34</v>
      </c>
      <c r="F44" s="22">
        <v>0.658</v>
      </c>
      <c r="G44" s="23" t="s">
        <v>95</v>
      </c>
      <c r="H44" s="21" t="s">
        <v>98</v>
      </c>
      <c r="I44" s="24">
        <v>4</v>
      </c>
      <c r="J44" s="25">
        <v>13.8</v>
      </c>
      <c r="K44" s="26">
        <f t="shared" si="4"/>
        <v>168.23623188405796</v>
      </c>
      <c r="L44" s="27">
        <v>20.5</v>
      </c>
      <c r="M44" s="21" t="s">
        <v>92</v>
      </c>
      <c r="N44" s="23" t="s">
        <v>42</v>
      </c>
      <c r="O44" s="21" t="s">
        <v>52</v>
      </c>
      <c r="P44" s="21" t="s">
        <v>46</v>
      </c>
      <c r="Q44" s="50"/>
      <c r="R44" s="29">
        <f t="shared" si="3"/>
      </c>
      <c r="T44" s="30"/>
      <c r="U44" s="31"/>
    </row>
    <row r="45" spans="1:21" s="2" customFormat="1" ht="22.5" customHeight="1">
      <c r="A45" s="32"/>
      <c r="B45" s="260" t="s">
        <v>207</v>
      </c>
      <c r="C45" s="34" t="s">
        <v>364</v>
      </c>
      <c r="D45" s="20" t="s">
        <v>365</v>
      </c>
      <c r="E45" s="21" t="s">
        <v>47</v>
      </c>
      <c r="F45" s="22">
        <v>0.658</v>
      </c>
      <c r="G45" s="23" t="s">
        <v>101</v>
      </c>
      <c r="H45" s="21">
        <v>970</v>
      </c>
      <c r="I45" s="24">
        <v>4</v>
      </c>
      <c r="J45" s="25">
        <v>15.2</v>
      </c>
      <c r="K45" s="26">
        <f>IF(J45&gt;0,1/J45*34.6*67.1,"")</f>
        <v>152.74078947368417</v>
      </c>
      <c r="L45" s="27">
        <v>20.8</v>
      </c>
      <c r="M45" s="21" t="s">
        <v>92</v>
      </c>
      <c r="N45" s="23" t="s">
        <v>42</v>
      </c>
      <c r="O45" s="21" t="s">
        <v>52</v>
      </c>
      <c r="P45" s="21" t="s">
        <v>63</v>
      </c>
      <c r="Q45" s="50"/>
      <c r="R45" s="29">
        <f>IF(J45&gt;=L45,ROUNDDOWN(J45/L45*100,0),"")</f>
      </c>
      <c r="S45" s="39"/>
      <c r="T45" s="30"/>
      <c r="U45" s="31"/>
    </row>
    <row r="46" spans="1:21" s="2" customFormat="1" ht="22.5" customHeight="1">
      <c r="A46" s="32"/>
      <c r="B46" s="37"/>
      <c r="C46" s="38"/>
      <c r="D46" s="20" t="s">
        <v>365</v>
      </c>
      <c r="E46" s="21" t="s">
        <v>47</v>
      </c>
      <c r="F46" s="22">
        <v>0.658</v>
      </c>
      <c r="G46" s="23" t="s">
        <v>101</v>
      </c>
      <c r="H46" s="21" t="s">
        <v>106</v>
      </c>
      <c r="I46" s="24">
        <v>4</v>
      </c>
      <c r="J46" s="25">
        <v>14.8</v>
      </c>
      <c r="K46" s="26">
        <f>IF(J46&gt;0,1/J46*34.6*67.1,"")</f>
        <v>156.8689189189189</v>
      </c>
      <c r="L46" s="27">
        <v>20.5</v>
      </c>
      <c r="M46" s="21" t="s">
        <v>92</v>
      </c>
      <c r="N46" s="23" t="s">
        <v>42</v>
      </c>
      <c r="O46" s="21" t="s">
        <v>52</v>
      </c>
      <c r="P46" s="21" t="s">
        <v>63</v>
      </c>
      <c r="Q46" s="50"/>
      <c r="R46" s="29">
        <f>IF(J46&gt;=L46,ROUNDDOWN(J46/L46*100,0),"")</f>
      </c>
      <c r="S46" s="39"/>
      <c r="T46" s="30"/>
      <c r="U46" s="31"/>
    </row>
    <row r="47" spans="1:21" s="2" customFormat="1" ht="22.5" customHeight="1" thickBot="1">
      <c r="A47" s="51"/>
      <c r="B47" s="35"/>
      <c r="C47" s="36"/>
      <c r="D47" s="20" t="s">
        <v>365</v>
      </c>
      <c r="E47" s="21" t="s">
        <v>47</v>
      </c>
      <c r="F47" s="22">
        <v>0.658</v>
      </c>
      <c r="G47" s="23" t="s">
        <v>107</v>
      </c>
      <c r="H47" s="21" t="s">
        <v>97</v>
      </c>
      <c r="I47" s="24">
        <v>4</v>
      </c>
      <c r="J47" s="52">
        <v>13.6</v>
      </c>
      <c r="K47" s="53">
        <f>IF(J47&gt;0,1/J47*34.6*67.1,"")</f>
        <v>170.71029411764707</v>
      </c>
      <c r="L47" s="27">
        <v>20.5</v>
      </c>
      <c r="M47" s="21" t="s">
        <v>92</v>
      </c>
      <c r="N47" s="23" t="s">
        <v>42</v>
      </c>
      <c r="O47" s="21" t="s">
        <v>52</v>
      </c>
      <c r="P47" s="21" t="s">
        <v>63</v>
      </c>
      <c r="Q47" s="50"/>
      <c r="R47" s="29">
        <f>IF(J47&gt;=L47,ROUNDDOWN(J47/L47*100,0),"")</f>
      </c>
      <c r="T47" s="30"/>
      <c r="U47" s="31"/>
    </row>
    <row r="48" spans="1:16" s="2" customFormat="1" ht="11.25">
      <c r="A48" s="1"/>
      <c r="B48" s="63" t="s">
        <v>366</v>
      </c>
      <c r="C48" s="263" t="s">
        <v>367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2" customFormat="1" ht="11.25">
      <c r="A49" s="1"/>
      <c r="B49" s="5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2" customFormat="1" ht="11.2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sheetProtection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view="pageBreakPreview" zoomScaleSheetLayoutView="100" zoomScalePageLayoutView="0" workbookViewId="0" topLeftCell="A1">
      <selection activeCell="R9" sqref="R9"/>
    </sheetView>
  </sheetViews>
  <sheetFormatPr defaultColWidth="9.00390625" defaultRowHeight="13.5"/>
  <cols>
    <col min="1" max="1" width="8.625" style="1" customWidth="1"/>
    <col min="2" max="2" width="2.875" style="1" customWidth="1"/>
    <col min="3" max="4" width="11.625" style="1" customWidth="1"/>
    <col min="5" max="6" width="6.625" style="1" customWidth="1"/>
    <col min="7" max="8" width="9.00390625" style="1" customWidth="1"/>
    <col min="9" max="9" width="6.625" style="1" customWidth="1"/>
    <col min="10" max="12" width="9.00390625" style="1" customWidth="1"/>
    <col min="13" max="13" width="7.625" style="1" customWidth="1"/>
    <col min="14" max="15" width="6.625" style="1" customWidth="1"/>
    <col min="16" max="18" width="9.00390625" style="1" customWidth="1"/>
    <col min="19" max="19" width="10.50390625" style="1" bestFit="1" customWidth="1"/>
    <col min="20" max="20" width="11.625" style="1" customWidth="1"/>
    <col min="21" max="16384" width="9.00390625" style="1" customWidth="1"/>
  </cols>
  <sheetData>
    <row r="1" spans="1:18" s="2" customFormat="1" ht="15" customHeight="1">
      <c r="A1" s="264"/>
      <c r="B1" s="264"/>
      <c r="C1" s="264"/>
      <c r="D1" s="176"/>
      <c r="E1" s="265"/>
      <c r="F1" s="176"/>
      <c r="G1" s="176"/>
      <c r="H1" s="264"/>
      <c r="I1" s="266" t="s">
        <v>368</v>
      </c>
      <c r="J1" s="266"/>
      <c r="K1" s="266"/>
      <c r="L1" s="266"/>
      <c r="M1" s="266"/>
      <c r="N1" s="266"/>
      <c r="O1" s="267"/>
      <c r="P1" s="267"/>
      <c r="Q1" s="267"/>
      <c r="R1" s="267"/>
    </row>
    <row r="2" spans="1:18" s="2" customFormat="1" ht="24" customHeight="1">
      <c r="A2" s="268" t="s">
        <v>369</v>
      </c>
      <c r="B2" s="269"/>
      <c r="C2" s="264"/>
      <c r="D2" s="176"/>
      <c r="E2" s="264"/>
      <c r="F2" s="264"/>
      <c r="G2" s="264"/>
      <c r="H2" s="264"/>
      <c r="I2" s="266"/>
      <c r="J2" s="264"/>
      <c r="K2" s="264"/>
      <c r="L2" s="264"/>
      <c r="M2" s="264"/>
      <c r="N2" s="176"/>
      <c r="O2" s="270"/>
      <c r="P2" s="176"/>
      <c r="Q2" s="68"/>
      <c r="R2" s="7" t="s">
        <v>2</v>
      </c>
    </row>
    <row r="3" spans="1:18" s="2" customFormat="1" ht="14.25" customHeight="1" thickBot="1">
      <c r="A3" s="309" t="s">
        <v>3</v>
      </c>
      <c r="B3" s="312" t="s">
        <v>4</v>
      </c>
      <c r="C3" s="313"/>
      <c r="D3" s="318"/>
      <c r="E3" s="312" t="s">
        <v>5</v>
      </c>
      <c r="F3" s="318"/>
      <c r="G3" s="320" t="s">
        <v>6</v>
      </c>
      <c r="H3" s="320" t="s">
        <v>7</v>
      </c>
      <c r="I3" s="287" t="s">
        <v>8</v>
      </c>
      <c r="J3" s="335" t="s">
        <v>9</v>
      </c>
      <c r="K3" s="336"/>
      <c r="L3" s="337"/>
      <c r="M3" s="61"/>
      <c r="N3" s="338"/>
      <c r="O3" s="339"/>
      <c r="P3" s="340"/>
      <c r="Q3" s="271"/>
      <c r="R3" s="296" t="s">
        <v>10</v>
      </c>
    </row>
    <row r="4" spans="1:18" s="2" customFormat="1" ht="12" customHeight="1">
      <c r="A4" s="310"/>
      <c r="B4" s="288"/>
      <c r="C4" s="314"/>
      <c r="D4" s="319"/>
      <c r="E4" s="289"/>
      <c r="F4" s="319"/>
      <c r="G4" s="310"/>
      <c r="H4" s="310"/>
      <c r="I4" s="288"/>
      <c r="J4" s="299" t="s">
        <v>11</v>
      </c>
      <c r="K4" s="302" t="s">
        <v>12</v>
      </c>
      <c r="L4" s="305" t="s">
        <v>13</v>
      </c>
      <c r="M4" s="57" t="s">
        <v>14</v>
      </c>
      <c r="N4" s="341" t="s">
        <v>15</v>
      </c>
      <c r="O4" s="342"/>
      <c r="P4" s="343"/>
      <c r="Q4" s="272" t="s">
        <v>16</v>
      </c>
      <c r="R4" s="297"/>
    </row>
    <row r="5" spans="1:18" s="2" customFormat="1" ht="12" customHeight="1">
      <c r="A5" s="310"/>
      <c r="B5" s="288"/>
      <c r="C5" s="314"/>
      <c r="D5" s="309" t="s">
        <v>17</v>
      </c>
      <c r="E5" s="309" t="s">
        <v>17</v>
      </c>
      <c r="F5" s="320" t="s">
        <v>18</v>
      </c>
      <c r="G5" s="310"/>
      <c r="H5" s="310"/>
      <c r="I5" s="288"/>
      <c r="J5" s="300"/>
      <c r="K5" s="303"/>
      <c r="L5" s="300"/>
      <c r="M5" s="273" t="s">
        <v>19</v>
      </c>
      <c r="N5" s="273" t="s">
        <v>20</v>
      </c>
      <c r="O5" s="273"/>
      <c r="P5" s="273"/>
      <c r="Q5" s="59" t="s">
        <v>21</v>
      </c>
      <c r="R5" s="297"/>
    </row>
    <row r="6" spans="1:18" s="2" customFormat="1" ht="12" customHeight="1">
      <c r="A6" s="310"/>
      <c r="B6" s="288"/>
      <c r="C6" s="314"/>
      <c r="D6" s="310"/>
      <c r="E6" s="310"/>
      <c r="F6" s="310"/>
      <c r="G6" s="310"/>
      <c r="H6" s="310"/>
      <c r="I6" s="288"/>
      <c r="J6" s="300"/>
      <c r="K6" s="303"/>
      <c r="L6" s="300"/>
      <c r="M6" s="273" t="s">
        <v>22</v>
      </c>
      <c r="N6" s="273" t="s">
        <v>23</v>
      </c>
      <c r="O6" s="273" t="s">
        <v>24</v>
      </c>
      <c r="P6" s="273" t="s">
        <v>25</v>
      </c>
      <c r="Q6" s="59" t="s">
        <v>26</v>
      </c>
      <c r="R6" s="297"/>
    </row>
    <row r="7" spans="1:18" s="2" customFormat="1" ht="12" customHeight="1">
      <c r="A7" s="311"/>
      <c r="B7" s="289"/>
      <c r="C7" s="315"/>
      <c r="D7" s="311"/>
      <c r="E7" s="311"/>
      <c r="F7" s="311"/>
      <c r="G7" s="311"/>
      <c r="H7" s="311"/>
      <c r="I7" s="289"/>
      <c r="J7" s="301"/>
      <c r="K7" s="304"/>
      <c r="L7" s="301"/>
      <c r="M7" s="62" t="s">
        <v>27</v>
      </c>
      <c r="N7" s="62" t="s">
        <v>28</v>
      </c>
      <c r="O7" s="62" t="s">
        <v>29</v>
      </c>
      <c r="P7" s="274"/>
      <c r="Q7" s="60" t="s">
        <v>30</v>
      </c>
      <c r="R7" s="298"/>
    </row>
    <row r="8" spans="1:21" s="2" customFormat="1" ht="19.5" customHeight="1">
      <c r="A8" s="275" t="s">
        <v>370</v>
      </c>
      <c r="B8" s="276"/>
      <c r="C8" s="277" t="s">
        <v>371</v>
      </c>
      <c r="D8" s="197" t="s">
        <v>372</v>
      </c>
      <c r="E8" s="122" t="s">
        <v>373</v>
      </c>
      <c r="F8" s="122">
        <v>0.659</v>
      </c>
      <c r="G8" s="122" t="s">
        <v>374</v>
      </c>
      <c r="H8" s="122">
        <v>830</v>
      </c>
      <c r="I8" s="125">
        <v>4</v>
      </c>
      <c r="J8" s="285">
        <v>26.8</v>
      </c>
      <c r="K8" s="278">
        <f>IF(J8&gt;0,1/J8*34.6*67.1,"")</f>
        <v>86.62910447761192</v>
      </c>
      <c r="L8" s="279">
        <v>21</v>
      </c>
      <c r="M8" s="124" t="s">
        <v>375</v>
      </c>
      <c r="N8" s="124" t="s">
        <v>376</v>
      </c>
      <c r="O8" s="122" t="s">
        <v>133</v>
      </c>
      <c r="P8" s="122"/>
      <c r="Q8" s="280" t="s">
        <v>43</v>
      </c>
      <c r="R8" s="129">
        <f>IF(J8&lt;&gt;0,ROUNDDOWN(J8/L8*100,0),"")</f>
        <v>127</v>
      </c>
      <c r="S8" s="202"/>
      <c r="T8" s="30"/>
      <c r="U8" s="31"/>
    </row>
    <row r="9" spans="1:21" s="2" customFormat="1" ht="19.5" customHeight="1">
      <c r="A9" s="177"/>
      <c r="B9" s="203"/>
      <c r="C9" s="72"/>
      <c r="D9" s="197" t="s">
        <v>372</v>
      </c>
      <c r="E9" s="122" t="s">
        <v>373</v>
      </c>
      <c r="F9" s="122">
        <v>0.659</v>
      </c>
      <c r="G9" s="122" t="s">
        <v>374</v>
      </c>
      <c r="H9" s="122">
        <v>880</v>
      </c>
      <c r="I9" s="125">
        <v>4</v>
      </c>
      <c r="J9" s="286">
        <v>23.6</v>
      </c>
      <c r="K9" s="199">
        <f>IF(J9&gt;0,1/J9*34.6*67.1,"")</f>
        <v>98.37542372881356</v>
      </c>
      <c r="L9" s="279">
        <v>20.8</v>
      </c>
      <c r="M9" s="124" t="s">
        <v>375</v>
      </c>
      <c r="N9" s="124" t="s">
        <v>38</v>
      </c>
      <c r="O9" s="122" t="s">
        <v>44</v>
      </c>
      <c r="P9" s="122"/>
      <c r="Q9" s="280" t="s">
        <v>43</v>
      </c>
      <c r="R9" s="129">
        <f>IF(J9&lt;&gt;0,ROUNDDOWN(J9/L9*100,0),"")</f>
        <v>113</v>
      </c>
      <c r="S9" s="202"/>
      <c r="T9" s="30"/>
      <c r="U9" s="31"/>
    </row>
    <row r="10" spans="1:21" s="2" customFormat="1" ht="19.5" customHeight="1">
      <c r="A10" s="177"/>
      <c r="B10" s="203"/>
      <c r="C10" s="72"/>
      <c r="D10" s="197" t="s">
        <v>372</v>
      </c>
      <c r="E10" s="122" t="s">
        <v>373</v>
      </c>
      <c r="F10" s="122">
        <v>0.659</v>
      </c>
      <c r="G10" s="122" t="s">
        <v>374</v>
      </c>
      <c r="H10" s="122">
        <v>820</v>
      </c>
      <c r="I10" s="125">
        <v>4</v>
      </c>
      <c r="J10" s="286">
        <v>23.2</v>
      </c>
      <c r="K10" s="199">
        <f>IF(J10&gt;0,1/J10*34.6*67.1,"")</f>
        <v>100.07155172413793</v>
      </c>
      <c r="L10" s="279">
        <v>21</v>
      </c>
      <c r="M10" s="124" t="s">
        <v>377</v>
      </c>
      <c r="N10" s="124" t="s">
        <v>38</v>
      </c>
      <c r="O10" s="122" t="s">
        <v>133</v>
      </c>
      <c r="P10" s="122"/>
      <c r="Q10" s="280" t="s">
        <v>43</v>
      </c>
      <c r="R10" s="129">
        <f>IF(J10&lt;&gt;0,ROUNDDOWN(J10/L10*100,0),"")</f>
        <v>110</v>
      </c>
      <c r="S10" s="202"/>
      <c r="T10" s="30"/>
      <c r="U10" s="31"/>
    </row>
    <row r="11" spans="1:21" s="2" customFormat="1" ht="19.5" customHeight="1">
      <c r="A11" s="177"/>
      <c r="B11" s="203"/>
      <c r="C11" s="72"/>
      <c r="D11" s="197" t="s">
        <v>372</v>
      </c>
      <c r="E11" s="122" t="s">
        <v>373</v>
      </c>
      <c r="F11" s="122">
        <v>0.659</v>
      </c>
      <c r="G11" s="122" t="s">
        <v>374</v>
      </c>
      <c r="H11" s="122">
        <v>860</v>
      </c>
      <c r="I11" s="125">
        <v>4</v>
      </c>
      <c r="J11" s="286">
        <v>21.4</v>
      </c>
      <c r="K11" s="199">
        <f>IF(J11&gt;0,1/J11*34.6*67.1,"")</f>
        <v>108.48878504672898</v>
      </c>
      <c r="L11" s="279">
        <v>20.8</v>
      </c>
      <c r="M11" s="124" t="s">
        <v>377</v>
      </c>
      <c r="N11" s="124" t="s">
        <v>38</v>
      </c>
      <c r="O11" s="122" t="s">
        <v>133</v>
      </c>
      <c r="P11" s="122"/>
      <c r="Q11" s="280" t="s">
        <v>43</v>
      </c>
      <c r="R11" s="129">
        <f>IF(J11&lt;&gt;0,ROUNDDOWN(J11/L11*100,0),"")</f>
        <v>102</v>
      </c>
      <c r="S11" s="202"/>
      <c r="T11" s="30"/>
      <c r="U11" s="31"/>
    </row>
    <row r="12" spans="1:21" s="2" customFormat="1" ht="19.5" customHeight="1" thickBot="1">
      <c r="A12" s="281"/>
      <c r="B12" s="282"/>
      <c r="C12" s="85"/>
      <c r="D12" s="197" t="s">
        <v>372</v>
      </c>
      <c r="E12" s="122" t="s">
        <v>373</v>
      </c>
      <c r="F12" s="122">
        <v>0.659</v>
      </c>
      <c r="G12" s="122" t="s">
        <v>374</v>
      </c>
      <c r="H12" s="122">
        <v>900</v>
      </c>
      <c r="I12" s="125">
        <v>4</v>
      </c>
      <c r="J12" s="283">
        <v>21</v>
      </c>
      <c r="K12" s="284">
        <f>IF(J12&gt;0,1/J12*34.6*67.1,"")</f>
        <v>110.55523809523808</v>
      </c>
      <c r="L12" s="279">
        <v>20.8</v>
      </c>
      <c r="M12" s="124" t="s">
        <v>377</v>
      </c>
      <c r="N12" s="124" t="s">
        <v>38</v>
      </c>
      <c r="O12" s="122" t="s">
        <v>44</v>
      </c>
      <c r="P12" s="122"/>
      <c r="Q12" s="280" t="s">
        <v>43</v>
      </c>
      <c r="R12" s="129">
        <f>IF(J12&lt;&gt;0,ROUNDDOWN(J12/L12*100,0),"")</f>
        <v>100</v>
      </c>
      <c r="S12" s="202"/>
      <c r="T12" s="30"/>
      <c r="U12" s="31"/>
    </row>
  </sheetData>
  <sheetProtection selectLockedCells="1"/>
  <mergeCells count="17">
    <mergeCell ref="A3:A7"/>
    <mergeCell ref="B3:C7"/>
    <mergeCell ref="D3:D4"/>
    <mergeCell ref="E3:F4"/>
    <mergeCell ref="G3:G7"/>
    <mergeCell ref="H3:H7"/>
    <mergeCell ref="D5:D7"/>
    <mergeCell ref="E5:E7"/>
    <mergeCell ref="F5:F7"/>
    <mergeCell ref="I3:I7"/>
    <mergeCell ref="J3:L3"/>
    <mergeCell ref="N3:P3"/>
    <mergeCell ref="R3:R7"/>
    <mergeCell ref="J4:J7"/>
    <mergeCell ref="K4:K7"/>
    <mergeCell ref="L4:L7"/>
    <mergeCell ref="N4:P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2013-12-27T06:16:17Z</dcterms:created>
  <dcterms:modified xsi:type="dcterms:W3CDTF">2016-06-22T06:39:31Z</dcterms:modified>
  <cp:category/>
  <cp:version/>
  <cp:contentType/>
  <cp:contentStatus/>
</cp:coreProperties>
</file>