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tabRatio="770" activeTab="0"/>
  </bookViews>
  <sheets>
    <sheet name="Suzuki" sheetId="1" r:id="rId1"/>
    <sheet name="Subaru" sheetId="2" r:id="rId2"/>
    <sheet name="Daihatsu" sheetId="3" r:id="rId3"/>
    <sheet name="Toyota" sheetId="4" r:id="rId4"/>
    <sheet name="Nissan" sheetId="5" r:id="rId5"/>
    <sheet name="Honda" sheetId="6" r:id="rId6"/>
    <sheet name="Mazda" sheetId="7" r:id="rId7"/>
    <sheet name="Mitsubishi" sheetId="8" r:id="rId8"/>
    <sheet name="Lexus" sheetId="9" r:id="rId9"/>
  </sheets>
  <externalReferences>
    <externalReference r:id="rId12"/>
    <externalReference r:id="rId13"/>
    <externalReference r:id="rId1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2">'Daihatsu'!$A$2:$U$31</definedName>
    <definedName name="_xlnm.Print_Area" localSheetId="5">'Honda'!$A$2:$U$92</definedName>
    <definedName name="_xlnm.Print_Area" localSheetId="8">'Lexus'!$A$2:$U$60</definedName>
    <definedName name="_xlnm.Print_Area" localSheetId="6">'Mazda'!$A$2:$U$44</definedName>
    <definedName name="_xlnm.Print_Area" localSheetId="7">'Mitsubishi'!$A$2:$U$46</definedName>
    <definedName name="_xlnm.Print_Area" localSheetId="4">'Nissan'!$A$2:$U$90</definedName>
    <definedName name="_xlnm.Print_Area" localSheetId="1">'Subaru'!$A$2:$U$51</definedName>
    <definedName name="_xlnm.Print_Area" localSheetId="0">'Suzuki'!$A$2:$U$34</definedName>
    <definedName name="_xlnm.Print_Area" localSheetId="3">'Toyota'!$A$2:$U$168</definedName>
    <definedName name="_xlnm.Print_Titles" localSheetId="5">'Honda'!$2:$8</definedName>
    <definedName name="_xlnm.Print_Titles" localSheetId="8">'Lexus'!$2:$8</definedName>
    <definedName name="_xlnm.Print_Titles" localSheetId="6">'Mazda'!$2:$8</definedName>
    <definedName name="_xlnm.Print_Titles" localSheetId="7">'Mitsubishi'!$2:$8</definedName>
    <definedName name="_xlnm.Print_Titles" localSheetId="4">'Nissan'!$2:$8</definedName>
    <definedName name="_xlnm.Print_Titles" localSheetId="1">'Subaru'!$2:$8</definedName>
    <definedName name="_xlnm.Print_Titles" localSheetId="3">'Toyota'!$2:$8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comments4.xml><?xml version="1.0" encoding="utf-8"?>
<comments xmlns="http://schemas.openxmlformats.org/spreadsheetml/2006/main">
  <authors>
    <author>トヨタ自動車株式会社</author>
  </authors>
  <commentList>
    <comment ref="C14" authorId="0">
      <text>
        <r>
          <rPr>
            <b/>
            <sz val="9"/>
            <rFont val="ＭＳ Ｐゴシック"/>
            <family val="3"/>
          </rPr>
          <t>通称名は大枠毎にに入力</t>
        </r>
      </text>
    </comment>
  </commentList>
</comments>
</file>

<file path=xl/sharedStrings.xml><?xml version="1.0" encoding="utf-8"?>
<sst xmlns="http://schemas.openxmlformats.org/spreadsheetml/2006/main" count="5319" uniqueCount="1639">
  <si>
    <t>ガソリン乗用車（普通・小型）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</si>
  <si>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</si>
  <si>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</si>
  <si>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</si>
  <si>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</si>
  <si>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</si>
  <si>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</si>
  <si>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</si>
  <si>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</si>
  <si>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t>平成27年度
燃費基準
達成・向上
達成レベル</t>
  </si>
  <si>
    <t>平成32年度
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</si>
  <si>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</si>
  <si>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</si>
  <si>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</si>
  <si>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</si>
  <si>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</si>
  <si>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</si>
  <si>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</si>
  <si>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</si>
  <si>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</si>
  <si>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</si>
  <si>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</si>
  <si>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</si>
  <si>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</si>
  <si>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</si>
  <si>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</si>
  <si>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</si>
  <si>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</si>
  <si>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</si>
  <si>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</si>
  <si>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</si>
  <si>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</si>
  <si>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スズキ</t>
  </si>
  <si>
    <t>スイフト</t>
  </si>
  <si>
    <t>DBA-ZC72S</t>
  </si>
  <si>
    <t>K12B</t>
  </si>
  <si>
    <t>5MT</t>
  </si>
  <si>
    <t>V,EP</t>
  </si>
  <si>
    <t>3W</t>
  </si>
  <si>
    <t>F</t>
  </si>
  <si>
    <t>☆☆☆☆</t>
  </si>
  <si>
    <t>CVT
(E･LTC)</t>
  </si>
  <si>
    <t>V,EP,C</t>
  </si>
  <si>
    <t>I,V,EP,B,C</t>
  </si>
  <si>
    <t>DBA-ZD72S</t>
  </si>
  <si>
    <t>A</t>
  </si>
  <si>
    <t>CBA-ZC32S</t>
  </si>
  <si>
    <t>M16A</t>
  </si>
  <si>
    <t>6MT</t>
  </si>
  <si>
    <t>☆☆☆</t>
  </si>
  <si>
    <t>ソリオ</t>
  </si>
  <si>
    <t>1090～1110</t>
  </si>
  <si>
    <t>4AT
(E･LTC)</t>
  </si>
  <si>
    <t>1180～1190</t>
  </si>
  <si>
    <t>※1</t>
  </si>
  <si>
    <t>ランディ</t>
  </si>
  <si>
    <t>DAA-SHC26</t>
  </si>
  <si>
    <t>1.997</t>
  </si>
  <si>
    <t>H,D,V,EP,B,C</t>
  </si>
  <si>
    <t>1660～1680</t>
  </si>
  <si>
    <t>DBA-SC26</t>
  </si>
  <si>
    <t>MR20</t>
  </si>
  <si>
    <t>1610～1620</t>
  </si>
  <si>
    <t>D,V,EP,B,C</t>
  </si>
  <si>
    <t>DBA-SNC26</t>
  </si>
  <si>
    <t>1720～1750</t>
  </si>
  <si>
    <t>I,D,V,EP,B,C</t>
  </si>
  <si>
    <t>1700～1710</t>
  </si>
  <si>
    <t>キザシ</t>
  </si>
  <si>
    <t>CBA-RE91S</t>
  </si>
  <si>
    <t>J24B</t>
  </si>
  <si>
    <t>1490～1500</t>
  </si>
  <si>
    <t>CBA-RF91S</t>
  </si>
  <si>
    <t>1560～1570</t>
  </si>
  <si>
    <t>ジムニー</t>
  </si>
  <si>
    <t>ABA-JB43W</t>
  </si>
  <si>
    <t>M13A</t>
  </si>
  <si>
    <t>5MT×2</t>
  </si>
  <si>
    <t>1040～1060</t>
  </si>
  <si>
    <t>V</t>
  </si>
  <si>
    <t>3W+EGR</t>
  </si>
  <si>
    <t>4AT×2
(E･LTC)</t>
  </si>
  <si>
    <t>1050～1070</t>
  </si>
  <si>
    <t>エスクード</t>
  </si>
  <si>
    <t>CBA-TDA4W</t>
  </si>
  <si>
    <t>1600～1610</t>
  </si>
  <si>
    <t>1620～1630</t>
  </si>
  <si>
    <r>
      <rPr>
        <sz val="8"/>
        <rFont val="ＭＳ Ｐゴシック"/>
        <family val="3"/>
      </rPr>
      <t>（注）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</si>
  <si>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印の付いている通称名については、日産自動車株式会社が製造事業者である。</t>
    </r>
  </si>
  <si>
    <r>
      <rPr>
        <sz val="8"/>
        <color indexed="8"/>
        <rFont val="ＭＳ Ｐゴシック"/>
        <family val="3"/>
      </rPr>
      <t>当該自動車の製造又は輸入の事業を行う者の氏名又は名称　</t>
    </r>
  </si>
  <si>
    <t>富士重工業株式会社</t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</si>
  <si>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</si>
  <si>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r>
      <rPr>
        <sz val="8"/>
        <color indexed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</si>
  <si>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通称名</t>
    </r>
  </si>
  <si>
    <r>
      <rPr>
        <sz val="8"/>
        <color indexed="8"/>
        <rFont val="ＭＳ Ｐゴシック"/>
        <family val="3"/>
      </rPr>
      <t>原動機</t>
    </r>
  </si>
  <si>
    <r>
      <rPr>
        <sz val="8"/>
        <color indexed="8"/>
        <rFont val="ＭＳ Ｐゴシック"/>
        <family val="3"/>
      </rPr>
      <t>変速装置
の型式及び
変速段数</t>
    </r>
  </si>
  <si>
    <r>
      <rPr>
        <sz val="8"/>
        <color indexed="8"/>
        <rFont val="ＭＳ Ｐゴシック"/>
        <family val="3"/>
      </rPr>
      <t>車両重量
（</t>
    </r>
    <r>
      <rPr>
        <sz val="8"/>
        <color indexed="8"/>
        <rFont val="Arial"/>
        <family val="2"/>
      </rPr>
      <t>kg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</si>
  <si>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乗車定員
（名）</t>
    </r>
  </si>
  <si>
    <r>
      <t>JC08</t>
    </r>
    <r>
      <rPr>
        <sz val="8"/>
        <color indexed="8"/>
        <rFont val="ＭＳ Ｐゴシック"/>
        <family val="3"/>
      </rPr>
      <t>モード</t>
    </r>
  </si>
  <si>
    <r>
      <rPr>
        <sz val="8"/>
        <color indexed="8"/>
        <rFont val="ＭＳ Ｐゴシック"/>
        <family val="3"/>
      </rPr>
      <t>燃費値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</si>
  <si>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t>1km</t>
    </r>
    <r>
      <rPr>
        <sz val="8"/>
        <color indexed="8"/>
        <rFont val="ＭＳ Ｐゴシック"/>
        <family val="3"/>
      </rPr>
      <t xml:space="preserve">走行
における
</t>
    </r>
    <r>
      <rPr>
        <sz val="8"/>
        <color indexed="8"/>
        <rFont val="Arial"/>
        <family val="2"/>
      </rPr>
      <t>CO2</t>
    </r>
    <r>
      <rPr>
        <sz val="8"/>
        <color indexed="8"/>
        <rFont val="ＭＳ Ｐゴシック"/>
        <family val="3"/>
      </rPr>
      <t>排出量
（</t>
    </r>
    <r>
      <rPr>
        <sz val="8"/>
        <color indexed="8"/>
        <rFont val="Arial"/>
        <family val="2"/>
      </rPr>
      <t>g-CO2/km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</si>
  <si>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</si>
  <si>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
燃費基準値
（</t>
    </r>
    <r>
      <rPr>
        <sz val="8"/>
        <color indexed="8"/>
        <rFont val="Arial"/>
        <family val="2"/>
      </rPr>
      <t>km/L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</si>
  <si>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主要</t>
    </r>
  </si>
  <si>
    <r>
      <rPr>
        <sz val="8"/>
        <color indexed="8"/>
        <rFont val="ＭＳ Ｐゴシック"/>
        <family val="3"/>
      </rPr>
      <t>その他燃費値の異なる要因</t>
    </r>
  </si>
  <si>
    <r>
      <rPr>
        <sz val="8"/>
        <color indexed="8"/>
        <rFont val="ＭＳ Ｐゴシック"/>
        <family val="3"/>
      </rPr>
      <t>（参考）</t>
    </r>
  </si>
  <si>
    <r>
      <rPr>
        <sz val="8"/>
        <color indexed="8"/>
        <rFont val="ＭＳ Ｐゴシック"/>
        <family val="3"/>
      </rPr>
      <t>型式</t>
    </r>
  </si>
  <si>
    <r>
      <rPr>
        <sz val="8"/>
        <color indexed="8"/>
        <rFont val="ＭＳ Ｐゴシック"/>
        <family val="3"/>
      </rPr>
      <t>総排
気量
（</t>
    </r>
    <r>
      <rPr>
        <sz val="8"/>
        <color indexed="8"/>
        <rFont val="Arial"/>
        <family val="2"/>
      </rPr>
      <t>L</t>
    </r>
    <r>
      <rPr>
        <sz val="8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</si>
  <si>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燃費</t>
    </r>
  </si>
  <si>
    <r>
      <rPr>
        <sz val="8"/>
        <color indexed="8"/>
        <rFont val="ＭＳ Ｐゴシック"/>
        <family val="3"/>
      </rPr>
      <t>主要排</t>
    </r>
  </si>
  <si>
    <r>
      <rPr>
        <sz val="8"/>
        <color indexed="8"/>
        <rFont val="ＭＳ Ｐゴシック"/>
        <family val="3"/>
      </rPr>
      <t>低排出</t>
    </r>
  </si>
  <si>
    <r>
      <rPr>
        <sz val="8"/>
        <color indexed="8"/>
        <rFont val="ＭＳ Ｐゴシック"/>
        <family val="3"/>
      </rPr>
      <t>改善</t>
    </r>
  </si>
  <si>
    <r>
      <rPr>
        <sz val="8"/>
        <color indexed="8"/>
        <rFont val="ＭＳ Ｐゴシック"/>
        <family val="3"/>
      </rPr>
      <t>出ガス</t>
    </r>
  </si>
  <si>
    <r>
      <rPr>
        <sz val="8"/>
        <color indexed="8"/>
        <rFont val="ＭＳ Ｐゴシック"/>
        <family val="3"/>
      </rPr>
      <t>駆動</t>
    </r>
  </si>
  <si>
    <r>
      <rPr>
        <sz val="8"/>
        <color indexed="8"/>
        <rFont val="ＭＳ Ｐゴシック"/>
        <family val="3"/>
      </rPr>
      <t>その他</t>
    </r>
  </si>
  <si>
    <r>
      <rPr>
        <sz val="8"/>
        <color indexed="8"/>
        <rFont val="ＭＳ Ｐゴシック"/>
        <family val="3"/>
      </rPr>
      <t>ガス認定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</si>
  <si>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</si>
  <si>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対策</t>
    </r>
  </si>
  <si>
    <r>
      <rPr>
        <sz val="8"/>
        <color indexed="8"/>
        <rFont val="ＭＳ Ｐゴシック"/>
        <family val="3"/>
      </rPr>
      <t>形式</t>
    </r>
  </si>
  <si>
    <r>
      <rPr>
        <sz val="8"/>
        <color indexed="8"/>
        <rFont val="ＭＳ Ｐゴシック"/>
        <family val="3"/>
      </rPr>
      <t>レベル</t>
    </r>
  </si>
  <si>
    <t>3W</t>
  </si>
  <si>
    <t>減速比：3.727</t>
  </si>
  <si>
    <t>減速比：4.100</t>
  </si>
  <si>
    <t>EGR,3W</t>
  </si>
  <si>
    <t>☆☆☆☆</t>
  </si>
  <si>
    <t>A</t>
  </si>
  <si>
    <t>インプレッサ</t>
  </si>
  <si>
    <t>FB20(内燃機関)
MA1(電動機)</t>
  </si>
  <si>
    <t>DBA-GJ2</t>
  </si>
  <si>
    <t>FB16</t>
  </si>
  <si>
    <t>V,C,Ｉ,EP</t>
  </si>
  <si>
    <t>V,C</t>
  </si>
  <si>
    <t>DBA-GP2</t>
  </si>
  <si>
    <t>DBA-GJ3</t>
  </si>
  <si>
    <t>1320～１350</t>
  </si>
  <si>
    <t>1260～1290</t>
  </si>
  <si>
    <t>DBA-GP3</t>
  </si>
  <si>
    <t>DBA-GJ6</t>
  </si>
  <si>
    <t>FB20</t>
  </si>
  <si>
    <t>DBA-GP6</t>
  </si>
  <si>
    <t>DBA-GJ7</t>
  </si>
  <si>
    <t>1340～1370</t>
  </si>
  <si>
    <t>DBA-GP7</t>
  </si>
  <si>
    <t>エクシーガ</t>
  </si>
  <si>
    <t>DBA-YAM</t>
  </si>
  <si>
    <t>FB25</t>
  </si>
  <si>
    <t>1570～1630</t>
  </si>
  <si>
    <t>トレジア</t>
  </si>
  <si>
    <t>1NZ</t>
  </si>
  <si>
    <t>1110～1120</t>
  </si>
  <si>
    <t>Ｖ,Ｉ,C,EP,B</t>
  </si>
  <si>
    <t>DBA-NCP120X</t>
  </si>
  <si>
    <t>DBA-NSP120X</t>
  </si>
  <si>
    <t>1NR</t>
  </si>
  <si>
    <t>DBA-NCP125X</t>
  </si>
  <si>
    <t>フォレスター</t>
  </si>
  <si>
    <t>DBA-SJ5</t>
  </si>
  <si>
    <t>V,C,I,EP</t>
  </si>
  <si>
    <t>DBA-SJG</t>
  </si>
  <si>
    <t>FA20</t>
  </si>
  <si>
    <t>レガシィ</t>
  </si>
  <si>
    <t>CVT</t>
  </si>
  <si>
    <t>1510～1530</t>
  </si>
  <si>
    <t>1500～1530</t>
  </si>
  <si>
    <t>1540～1550</t>
  </si>
  <si>
    <t>1540～1580</t>
  </si>
  <si>
    <r>
      <rPr>
        <b/>
        <sz val="12"/>
        <color indexed="8"/>
        <rFont val="ＭＳ Ｐゴシック"/>
        <family val="3"/>
      </rPr>
      <t>ガソリン乗用車（軽自動車）又はガソリン乗用車（普通・小型）</t>
    </r>
  </si>
  <si>
    <t>ダイハツ</t>
  </si>
  <si>
    <t>DAA-ZVW41N</t>
  </si>
  <si>
    <t>2ZR（内燃機関）
5JM（電動機）</t>
  </si>
  <si>
    <t>CVT(E)</t>
  </si>
  <si>
    <t>1450～1480</t>
  </si>
  <si>
    <t>V,I,EP,C,H</t>
  </si>
  <si>
    <t>3W,EGR</t>
  </si>
  <si>
    <t>DAA-AVV50N</t>
  </si>
  <si>
    <t>1540～1560</t>
  </si>
  <si>
    <t>ﾌﾞｰﾝ</t>
  </si>
  <si>
    <t>DBA-M600S</t>
  </si>
  <si>
    <t>1KR</t>
  </si>
  <si>
    <t>CVT
（E･LTC）</t>
  </si>
  <si>
    <t>I.V,EP,B,C</t>
  </si>
  <si>
    <t>V,EP,B,C</t>
  </si>
  <si>
    <t>DBA-M610S</t>
  </si>
  <si>
    <t>ﾋﾞｰｺﾞ</t>
  </si>
  <si>
    <t>ABA-J210G</t>
  </si>
  <si>
    <t>3SZ</t>
  </si>
  <si>
    <t>Ｖ</t>
  </si>
  <si>
    <t>1940～1970</t>
  </si>
  <si>
    <t>1GR</t>
  </si>
  <si>
    <t>CBA-GSJ15W</t>
  </si>
  <si>
    <t>ＦＪクルーザー</t>
  </si>
  <si>
    <t>2110～2140</t>
  </si>
  <si>
    <t>2TR</t>
  </si>
  <si>
    <t>CBA-TRJ150W</t>
  </si>
  <si>
    <t>5～7</t>
  </si>
  <si>
    <t>2030～2100</t>
  </si>
  <si>
    <t>ランドクルーザー　プラド</t>
  </si>
  <si>
    <t>3W
AI</t>
  </si>
  <si>
    <t>V
Ｂ</t>
  </si>
  <si>
    <t>2150～2160</t>
  </si>
  <si>
    <t>6AT
(E･LTC)</t>
  </si>
  <si>
    <t>CBA-TRH229W</t>
  </si>
  <si>
    <t>2040～2090</t>
  </si>
  <si>
    <t>CBA-TRH219W</t>
  </si>
  <si>
    <t>R</t>
  </si>
  <si>
    <t>2040～2050</t>
  </si>
  <si>
    <t>CBA-TRH224W</t>
  </si>
  <si>
    <t>V
B</t>
  </si>
  <si>
    <t>1930～1980</t>
  </si>
  <si>
    <t>CBA-TRH214W</t>
  </si>
  <si>
    <t>7～8</t>
  </si>
  <si>
    <t>1880～1990</t>
  </si>
  <si>
    <t>2GR</t>
  </si>
  <si>
    <t>DBA-GSR55W</t>
  </si>
  <si>
    <t>DBA-GSR50W</t>
  </si>
  <si>
    <t>1880～1930</t>
  </si>
  <si>
    <t>2AZ</t>
  </si>
  <si>
    <t>DBA-ACR55W</t>
  </si>
  <si>
    <t>1770～1870</t>
  </si>
  <si>
    <t>DBA-ACR50W</t>
  </si>
  <si>
    <t>CVT
(E･LTC)</t>
  </si>
  <si>
    <t>1700～1760</t>
  </si>
  <si>
    <t>1550～1570</t>
  </si>
  <si>
    <t>DBA-GRX133</t>
  </si>
  <si>
    <t>1560～1580</t>
  </si>
  <si>
    <t>4GR</t>
  </si>
  <si>
    <t>DBA-GRX135</t>
  </si>
  <si>
    <t>DBA-GRX130</t>
  </si>
  <si>
    <t>マークＸ</t>
  </si>
  <si>
    <t>DBA-ACA31W</t>
  </si>
  <si>
    <t>1450～1490</t>
  </si>
  <si>
    <t>DBA-ACA36W</t>
  </si>
  <si>
    <t>ＲＡＶ４</t>
  </si>
  <si>
    <t>ABA-J210E</t>
  </si>
  <si>
    <t>ABA-J200E</t>
  </si>
  <si>
    <t>2ZR</t>
  </si>
  <si>
    <t>DBA-ZGM15W</t>
  </si>
  <si>
    <t>DBA-ZGM15G</t>
  </si>
  <si>
    <t>1470～1480</t>
  </si>
  <si>
    <t>3ZR</t>
  </si>
  <si>
    <t>DBA-ZGM11W</t>
  </si>
  <si>
    <t>1470～1490</t>
  </si>
  <si>
    <t>DBA-ZGM11G</t>
  </si>
  <si>
    <t>Ｖ
EP
B
C</t>
  </si>
  <si>
    <t>1440～1450</t>
  </si>
  <si>
    <t>DBA-ZGM10W</t>
  </si>
  <si>
    <t>1440～1460</t>
  </si>
  <si>
    <t>DBA-ZGM10G</t>
  </si>
  <si>
    <t>アイシス</t>
  </si>
  <si>
    <t>V
EP
C
B</t>
  </si>
  <si>
    <t>1450～1460</t>
  </si>
  <si>
    <t>DBA-ZGE25W</t>
  </si>
  <si>
    <t>CVT
（E・LTC）</t>
  </si>
  <si>
    <t>DBA-ZGE25G</t>
  </si>
  <si>
    <t>1430～1440</t>
  </si>
  <si>
    <t>DBA-ZGE22W</t>
  </si>
  <si>
    <t>1350～1380</t>
  </si>
  <si>
    <t>DBA-ZGE20W</t>
  </si>
  <si>
    <t>1350～1360</t>
  </si>
  <si>
    <t>DBA-ZGE20G</t>
  </si>
  <si>
    <t>ウィッシュ</t>
  </si>
  <si>
    <t>V
I
EP
C
H</t>
  </si>
  <si>
    <t>2110～2210</t>
  </si>
  <si>
    <t>CVT
(E)</t>
  </si>
  <si>
    <t>2080～2100</t>
  </si>
  <si>
    <t>EGR
3W</t>
  </si>
  <si>
    <t>V
EP
C
B</t>
  </si>
  <si>
    <t>1210～1220</t>
  </si>
  <si>
    <t>DBA-NCP115</t>
  </si>
  <si>
    <t>1150～1160</t>
  </si>
  <si>
    <t>DBA-NCP110</t>
  </si>
  <si>
    <t>イスト</t>
  </si>
  <si>
    <t>1400～1420</t>
  </si>
  <si>
    <t>DBA-ZRE154N</t>
  </si>
  <si>
    <t>1320～1340</t>
  </si>
  <si>
    <t>DBA-ZRE152N</t>
  </si>
  <si>
    <t>1270～1300</t>
  </si>
  <si>
    <t>DBA-NZE151N</t>
  </si>
  <si>
    <t>カローラ　ルミオン</t>
  </si>
  <si>
    <t>CVT
(E)</t>
  </si>
  <si>
    <t>DAA-AHR20W</t>
  </si>
  <si>
    <t>CVT
(E)</t>
  </si>
  <si>
    <t>DBA-ZRT265</t>
  </si>
  <si>
    <t>DBA-ZRT261</t>
  </si>
  <si>
    <t>DBA-ZRT260</t>
  </si>
  <si>
    <t>DBA-NZT260</t>
  </si>
  <si>
    <t>1270～1280</t>
  </si>
  <si>
    <t>DBA-ZRE186H</t>
  </si>
  <si>
    <t>1280～1290</t>
  </si>
  <si>
    <t>DBA-NZE184H</t>
  </si>
  <si>
    <t>1300～1310</t>
  </si>
  <si>
    <t>1220～1230</t>
  </si>
  <si>
    <t>DBA-NZE181H</t>
  </si>
  <si>
    <t>オーリス</t>
  </si>
  <si>
    <t>1230～1250</t>
  </si>
  <si>
    <t>DBA-NCP145</t>
  </si>
  <si>
    <t>EGR
3W</t>
  </si>
  <si>
    <t>1100～1120</t>
  </si>
  <si>
    <t>1150～1180</t>
  </si>
  <si>
    <t>ｉＱ</t>
  </si>
  <si>
    <t>DBA-NCP125</t>
  </si>
  <si>
    <t>DBA-NCP122</t>
  </si>
  <si>
    <t>DBA-NSP122</t>
  </si>
  <si>
    <t>DBA-NCP120</t>
  </si>
  <si>
    <t>DBA-NSP120</t>
  </si>
  <si>
    <t>1660～1700</t>
  </si>
  <si>
    <t>DBA-ZSU65W</t>
  </si>
  <si>
    <t>1610～1650</t>
  </si>
  <si>
    <t>1560～1650</t>
  </si>
  <si>
    <t>DBA-ZSU60W</t>
  </si>
  <si>
    <t>Ｖ
Ｉ
EP
Ｈ
C</t>
  </si>
  <si>
    <t>1770～1840</t>
  </si>
  <si>
    <t>DAA-AVU65W</t>
  </si>
  <si>
    <t>1750～1760</t>
  </si>
  <si>
    <t>ハリアー</t>
  </si>
  <si>
    <t>1570～
1610</t>
  </si>
  <si>
    <t>2AZ
(内燃機関)
2JM
(電動機)</t>
  </si>
  <si>
    <t>DAA-AZK10</t>
  </si>
  <si>
    <t>1020～1050</t>
  </si>
  <si>
    <t>1030～1070</t>
  </si>
  <si>
    <t>1040～1080</t>
  </si>
  <si>
    <t>DBA-NCP131</t>
  </si>
  <si>
    <t>980～1000</t>
  </si>
  <si>
    <t>DBA-KSP130</t>
  </si>
  <si>
    <t>1000～1040</t>
  </si>
  <si>
    <t>DBA-GRS201</t>
  </si>
  <si>
    <t>DBA-GRS214</t>
  </si>
  <si>
    <t>1630～1650</t>
  </si>
  <si>
    <t>3GR</t>
  </si>
  <si>
    <t>DBA-GRS202</t>
  </si>
  <si>
    <t>1660～1710</t>
  </si>
  <si>
    <t>DBA-GRS211</t>
  </si>
  <si>
    <t>DBA-GRS200</t>
  </si>
  <si>
    <t>1540～1620</t>
  </si>
  <si>
    <t>DBA-GRS210</t>
  </si>
  <si>
    <t>1810～1860</t>
  </si>
  <si>
    <t>DAA-GWS214</t>
  </si>
  <si>
    <t>1810～1840</t>
  </si>
  <si>
    <t>DAA-AWS215</t>
  </si>
  <si>
    <t>1770～1790</t>
  </si>
  <si>
    <t>DAA-AWS211</t>
  </si>
  <si>
    <t>1710～1760</t>
  </si>
  <si>
    <t>DAA-AWS210</t>
  </si>
  <si>
    <t>クラウン</t>
  </si>
  <si>
    <t>DBA-ZRR85G</t>
  </si>
  <si>
    <t>1640～1650</t>
  </si>
  <si>
    <t>DBA-ZRR80G</t>
  </si>
  <si>
    <t>1680～1730</t>
  </si>
  <si>
    <t>DBA-ZRR85W</t>
  </si>
  <si>
    <t>1600～1650</t>
  </si>
  <si>
    <t>DBA-ZRR80W</t>
  </si>
  <si>
    <t>1660～1740</t>
  </si>
  <si>
    <t>1570～1650</t>
  </si>
  <si>
    <t>1610～1630</t>
  </si>
  <si>
    <t>DAA-ZWR80G</t>
  </si>
  <si>
    <t>1540～
1560</t>
  </si>
  <si>
    <t>2AR
(内燃機関)
2JM
(電動機)</t>
  </si>
  <si>
    <t>DAA-AVV50</t>
  </si>
  <si>
    <t>カムリ</t>
  </si>
  <si>
    <t>2ZR
(内燃機関)
5JM
(電動機)</t>
  </si>
  <si>
    <t>DAA-ZVW41W</t>
  </si>
  <si>
    <t>1460～1490</t>
  </si>
  <si>
    <t>DAA-ZVW40W</t>
  </si>
  <si>
    <t>プリウス　α</t>
  </si>
  <si>
    <t>1200～1220</t>
  </si>
  <si>
    <t>CVT
(E・LTC）</t>
  </si>
  <si>
    <t>DBA-NZE164G</t>
  </si>
  <si>
    <t>1160～1170</t>
  </si>
  <si>
    <t>DBA-ZRE162G</t>
  </si>
  <si>
    <t>V
EP
B</t>
  </si>
  <si>
    <t>1120～1130</t>
  </si>
  <si>
    <t>DBA-NZE161G</t>
  </si>
  <si>
    <t>1140～1150</t>
  </si>
  <si>
    <t>DAA-NKE165G</t>
  </si>
  <si>
    <t>DBA-NZE164</t>
  </si>
  <si>
    <t>1170～1180</t>
  </si>
  <si>
    <t>1050</t>
  </si>
  <si>
    <t>CVT
(E・LTC）</t>
  </si>
  <si>
    <t>DBA-NRE160</t>
  </si>
  <si>
    <t>1070～1080</t>
  </si>
  <si>
    <t>DBA-NZE161</t>
  </si>
  <si>
    <t>DAA-NKE165</t>
  </si>
  <si>
    <t>1090～1130</t>
  </si>
  <si>
    <t>1NZ
(内燃機関)
1LM
(電動機)</t>
  </si>
  <si>
    <t>形式</t>
  </si>
  <si>
    <t>駆動</t>
  </si>
  <si>
    <t>改善</t>
  </si>
  <si>
    <t>その他燃費値の異なる要因</t>
  </si>
  <si>
    <t>主要</t>
  </si>
  <si>
    <t>1km走行
における
CO2排出量
（g-CO2/km）</t>
  </si>
  <si>
    <t>平成32年度
燃費基準
達成・向上
達成レベル</t>
  </si>
  <si>
    <t>平成27年度
燃費基準
達成・向上
達成レベル</t>
  </si>
  <si>
    <t>原動機</t>
  </si>
  <si>
    <t>車名</t>
  </si>
  <si>
    <t>ガソリン乗用車（軽自動車）又はガソリン乗用車（普通・小型）</t>
  </si>
  <si>
    <t>当該自動車の製造又は輸入の事業を行う者の氏名又は名称　       トヨタ自動車株式会社</t>
  </si>
  <si>
    <t>日産自動車株式会社</t>
  </si>
  <si>
    <t>ニッサン</t>
  </si>
  <si>
    <t>ﾉｰﾄ</t>
  </si>
  <si>
    <t>DBA-E12</t>
  </si>
  <si>
    <t>HR12</t>
  </si>
  <si>
    <t>1.198</t>
  </si>
  <si>
    <t>CVT(E･LTC)</t>
  </si>
  <si>
    <t>I,D,V,MC,EP,B,C</t>
  </si>
  <si>
    <t/>
  </si>
  <si>
    <t>DBA-NE12</t>
  </si>
  <si>
    <t>ｷｭｰﾌﾞ</t>
  </si>
  <si>
    <t>DBA-Z12</t>
  </si>
  <si>
    <t>HR15</t>
  </si>
  <si>
    <t>1.498</t>
  </si>
  <si>
    <t>1200～1240</t>
  </si>
  <si>
    <t>ｽｶｲﾗｲﾝ</t>
  </si>
  <si>
    <t>DAA-HV37</t>
  </si>
  <si>
    <t>VQ35-HM34</t>
  </si>
  <si>
    <t>3.498</t>
  </si>
  <si>
    <t>7AT</t>
  </si>
  <si>
    <t>H,I,V,EP</t>
  </si>
  <si>
    <t>1770～1820</t>
  </si>
  <si>
    <t>DAA-HNV37</t>
  </si>
  <si>
    <t>1840～1870</t>
  </si>
  <si>
    <t>1880～1900</t>
  </si>
  <si>
    <t>DBA-CKV36</t>
  </si>
  <si>
    <t>VQ37</t>
  </si>
  <si>
    <t>3.696</t>
  </si>
  <si>
    <t>7AT(E･LTC)</t>
  </si>
  <si>
    <t>V,B</t>
  </si>
  <si>
    <t>1660～1690</t>
  </si>
  <si>
    <t>DBA-J50</t>
  </si>
  <si>
    <t>1730～1760</t>
  </si>
  <si>
    <t>DBA-NJ50</t>
  </si>
  <si>
    <t>1820～1860</t>
  </si>
  <si>
    <t>ｼﾞｭｰｸ</t>
  </si>
  <si>
    <t>DBA-YF15</t>
  </si>
  <si>
    <t>CBA-F15</t>
  </si>
  <si>
    <t>MR16</t>
  </si>
  <si>
    <t>1.618</t>
  </si>
  <si>
    <t>CBA-NF15</t>
  </si>
  <si>
    <t>ﾌｰｶﾞ</t>
  </si>
  <si>
    <t>DAA-HY51</t>
  </si>
  <si>
    <t>1820～1870</t>
  </si>
  <si>
    <t>1880～1890</t>
  </si>
  <si>
    <t>DBA-Y51</t>
  </si>
  <si>
    <t>VQ25</t>
  </si>
  <si>
    <t>2.495</t>
  </si>
  <si>
    <t>DBA-KY51</t>
  </si>
  <si>
    <t>1720～1760</t>
  </si>
  <si>
    <t>1770～1780</t>
  </si>
  <si>
    <t>DBA-KNY51</t>
  </si>
  <si>
    <t>ｳｨﾝｸﾞﾛｰﾄﾞ</t>
  </si>
  <si>
    <t>DBA-Y12</t>
  </si>
  <si>
    <t>ｼｰﾏ</t>
  </si>
  <si>
    <t>DAA-HGY51</t>
  </si>
  <si>
    <t>1930～1950</t>
  </si>
  <si>
    <t>ｴｸｽﾄﾚｲﾙ</t>
  </si>
  <si>
    <t>DBA-T32</t>
  </si>
  <si>
    <t>1440～1530</t>
  </si>
  <si>
    <t>DBA-NT32</t>
  </si>
  <si>
    <t>1540～1610</t>
  </si>
  <si>
    <t>ﾗﾌｪｽﾀ</t>
  </si>
  <si>
    <t>DBA-CWFFWN</t>
  </si>
  <si>
    <t>PE</t>
  </si>
  <si>
    <t>6AT(E･LTC)</t>
  </si>
  <si>
    <t>1480～1490</t>
  </si>
  <si>
    <t>I,D,V,EP,B</t>
  </si>
  <si>
    <t>15ｲﾝﾁﾀｲﾔ</t>
  </si>
  <si>
    <t>LF</t>
  </si>
  <si>
    <t>5AT(E･LTC)</t>
  </si>
  <si>
    <t>D,V,EP</t>
  </si>
  <si>
    <t>DBA-CWEAWN</t>
  </si>
  <si>
    <t>4AT(E･LTC)</t>
  </si>
  <si>
    <t>1580～1590</t>
  </si>
  <si>
    <t>ｾﾚﾅ</t>
  </si>
  <si>
    <t>DAA-HC26</t>
  </si>
  <si>
    <t>MR20-SM23</t>
  </si>
  <si>
    <t>DAA-HFC26</t>
  </si>
  <si>
    <t>DBA-C26</t>
  </si>
  <si>
    <t>DBA-NC26</t>
  </si>
  <si>
    <t>DBA-FNC26</t>
  </si>
  <si>
    <t>ｼﾙﾌｨ</t>
  </si>
  <si>
    <t>DBA-TB17</t>
  </si>
  <si>
    <t>MRA8</t>
  </si>
  <si>
    <t>1.798</t>
  </si>
  <si>
    <t>1230～1240</t>
  </si>
  <si>
    <t>ﾃｨｱﾅ</t>
  </si>
  <si>
    <t>DBA-L33</t>
  </si>
  <si>
    <t>QR25</t>
  </si>
  <si>
    <t>2.488</t>
  </si>
  <si>
    <t>NV200 ﾊﾞﾈｯﾄ</t>
  </si>
  <si>
    <t>DBA-M20</t>
  </si>
  <si>
    <t>HR16</t>
  </si>
  <si>
    <t>1.597</t>
  </si>
  <si>
    <t>ｴﾙｸﾞﾗﾝﾄﾞ</t>
  </si>
  <si>
    <t>DBA-TE52</t>
  </si>
  <si>
    <t>1910～1990</t>
  </si>
  <si>
    <t>2000～2010</t>
  </si>
  <si>
    <t>DBA-TNE52</t>
  </si>
  <si>
    <t>1980～1990</t>
  </si>
  <si>
    <t>2000～2050</t>
  </si>
  <si>
    <t>DBA-PE52</t>
  </si>
  <si>
    <t>VQ35</t>
  </si>
  <si>
    <t>2000～2080</t>
  </si>
  <si>
    <t>DBA-PNE52</t>
  </si>
  <si>
    <t>2060～2100</t>
  </si>
  <si>
    <t>1660～1720</t>
  </si>
  <si>
    <t>ﾌｪｱﾚﾃﾞｨZ</t>
  </si>
  <si>
    <t>CBA-Z34</t>
  </si>
  <si>
    <t>NV350 ｷｬﾗﾊﾞﾝ</t>
  </si>
  <si>
    <t>CBA-KS2E26</t>
  </si>
  <si>
    <t>CBA-KS4E26</t>
  </si>
  <si>
    <t>GT-R</t>
  </si>
  <si>
    <t>DBA-R35</t>
  </si>
  <si>
    <t>VR38</t>
  </si>
  <si>
    <t>3.799</t>
  </si>
  <si>
    <t>6AT</t>
  </si>
  <si>
    <t>3W,AS</t>
  </si>
  <si>
    <t>DAA-CR6</t>
  </si>
  <si>
    <t>－</t>
  </si>
  <si>
    <t>1620～1640</t>
  </si>
  <si>
    <t>DAA-GP5</t>
  </si>
  <si>
    <t>7AT
（E）</t>
  </si>
  <si>
    <t>5</t>
  </si>
  <si>
    <t>1130～1150</t>
  </si>
  <si>
    <t>DAA-GP6</t>
  </si>
  <si>
    <t>LEB(内燃機関)
-H1(電動機)</t>
  </si>
  <si>
    <t>DBA-GK3</t>
  </si>
  <si>
    <t>L13B</t>
  </si>
  <si>
    <t>1020～1030</t>
  </si>
  <si>
    <t>1030～1040</t>
  </si>
  <si>
    <t>1000～1020</t>
  </si>
  <si>
    <t>DBA-GK4</t>
  </si>
  <si>
    <t>DBA-GK5</t>
  </si>
  <si>
    <t>L15B</t>
  </si>
  <si>
    <t>1050～1060</t>
  </si>
  <si>
    <t>DBA-GK6</t>
  </si>
  <si>
    <t>DAA-GM4</t>
  </si>
  <si>
    <t>DAA-GM5</t>
  </si>
  <si>
    <t>1240～1270</t>
  </si>
  <si>
    <t>DAA-RU3</t>
  </si>
  <si>
    <t>タイヤ 215/55R17</t>
  </si>
  <si>
    <t>DAA-RU4</t>
  </si>
  <si>
    <t>1350～1370</t>
  </si>
  <si>
    <t>DBA-RU1</t>
  </si>
  <si>
    <t>CVT
（E）</t>
  </si>
  <si>
    <t>DBA-RU2</t>
  </si>
  <si>
    <t>L15A</t>
  </si>
  <si>
    <t>タイヤ 185/55R16</t>
  </si>
  <si>
    <t>5AT
(E･LTC)</t>
  </si>
  <si>
    <t>1210～1240</t>
  </si>
  <si>
    <t>DAA-ZF2</t>
  </si>
  <si>
    <t>1160～1190</t>
  </si>
  <si>
    <t>4</t>
  </si>
  <si>
    <t>タイヤ195/55R16</t>
  </si>
  <si>
    <t>タイヤ205/45R17</t>
  </si>
  <si>
    <t>DAA-GP3</t>
  </si>
  <si>
    <t>DBA-GB3</t>
  </si>
  <si>
    <t>1320～1380</t>
  </si>
  <si>
    <t>DBA-GB4</t>
  </si>
  <si>
    <t>1360～1420</t>
  </si>
  <si>
    <t>LEA(内燃機関)
-MF6(電動機)</t>
  </si>
  <si>
    <t>DAA-KC2</t>
  </si>
  <si>
    <t>R20A</t>
  </si>
  <si>
    <t>1660～1670</t>
  </si>
  <si>
    <t>1680～1700</t>
  </si>
  <si>
    <t>7</t>
  </si>
  <si>
    <t>1620～1650</t>
  </si>
  <si>
    <t>DBA-RM1</t>
  </si>
  <si>
    <t>1460～1500</t>
  </si>
  <si>
    <t>DBA-RM4</t>
  </si>
  <si>
    <t>K24A</t>
  </si>
  <si>
    <t>DBA-RC1</t>
  </si>
  <si>
    <t>K24W</t>
  </si>
  <si>
    <t>8</t>
  </si>
  <si>
    <t>7/8</t>
  </si>
  <si>
    <t>1770～1810</t>
  </si>
  <si>
    <t>DBA-RC2</t>
  </si>
  <si>
    <t>1810～1850</t>
  </si>
  <si>
    <t>1780～1830</t>
  </si>
  <si>
    <r>
      <rPr>
        <sz val="8"/>
        <rFont val="ＭＳ Ｐゴシック"/>
        <family val="3"/>
      </rPr>
      <t>当該自動車の製造又は輸入の事業を行う者の氏名又は名称　</t>
    </r>
  </si>
  <si>
    <t>マツダ株式会社</t>
  </si>
  <si>
    <t>マツダ</t>
  </si>
  <si>
    <t>アクセラ</t>
  </si>
  <si>
    <t>DAA-BYEFP</t>
  </si>
  <si>
    <t>PE(内燃機関)
MG(電動機)</t>
  </si>
  <si>
    <t>1390～1400</t>
  </si>
  <si>
    <t>DBA-BM5FP</t>
  </si>
  <si>
    <t>P5</t>
  </si>
  <si>
    <t>DBA-BM5FS</t>
  </si>
  <si>
    <t>DBA-BMEFS</t>
  </si>
  <si>
    <t>DBA-BM5AP</t>
  </si>
  <si>
    <t>DBA-BM5AS</t>
  </si>
  <si>
    <t>デミオ</t>
  </si>
  <si>
    <t>アテンザ</t>
  </si>
  <si>
    <t>DBA-GJEFP</t>
  </si>
  <si>
    <t>DBA-GJEFW</t>
  </si>
  <si>
    <t>DBA-GJ5FP</t>
  </si>
  <si>
    <t>PY</t>
  </si>
  <si>
    <t>DBA-GJ5FW</t>
  </si>
  <si>
    <t>ＣＸ－５</t>
  </si>
  <si>
    <t>DBA-KEEFW</t>
  </si>
  <si>
    <t>DBA-KE5FW</t>
  </si>
  <si>
    <t>DBA-KE5AW</t>
  </si>
  <si>
    <t>プレマシー</t>
  </si>
  <si>
    <t>DBA-CWFFW</t>
  </si>
  <si>
    <r>
      <t>16</t>
    </r>
    <r>
      <rPr>
        <sz val="8"/>
        <rFont val="ＭＳ Ｐゴシック"/>
        <family val="3"/>
      </rPr>
      <t>ｲﾝﾁﾀｲﾔ又は17ｲﾝﾁﾀｲﾔ</t>
    </r>
  </si>
  <si>
    <t>DBA-CWEAW</t>
  </si>
  <si>
    <t>ビアンテ</t>
  </si>
  <si>
    <t>DBA-CCFFW</t>
  </si>
  <si>
    <t>DBA-CCEAW</t>
  </si>
  <si>
    <t>ロードスター</t>
  </si>
  <si>
    <t>ＭＰＶ</t>
  </si>
  <si>
    <t>DBA-LY3P</t>
  </si>
  <si>
    <t>L3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</si>
  <si>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1780</t>
    </r>
  </si>
  <si>
    <t>平成27年度
燃費基準
達成・向上
達成レベル</t>
  </si>
  <si>
    <t>平成32年度
燃費基準
達成・向上
達成レベル</t>
  </si>
  <si>
    <t>三菱</t>
  </si>
  <si>
    <t>ギャラン</t>
  </si>
  <si>
    <t>DBA-CY6A</t>
  </si>
  <si>
    <t>4J10</t>
  </si>
  <si>
    <t>CVT(LTC)</t>
  </si>
  <si>
    <t>1390～1420</t>
  </si>
  <si>
    <t>1430～1450</t>
  </si>
  <si>
    <t>DBA-CX6A</t>
  </si>
  <si>
    <t>1430～1490</t>
  </si>
  <si>
    <t>CBA-CY4A</t>
  </si>
  <si>
    <t>4B11</t>
  </si>
  <si>
    <t>CBA-CX4A</t>
  </si>
  <si>
    <t>1580～1610</t>
  </si>
  <si>
    <t>ＲＶＲ</t>
  </si>
  <si>
    <t>DBA-GA4W</t>
  </si>
  <si>
    <t>1350～1420</t>
  </si>
  <si>
    <t>デリカ</t>
  </si>
  <si>
    <t>DBA-CV2W</t>
  </si>
  <si>
    <t>4J11</t>
  </si>
  <si>
    <t>7 or 8</t>
  </si>
  <si>
    <t>DBA-CV5W</t>
  </si>
  <si>
    <t>4B12</t>
  </si>
  <si>
    <t>CBA-CZ4A</t>
  </si>
  <si>
    <t>1540～1600</t>
  </si>
  <si>
    <t>パジェロ</t>
  </si>
  <si>
    <t>DBA-V83W</t>
  </si>
  <si>
    <t>6G72</t>
  </si>
  <si>
    <t>1940～1990</t>
  </si>
  <si>
    <t>DBA-V93W</t>
  </si>
  <si>
    <t>2110～2200</t>
  </si>
  <si>
    <t>アウトランダー</t>
  </si>
  <si>
    <t>デリカＤ：２</t>
  </si>
  <si>
    <t>※2</t>
  </si>
  <si>
    <t>DBA-BM20</t>
  </si>
  <si>
    <t>プラウディア</t>
  </si>
  <si>
    <t>DBA-BY51</t>
  </si>
  <si>
    <t>DBA-BKNY51</t>
  </si>
  <si>
    <t>DBA-BKY51</t>
  </si>
  <si>
    <t>ディグニティ</t>
  </si>
  <si>
    <t>DAA-BHGY51</t>
  </si>
  <si>
    <t>ガソリン乗用車（軽自動車）又はガソリン乗用車（普通・小型）</t>
  </si>
  <si>
    <t xml:space="preserve">
平成27年度燃費基準
達成・向上
達成レベル</t>
  </si>
  <si>
    <t>１ｋｍ走行</t>
  </si>
  <si>
    <t>（参考）</t>
  </si>
  <si>
    <t>総排</t>
  </si>
  <si>
    <t>変速装置の</t>
  </si>
  <si>
    <t>車両重量</t>
  </si>
  <si>
    <t>乗車定員</t>
  </si>
  <si>
    <t>燃費値</t>
  </si>
  <si>
    <t>における</t>
  </si>
  <si>
    <t>燃費</t>
  </si>
  <si>
    <t>主要排</t>
  </si>
  <si>
    <t>低排出</t>
  </si>
  <si>
    <t>型式</t>
  </si>
  <si>
    <t>気量</t>
  </si>
  <si>
    <t>型式及び</t>
  </si>
  <si>
    <t>(kg)</t>
  </si>
  <si>
    <t>（名）</t>
  </si>
  <si>
    <t>ＣＯ2排出量</t>
  </si>
  <si>
    <t>出ガス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</si>
  <si>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</si>
  <si>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</si>
  <si>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</si>
  <si>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</si>
  <si>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</si>
  <si>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</si>
  <si>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</si>
  <si>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レベル</t>
  </si>
  <si>
    <t>2ZR
(内燃機関)
3JM
(電動機)</t>
  </si>
  <si>
    <t>1670～1700</t>
  </si>
  <si>
    <t>DAA-AVC10</t>
  </si>
  <si>
    <t>1740～1760</t>
  </si>
  <si>
    <t>ＧＳ３００ｈ</t>
  </si>
  <si>
    <t>DAA-AWL10</t>
  </si>
  <si>
    <t>ＮＸ３００ｈ</t>
  </si>
  <si>
    <t>DAA-AYZ10</t>
  </si>
  <si>
    <t>1770～1830</t>
  </si>
  <si>
    <t>DAA-AYZ15</t>
  </si>
  <si>
    <t>ＨＳ２５０ｈ</t>
  </si>
  <si>
    <t>DAA-ANF10</t>
  </si>
  <si>
    <t>2AZ
（内燃機関）
2JM
（電動機）</t>
  </si>
  <si>
    <t>ＧＳ４５０ｈ</t>
  </si>
  <si>
    <t>DAA-GWL10</t>
  </si>
  <si>
    <t>ＲＸ４５０ｈ</t>
  </si>
  <si>
    <t>2090～2100</t>
  </si>
  <si>
    <t>ＮＸ２００ｔ</t>
  </si>
  <si>
    <t>DBA-AGZ10</t>
  </si>
  <si>
    <t>8AR</t>
  </si>
  <si>
    <t>DBA-AGZ15</t>
  </si>
  <si>
    <t>ＬＳ６００ｈ</t>
  </si>
  <si>
    <t>DAA-UVF45</t>
  </si>
  <si>
    <t>2230～2270</t>
  </si>
  <si>
    <t>2280～2370</t>
  </si>
  <si>
    <t>DAA-UVF46</t>
  </si>
  <si>
    <t>2320～2430</t>
  </si>
  <si>
    <t>4～5</t>
  </si>
  <si>
    <t>ＧＳ２５０</t>
  </si>
  <si>
    <t>DBA-GRL11</t>
  </si>
  <si>
    <t>DBA-GSC10</t>
  </si>
  <si>
    <t>1690～1720</t>
  </si>
  <si>
    <t>ＬＳ４６０</t>
  </si>
  <si>
    <t>DBA-USF40</t>
  </si>
  <si>
    <t>1UR</t>
  </si>
  <si>
    <t>DBA-USF45</t>
  </si>
  <si>
    <t>ＬＳ４６０Ｌ</t>
  </si>
  <si>
    <t>DBA-USF41</t>
  </si>
  <si>
    <t>DBA-USF46</t>
  </si>
  <si>
    <t>2180～2260</t>
  </si>
  <si>
    <t>DBA-USC10</t>
  </si>
  <si>
    <t>2UR</t>
  </si>
  <si>
    <t>1780～1840</t>
  </si>
  <si>
    <t>目標年度（平成27年度/平成32年度）</t>
  </si>
  <si>
    <t>通称名</t>
  </si>
  <si>
    <t>当該自動車の製造又は輸入の事業を行う者の氏名又は名称　　　　スズキ株式会社　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</si>
  <si>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</si>
  <si>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</si>
  <si>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類別区分番号</t>
  </si>
  <si>
    <r>
      <t>0004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0005</t>
    </r>
  </si>
  <si>
    <r>
      <t>0006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0007</t>
    </r>
  </si>
  <si>
    <r>
      <t>0008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0009</t>
    </r>
  </si>
  <si>
    <r>
      <t>0602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</t>
    </r>
  </si>
  <si>
    <r>
      <t>0604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0605</t>
    </r>
  </si>
  <si>
    <t>0003</t>
  </si>
  <si>
    <t>0004</t>
  </si>
  <si>
    <t>DAA-MA36S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</si>
  <si>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0003</t>
    </r>
  </si>
  <si>
    <t>K12C
-WA05A</t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</si>
  <si>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</si>
  <si>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t>H,I,V,EP,B,C</t>
  </si>
  <si>
    <t>3W+EGR</t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</si>
  <si>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</si>
  <si>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</si>
  <si>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t>A</t>
  </si>
  <si>
    <t>DBA-MA26S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</si>
  <si>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0003</t>
    </r>
  </si>
  <si>
    <t>K12C</t>
  </si>
  <si>
    <r>
      <t>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940</t>
    </r>
  </si>
  <si>
    <t>3W+EGR</t>
  </si>
  <si>
    <t>F</t>
  </si>
  <si>
    <r>
      <t>0601</t>
    </r>
  </si>
  <si>
    <t>V,EP,C</t>
  </si>
  <si>
    <r>
      <t>0602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</t>
    </r>
  </si>
  <si>
    <t>0011</t>
  </si>
  <si>
    <t>MR20
-SM23</t>
  </si>
  <si>
    <r>
      <t>0012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0030</t>
    </r>
  </si>
  <si>
    <r>
      <t>0024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0025</t>
    </r>
  </si>
  <si>
    <r>
      <t>0036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0055</t>
    </r>
  </si>
  <si>
    <r>
      <t>0034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0035</t>
    </r>
  </si>
  <si>
    <r>
      <t>0003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0004</t>
    </r>
  </si>
  <si>
    <r>
      <t>0603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0604</t>
    </r>
  </si>
  <si>
    <t>0034,0036</t>
  </si>
  <si>
    <t>0038,0040</t>
  </si>
  <si>
    <r>
      <t>0009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0010</t>
    </r>
  </si>
  <si>
    <r>
      <t>0011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</si>
  <si>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t>スバル</t>
  </si>
  <si>
    <t>BRZ</t>
  </si>
  <si>
    <t>DBA-ZC6</t>
  </si>
  <si>
    <r>
      <t>1057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1060</t>
    </r>
  </si>
  <si>
    <r>
      <t>1061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1068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1077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1093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1097</t>
    </r>
  </si>
  <si>
    <r>
      <t>1069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1072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1085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1088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1098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1102</t>
    </r>
  </si>
  <si>
    <t>205/55R16ﾀｲﾔ</t>
  </si>
  <si>
    <r>
      <t>1073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1076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1092</t>
    </r>
  </si>
  <si>
    <t>1240～1260</t>
  </si>
  <si>
    <t>215/45R17ﾀｲﾔ</t>
  </si>
  <si>
    <t>WRX</t>
  </si>
  <si>
    <t>DBA-VAG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</si>
  <si>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1002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1004</t>
    </r>
  </si>
  <si>
    <t>D,V,C,EP</t>
  </si>
  <si>
    <t>225/45R18ﾀｲﾔ</t>
  </si>
  <si>
    <r>
      <t>1005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1008</t>
    </r>
  </si>
  <si>
    <t>245/40R18ﾀｲﾔ</t>
  </si>
  <si>
    <t>CBA-VAB</t>
  </si>
  <si>
    <t>1001～1006</t>
  </si>
  <si>
    <t>EJ20</t>
  </si>
  <si>
    <t>1480～1500</t>
  </si>
  <si>
    <t>DAA-GPE</t>
  </si>
  <si>
    <r>
      <t>1097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1127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1129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1143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1145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1159</t>
    </r>
  </si>
  <si>
    <t>1490～1530</t>
  </si>
  <si>
    <t>V,C,Ｉ,EP,H</t>
  </si>
  <si>
    <r>
      <t>1128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1144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1160</t>
    </r>
  </si>
  <si>
    <r>
      <t>1011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1026</t>
    </r>
  </si>
  <si>
    <t>1260～1310</t>
  </si>
  <si>
    <t>1011～1026</t>
  </si>
  <si>
    <t>1029～1036</t>
  </si>
  <si>
    <t>195/65R15ﾀｲﾔ</t>
  </si>
  <si>
    <t>1045～1060</t>
  </si>
  <si>
    <t>1320～1370</t>
  </si>
  <si>
    <t>1019、1021～1028</t>
  </si>
  <si>
    <r>
      <t>1033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1035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1037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1041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1043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1045</t>
    </r>
  </si>
  <si>
    <r>
      <t>1036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1038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1040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1044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1046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1048</t>
    </r>
  </si>
  <si>
    <t>1320～1330</t>
  </si>
  <si>
    <r>
      <t>1065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1080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1096</t>
    </r>
  </si>
  <si>
    <r>
      <t>1159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1174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1185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1197</t>
    </r>
    <r>
      <rPr>
        <sz val="8"/>
        <rFont val="ＭＳ Ｐゴシック"/>
        <family val="3"/>
      </rPr>
      <t xml:space="preserve">、
</t>
    </r>
    <r>
      <rPr>
        <sz val="8"/>
        <rFont val="Arial"/>
        <family val="2"/>
      </rPr>
      <t>1253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1293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1296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1302</t>
    </r>
  </si>
  <si>
    <r>
      <t>1198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1294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1295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1303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1306</t>
    </r>
  </si>
  <si>
    <t>1041～1048</t>
  </si>
  <si>
    <t>※</t>
  </si>
  <si>
    <r>
      <t>0006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0012</t>
    </r>
  </si>
  <si>
    <t>0006、0008</t>
  </si>
  <si>
    <t>MC,V,C,I,EP,B</t>
  </si>
  <si>
    <t>0005、0007</t>
  </si>
  <si>
    <t>MC,V,C,EP,B</t>
  </si>
  <si>
    <t>0001、0002</t>
  </si>
  <si>
    <t>V,C,EP,B</t>
  </si>
  <si>
    <t>1209～1240、1257～1288</t>
  </si>
  <si>
    <t>1193～1208、1241～1256</t>
  </si>
  <si>
    <t>1041～1056</t>
  </si>
  <si>
    <t>1600～1630</t>
  </si>
  <si>
    <t>レヴォーグ</t>
  </si>
  <si>
    <t>DBA-VM4</t>
  </si>
  <si>
    <t>1004～1008、1010</t>
  </si>
  <si>
    <t>DBA-VMG</t>
  </si>
  <si>
    <t>DBA-BN9</t>
  </si>
  <si>
    <t>1001、1005、1009</t>
  </si>
  <si>
    <r>
      <t>1002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1004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1006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1008</t>
    </r>
    <r>
      <rPr>
        <sz val="8"/>
        <rFont val="ＭＳ Ｐゴシック"/>
        <family val="3"/>
      </rPr>
      <t>、</t>
    </r>
    <r>
      <rPr>
        <sz val="8"/>
        <rFont val="Arial"/>
        <family val="2"/>
      </rPr>
      <t>1010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1012</t>
    </r>
  </si>
  <si>
    <t>DBA-BS9</t>
  </si>
  <si>
    <t>1001～1016</t>
  </si>
  <si>
    <t>1570～1610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</si>
  <si>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※印の付いている通称名については、トヨタ自動車株式会社が製造事業者です。</t>
    </r>
  </si>
  <si>
    <r>
      <rPr>
        <b/>
        <sz val="12"/>
        <rFont val="ＭＳ Ｐゴシック"/>
        <family val="3"/>
      </rPr>
      <t>ガソリン乗用車（軽自動車）又はガソリン乗用車（普通・小型）</t>
    </r>
  </si>
  <si>
    <t>ﾒﾋﾞｳｽ</t>
  </si>
  <si>
    <r>
      <t>0009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</si>
  <si>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t>ｱﾙﾃｨｽ</t>
  </si>
  <si>
    <r>
      <t>0005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0008</t>
    </r>
  </si>
  <si>
    <r>
      <t>2AR(</t>
    </r>
    <r>
      <rPr>
        <sz val="8"/>
        <rFont val="ＭＳ Ｐゴシック"/>
        <family val="3"/>
      </rPr>
      <t>内燃機関)
2JM(電動機)</t>
    </r>
  </si>
  <si>
    <t>0004</t>
  </si>
  <si>
    <t>0005</t>
  </si>
  <si>
    <t>0003</t>
  </si>
  <si>
    <r>
      <t>(</t>
    </r>
    <r>
      <rPr>
        <sz val="8"/>
        <rFont val="ＭＳ Ｐゴシック"/>
        <family val="3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※印の付いている通称名については、トヨタ自動車株式会社が製造事業者です。</t>
    </r>
  </si>
  <si>
    <t>0393～0397,0445</t>
  </si>
  <si>
    <t>V
I
EP
C
H</t>
  </si>
  <si>
    <t>DAA-NHP10</t>
  </si>
  <si>
    <t>1NZ
（内燃機関）
1LM
（電動機）</t>
  </si>
  <si>
    <t>0005～0008</t>
  </si>
  <si>
    <t>DBA-NRE161</t>
  </si>
  <si>
    <t>0001,0002</t>
  </si>
  <si>
    <t>2NR</t>
  </si>
  <si>
    <t>CVT
(E･LTC)</t>
  </si>
  <si>
    <t>MC
Ｖ
Ｉ
EP
B
C</t>
  </si>
  <si>
    <t>0004,0005</t>
  </si>
  <si>
    <t>カローラ　
フィールダー</t>
  </si>
  <si>
    <t>0009～0020</t>
  </si>
  <si>
    <t>DBA-NRE161G</t>
  </si>
  <si>
    <t>0001～0007</t>
  </si>
  <si>
    <t>0019～0025</t>
  </si>
  <si>
    <t>0004～0007</t>
  </si>
  <si>
    <t>0007～0013</t>
  </si>
  <si>
    <t>パッソ</t>
  </si>
  <si>
    <t>DBA-KGC30</t>
  </si>
  <si>
    <t>0008,0010</t>
  </si>
  <si>
    <t>1KR</t>
  </si>
  <si>
    <t>CVT
（E･LTC）</t>
  </si>
  <si>
    <t>V
C
I
B
EP</t>
  </si>
  <si>
    <t>3W
EGR</t>
  </si>
  <si>
    <t>0007,0009</t>
  </si>
  <si>
    <t>V
C
B
EP</t>
  </si>
  <si>
    <t>DBA-KGC35</t>
  </si>
  <si>
    <t>0005,0006</t>
  </si>
  <si>
    <t>Ｖ
C
B
EP</t>
  </si>
  <si>
    <t>DBA-NGC30</t>
  </si>
  <si>
    <t>1NR</t>
  </si>
  <si>
    <t>V
C
EP</t>
  </si>
  <si>
    <t>シエンタ</t>
  </si>
  <si>
    <t>DAA-NHP170G</t>
  </si>
  <si>
    <t>0001～0003</t>
  </si>
  <si>
    <t>1NZ
（内燃機関）
2LM
（電動機）</t>
  </si>
  <si>
    <t>6～7</t>
  </si>
  <si>
    <t>DBA-NSP170G</t>
  </si>
  <si>
    <t>0002</t>
  </si>
  <si>
    <t>0001,0003,0004</t>
  </si>
  <si>
    <t>DBA-NSP172G</t>
  </si>
  <si>
    <t>DBA-NCP175G</t>
  </si>
  <si>
    <t>1370～1380</t>
  </si>
  <si>
    <t>Ｖ
EP
B
C</t>
  </si>
  <si>
    <t>0013～0020</t>
  </si>
  <si>
    <t>2AR
（内燃機関）
2JM
（電動機）</t>
  </si>
  <si>
    <t>0006～0010</t>
  </si>
  <si>
    <t>ヴィッツ</t>
  </si>
  <si>
    <t>DBA-NSP130</t>
  </si>
  <si>
    <t>0025～0048</t>
  </si>
  <si>
    <t>CVT
(E・LTC)</t>
  </si>
  <si>
    <t>0012,0028</t>
  </si>
  <si>
    <t>Ｖ
Ｉ
EP
B
C</t>
  </si>
  <si>
    <t>0010,0016～0018,0022～0024,0026,0032～0034,0038～0040</t>
  </si>
  <si>
    <t>DBA-KSP130</t>
  </si>
  <si>
    <t>0011,0027</t>
  </si>
  <si>
    <t>0009,0013～0015,0019～0021,0025,0029～0031,0035～0037</t>
  </si>
  <si>
    <t>0025,0029～0031,0033～0036,0041,0045～0047,0049～0052</t>
  </si>
  <si>
    <t>DBA-NCP131</t>
  </si>
  <si>
    <t>0021～0024,0026～0028,0032,0037～0040,0042～0044,0048</t>
  </si>
  <si>
    <t>1NZ</t>
  </si>
  <si>
    <t>Ｖ
EP
C
Ｂ</t>
  </si>
  <si>
    <t>5MT</t>
  </si>
  <si>
    <t>Ｖ
EP
Ｂ</t>
  </si>
  <si>
    <t>DBA-NSP135</t>
  </si>
  <si>
    <t>0013,0021,0029</t>
  </si>
  <si>
    <t>0014～0020,0022～0028,0030～0036</t>
  </si>
  <si>
    <t>ノア
ヴォクシー
エスクァイア</t>
  </si>
  <si>
    <t>0001～0018</t>
  </si>
  <si>
    <t>2ZR
（内燃機関）
5JM
（電動機）</t>
  </si>
  <si>
    <t>0004,0006～0013,0015～0030,0034,0036～0058,0062,0064～0071,0073～0088,0092,0094～0125,0127～0166</t>
  </si>
  <si>
    <t>0014,0072,0126</t>
  </si>
  <si>
    <t>0004,0034,0054,0084,0101,0127</t>
  </si>
  <si>
    <t>0006～0030,0036～0050,0056～0080,0086～0100,0102～0126,0128～0142</t>
  </si>
  <si>
    <t>ノア
ヴォクシー</t>
  </si>
  <si>
    <t>0001～0064</t>
  </si>
  <si>
    <t>0001～0003,0005,0031～0033,0035,0059～0061,0063,0089～0091,0093</t>
  </si>
  <si>
    <t>0001～0003,0031～0033,0051～0053,0081～0083</t>
  </si>
  <si>
    <t>0005,0035,0055,0085</t>
  </si>
  <si>
    <t>0031～0033,0050,0051</t>
  </si>
  <si>
    <t>2AR
（内燃機関）
1KM
（電動機）</t>
  </si>
  <si>
    <t>Ｄ
Ｖ
Ｉ
EP
Ｈ
C</t>
  </si>
  <si>
    <t>0034～0049,0052～0060</t>
  </si>
  <si>
    <t>0031～0042,0044,0050～0055,0057</t>
  </si>
  <si>
    <t>0043,0045～0049,0056,0058～0060</t>
  </si>
  <si>
    <t>0009～0016</t>
  </si>
  <si>
    <t>2GR
（内燃機関）
1KM
（電動機）</t>
  </si>
  <si>
    <t>DBA-ARS210</t>
  </si>
  <si>
    <t>8AT
(E･LTC)</t>
  </si>
  <si>
    <t>1590～1650</t>
  </si>
  <si>
    <t>D
Ｖ
Ｉ
EP
B</t>
  </si>
  <si>
    <t>0027～0045</t>
  </si>
  <si>
    <t>6AT
(E･LTC)</t>
  </si>
  <si>
    <t>Ｄ
Ｖ
EP
B</t>
  </si>
  <si>
    <t>0049</t>
  </si>
  <si>
    <t>Ｄ
Ｖ
EP</t>
  </si>
  <si>
    <t>0027～0029,0046,0047</t>
  </si>
  <si>
    <t>0030～0045,0048～0052</t>
  </si>
  <si>
    <t>0033</t>
  </si>
  <si>
    <t>R</t>
  </si>
  <si>
    <t>0009～0011,0013</t>
  </si>
  <si>
    <t>0012,0014～0016</t>
  </si>
  <si>
    <t>ＳＡＩ</t>
  </si>
  <si>
    <t>0021～0024</t>
  </si>
  <si>
    <t>ポルテ
スペイド</t>
  </si>
  <si>
    <t>DBA-NSP141</t>
  </si>
  <si>
    <t>0001～0020</t>
  </si>
  <si>
    <t>Ｖ
Ｉ
EP
B
C
MC</t>
  </si>
  <si>
    <t>0001～0016</t>
  </si>
  <si>
    <t>0021,0022</t>
  </si>
  <si>
    <t>2AR
（内燃機関）
2JM
（電動機）
2FM
（電動機）</t>
  </si>
  <si>
    <t>0001～0020,0023,0024</t>
  </si>
  <si>
    <t>0001～0024</t>
  </si>
  <si>
    <t>0001,0002,0009～0012,0021～0024</t>
  </si>
  <si>
    <t>0003～0008,0013～0020</t>
  </si>
  <si>
    <t>ラクティス</t>
  </si>
  <si>
    <t>MC
Ｖ
EP
B
C</t>
  </si>
  <si>
    <t>0007,0009,0013,0015</t>
  </si>
  <si>
    <t>0006,0008,0012,0014</t>
  </si>
  <si>
    <t>0001,0003</t>
  </si>
  <si>
    <t>DBA-NGJ10</t>
  </si>
  <si>
    <t>6MT</t>
  </si>
  <si>
    <t>V
I
EP
B</t>
  </si>
  <si>
    <t>DBA-KGＪ10</t>
  </si>
  <si>
    <t>0005～0007</t>
  </si>
  <si>
    <t>2～4</t>
  </si>
  <si>
    <t>アルファード
ヴェルファイア</t>
  </si>
  <si>
    <t>DAA-AYH30W</t>
  </si>
  <si>
    <t>0059,0060,0123,0124</t>
  </si>
  <si>
    <t>MC
Ｖ
Ｉ
EP
Ｈ
C</t>
  </si>
  <si>
    <t>0001～0058,0061～0122,0125～0128</t>
  </si>
  <si>
    <t>2110～2240</t>
  </si>
  <si>
    <t>DBA-AGH30W</t>
  </si>
  <si>
    <t>0002,0014,0050,0052,0054,0058～0060,0062,0065,0066,0069,0070,0072,0075,0076,0080～0082,0150,0152,0155,0156,0158,0160,0162,0164,0166,0170～0172,0175,0176,0178,0181,0182,0186,0188,0190,0194～0196,0199,0200,0202,0205,0206,0208,0210,0222,0258,0260,0262,0266～0268,0270,0273,0274,0277,0278,0280,0283,0284,0288～0290,0358,0360,0363,0364,0366,0368,0370,0372,0374,0378～0380,0383,0384,0386,0389,0390,0394,0396,0398,0402～0404,0407,0408,0410,0413,0414,0416</t>
  </si>
  <si>
    <t>2AR</t>
  </si>
  <si>
    <t>1920～1990</t>
  </si>
  <si>
    <t>0004,0007,0008,0010,0012,0016,0018,0022～0024,0026,0029,0030,0032,0034,0037,0038,0041,0042,0044,0046,0048,0086～0088,0091,0092,0094,0096,0099,0100,0102,0105,0106,0112～0116,0119,0120,0122,0125,0126,0128,0131,0132,0134,0138～0140,0143,0144,0146,0148,0184,0212,0215,0216,0218,0220,0224,0226,0230～0232,0234,0237,0238,0240,0242,0245,0246,0249,0250,0252,0254,0256,0294～0296,0299,0300,0302,0304,0307,0308,0310,0313,0314,0320～0324,0327,0328,0330,0333,0334,0336,0339,0340,0342,0346～0348,0351,0352,0354,0356,0392</t>
  </si>
  <si>
    <t>2000～2060</t>
  </si>
  <si>
    <t>0001,0013,0049,0051,0053,0055～0057,0061,0063,0064,0067,0068,0071,0073,0074,0077～0079,0149,0151,0153,0154,0157,0159,0161,0163,0165,0167～0169,0173,0174,0177,0179,0180,0185,0187,0189,0191～0193,0197,0198,0201,0203,0204,0207,0209,0221,0257,0259,0261,0263～0265,0269,0271,0272,0275,0276,0279,0281,0282,0285～0287,0357,0359,0361,0362,0365,0367,0369,0371,0373,0375～0377,0381,0382,0385,0387,0388,0393,0395,0397,0399～0401,0405,0406,0409,0411,0412,0415</t>
  </si>
  <si>
    <t>0003,0005,0006,0009,0011,0015,0017,0019～0021,0025,0027,0028,0031,0033,0035,0036,0039,0040,0043,0045,0047,0083～0085,0089,0090,0093,0095,0097,0098,0101,0103,0104,0107～0111,0117,0118,0121,0123,0124,0127,0129,0130,0133,0135～0137,0141,0142,0145,0147,0183,0211,0213,0214,0217,0219,0223,0225,0227～0229,0233,0235,0236,0239,0241,0243,0244,0247,0248,0251,0253,0255,0291～0293,0297,0298,0301,0303,0305,0306,0309,0311,0312,0315～0319,0325,0326,0329,0331,0332,0335,0337,0338,0341,0343～0345,0349,0350,0353,0355,0391</t>
  </si>
  <si>
    <t>DBA-AGH35W</t>
  </si>
  <si>
    <t>0038,0039,0047,0048,0090,0091,0099,0100</t>
  </si>
  <si>
    <t>0001～0037,0040～0046,0049～0089,0092～0098,0101～0104</t>
  </si>
  <si>
    <t>2000～2100</t>
  </si>
  <si>
    <t>DBA-GGH30W</t>
  </si>
  <si>
    <t>0001～0026,0035～0064,0067,0069～0094,0103～0132,0135</t>
  </si>
  <si>
    <t>Ｖ
EP
B</t>
  </si>
  <si>
    <t>0027～0034,0065,0066,0068,0095～0102,0133,0134,0136</t>
  </si>
  <si>
    <t>2110～2130</t>
  </si>
  <si>
    <t>DBA-GGH35W</t>
  </si>
  <si>
    <t>0035～0038,0087～0090</t>
  </si>
  <si>
    <t>0001～0034,0039～0086,0091～0104</t>
  </si>
  <si>
    <t>2110～2190</t>
  </si>
  <si>
    <t>DBA-NRE185H</t>
  </si>
  <si>
    <t>8NR</t>
  </si>
  <si>
    <t>Ｄ
MC
Ｖ
Ｉ
EP
B
C</t>
  </si>
  <si>
    <t>0006,0008</t>
  </si>
  <si>
    <t>0005,0007</t>
  </si>
  <si>
    <t>0005～0007</t>
  </si>
  <si>
    <t>0008</t>
  </si>
  <si>
    <t>0007,0008</t>
  </si>
  <si>
    <t>プレミオ
アリオン</t>
  </si>
  <si>
    <t>0010,0011</t>
  </si>
  <si>
    <t>エスティマ
　ハイブリッド</t>
  </si>
  <si>
    <t>DAA-
AHR20W</t>
  </si>
  <si>
    <t>0321～0331,0345,0353～0361,0385～0399,0401～0414</t>
  </si>
  <si>
    <t>2AZ
(内燃機関)
2JM
2FM
(電動機)</t>
  </si>
  <si>
    <t>1930～
1990</t>
  </si>
  <si>
    <t>7～8</t>
  </si>
  <si>
    <t>0332～0344,0346～0352,0362～0384,0400,0415,0416</t>
  </si>
  <si>
    <t>2AZ
（内燃機関）
2JM
2FM
（電動機）</t>
  </si>
  <si>
    <t>2000～2060</t>
  </si>
  <si>
    <t>Ｖ
Ｉ
EP
C
Ｈ</t>
  </si>
  <si>
    <t>0013～0018</t>
  </si>
  <si>
    <t>0009～0012</t>
  </si>
  <si>
    <t>0011～0014</t>
  </si>
  <si>
    <t>0013～0016</t>
  </si>
  <si>
    <t>CVT
（E・LTC）</t>
  </si>
  <si>
    <t>0010～0012</t>
  </si>
  <si>
    <t>0006</t>
  </si>
  <si>
    <t>bB</t>
  </si>
  <si>
    <t>CBA-QNC20</t>
  </si>
  <si>
    <t>0003,0004</t>
  </si>
  <si>
    <t>K3</t>
  </si>
  <si>
    <t>4AT
(E･LTC)</t>
  </si>
  <si>
    <t>1040～1060</t>
  </si>
  <si>
    <t>V、EP</t>
  </si>
  <si>
    <t>☆☆☆</t>
  </si>
  <si>
    <t>CBA-QNC21</t>
  </si>
  <si>
    <t>3SZ</t>
  </si>
  <si>
    <t>1050～1070</t>
  </si>
  <si>
    <t>ﾗｯｼｭ *</t>
  </si>
  <si>
    <t>0017～024</t>
  </si>
  <si>
    <r>
      <t>86</t>
    </r>
    <r>
      <rPr>
        <vertAlign val="superscript"/>
        <sz val="8"/>
        <rFont val="ＭＳ Ｐゴシック"/>
        <family val="3"/>
      </rPr>
      <t xml:space="preserve"> *2</t>
    </r>
  </si>
  <si>
    <t>DBA-ZN6</t>
  </si>
  <si>
    <t>1057～1060</t>
  </si>
  <si>
    <t>FA20</t>
  </si>
  <si>
    <t>1210～1220</t>
  </si>
  <si>
    <t>D,V
EP</t>
  </si>
  <si>
    <t>1061～1068
1077～1084
1093，1095～1099</t>
  </si>
  <si>
    <t>1210～1240</t>
  </si>
  <si>
    <t>1069～1072
1085～1088
1094，1100～1104</t>
  </si>
  <si>
    <t>6AT</t>
  </si>
  <si>
    <t>1230～1250</t>
  </si>
  <si>
    <t>205/55R16ﾀｲﾔ</t>
  </si>
  <si>
    <t>1073～1076
1089～1092</t>
  </si>
  <si>
    <t>1240～1260</t>
  </si>
  <si>
    <t>215/45R17ﾀｲﾔ</t>
  </si>
  <si>
    <t>0027～0036</t>
  </si>
  <si>
    <t>0039～0045</t>
  </si>
  <si>
    <t>0046～0050</t>
  </si>
  <si>
    <t>0009～0018</t>
  </si>
  <si>
    <t>0013～0024</t>
  </si>
  <si>
    <t>エスティマ</t>
  </si>
  <si>
    <t>1449,1553～1596</t>
  </si>
  <si>
    <t>Ｖ
EP
B
C</t>
  </si>
  <si>
    <t>1409～1448,1450～1551,1597～1608</t>
  </si>
  <si>
    <t>1552</t>
  </si>
  <si>
    <t>CVT
(E･LTC)</t>
  </si>
  <si>
    <t>1537～1542,1545～1554,1577～1610,1665～1728</t>
  </si>
  <si>
    <t>1543,1544,1555～1576,1611～1664</t>
  </si>
  <si>
    <t>2145～2160,2177～2209,2225～2256</t>
  </si>
  <si>
    <t>6AT
(E･LTC)</t>
  </si>
  <si>
    <t>1780～1870</t>
  </si>
  <si>
    <t>Ｖ
EP
B</t>
  </si>
  <si>
    <t>2161～2176,2210～2224</t>
  </si>
  <si>
    <t>1880～1920</t>
  </si>
  <si>
    <t>1873～1879</t>
  </si>
  <si>
    <t>1850～1870</t>
  </si>
  <si>
    <t>1793～1872,1880～1904</t>
  </si>
  <si>
    <t>ハイエース</t>
  </si>
  <si>
    <t>0038～0042</t>
  </si>
  <si>
    <t>0024～0026</t>
  </si>
  <si>
    <t>0105～0126</t>
  </si>
  <si>
    <t>6AT×2
(E･LTC)</t>
  </si>
  <si>
    <t>2040～2100</t>
  </si>
  <si>
    <t>Ｖ
B</t>
  </si>
  <si>
    <t>3W
AI</t>
  </si>
  <si>
    <t>0127～0136</t>
  </si>
  <si>
    <t>0007～0012</t>
  </si>
  <si>
    <t>5AT×2
(E･LTC)</t>
  </si>
  <si>
    <t>センチュリー</t>
  </si>
  <si>
    <t>DBA-GZG50</t>
  </si>
  <si>
    <t>1GZ</t>
  </si>
  <si>
    <t>6AT
（E・LTC）</t>
  </si>
  <si>
    <t>V
B</t>
  </si>
  <si>
    <t>ランドクルーザー</t>
  </si>
  <si>
    <t>CBA-URJ202W</t>
  </si>
  <si>
    <t>0135～0162</t>
  </si>
  <si>
    <t>1UR</t>
  </si>
  <si>
    <t>6AT
(E・LTC)</t>
  </si>
  <si>
    <t>2410～
2510</t>
  </si>
  <si>
    <t>5・8</t>
  </si>
  <si>
    <t>V</t>
  </si>
  <si>
    <t>EGR
3W
AI</t>
  </si>
  <si>
    <t>0163～0198</t>
  </si>
  <si>
    <t>2520～
2720</t>
  </si>
  <si>
    <t>（注）　*印の付いている通称名については、　ダイハツ工業株式会社が製造事業者である。</t>
  </si>
  <si>
    <t>（注）　*2印の付いている通称名については、　富士重工業株式会社が製造事業者である。</t>
  </si>
  <si>
    <t>0012,0013,0019,0020</t>
  </si>
  <si>
    <t>0014,0015</t>
  </si>
  <si>
    <t>0016,0018,0021,0022</t>
  </si>
  <si>
    <t>0017</t>
  </si>
  <si>
    <t>0001～0004</t>
  </si>
  <si>
    <t>0081～0136</t>
  </si>
  <si>
    <t>0001～0002,0013</t>
  </si>
  <si>
    <t>0003～0012,0014～0036</t>
  </si>
  <si>
    <t>0001～0027,0029</t>
  </si>
  <si>
    <t>0028,0030～0036</t>
  </si>
  <si>
    <t>DBA-YV37</t>
  </si>
  <si>
    <t>0121,0122</t>
  </si>
  <si>
    <t>274A</t>
  </si>
  <si>
    <r>
      <t>7AT(E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</si>
  <si>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I,D,V,EP,B</t>
  </si>
  <si>
    <t>0123～0240</t>
  </si>
  <si>
    <r>
      <t>1660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1730</t>
    </r>
  </si>
  <si>
    <t>0137～0147</t>
  </si>
  <si>
    <r>
      <t>2</t>
    </r>
    <r>
      <rPr>
        <sz val="8"/>
        <rFont val="ＭＳ Ｐゴシック"/>
        <family val="3"/>
      </rPr>
      <t>輪操舵</t>
    </r>
  </si>
  <si>
    <t>0148</t>
  </si>
  <si>
    <t>0149,0151,0173,0175</t>
  </si>
  <si>
    <r>
      <t>4</t>
    </r>
    <r>
      <rPr>
        <sz val="8"/>
        <rFont val="ＭＳ Ｐゴシック"/>
        <family val="3"/>
      </rPr>
      <t>輪操舵</t>
    </r>
  </si>
  <si>
    <t>0161～0172,0185～0196</t>
  </si>
  <si>
    <t>0033～0047</t>
  </si>
  <si>
    <t>0048</t>
  </si>
  <si>
    <t>0033～0048</t>
  </si>
  <si>
    <t>0035～0040</t>
  </si>
  <si>
    <t>0006,0007</t>
  </si>
  <si>
    <t>0009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</si>
  <si>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</si>
  <si>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rPr>
        <u val="single"/>
        <sz val="8"/>
        <rFont val="ＭＳ Ｐゴシック"/>
        <family val="3"/>
      </rPr>
      <t>☆☆☆</t>
    </r>
  </si>
  <si>
    <t>0040～0047</t>
  </si>
  <si>
    <t>0048～0050</t>
  </si>
  <si>
    <t>0085～0125</t>
  </si>
  <si>
    <t>0126</t>
  </si>
  <si>
    <t>0113～0143</t>
  </si>
  <si>
    <t>0144～0146</t>
  </si>
  <si>
    <t>0147～0154</t>
  </si>
  <si>
    <t>1770～1800</t>
  </si>
  <si>
    <t>0035～0051</t>
  </si>
  <si>
    <t>0353～0360</t>
  </si>
  <si>
    <t>0001～0005</t>
  </si>
  <si>
    <t>0034～0036,0045～0048</t>
  </si>
  <si>
    <t>0001～0035</t>
  </si>
  <si>
    <t>0036～0060</t>
  </si>
  <si>
    <t>DAA-HT32</t>
  </si>
  <si>
    <t>DAA-HNT32</t>
  </si>
  <si>
    <t>0002,0004</t>
  </si>
  <si>
    <r>
      <t>16</t>
    </r>
    <r>
      <rPr>
        <sz val="8"/>
        <rFont val="ＭＳ Ｐゴシック"/>
        <family val="3"/>
      </rPr>
      <t>ｲﾝﾁﾀｲﾔ又は</t>
    </r>
    <r>
      <rPr>
        <sz val="8"/>
        <rFont val="Arial"/>
        <family val="2"/>
      </rPr>
      <t>17</t>
    </r>
    <r>
      <rPr>
        <sz val="8"/>
        <rFont val="ＭＳ Ｐゴシック"/>
        <family val="3"/>
      </rPr>
      <t>ｲﾝﾁﾀｲﾔ</t>
    </r>
  </si>
  <si>
    <t>0034～0084</t>
  </si>
  <si>
    <t>0061</t>
  </si>
  <si>
    <t>0062～0172</t>
  </si>
  <si>
    <t>0071,0072</t>
  </si>
  <si>
    <t>0103,0104</t>
  </si>
  <si>
    <t>0140,0152,0156</t>
  </si>
  <si>
    <t>0118,0121～0124,0136,
0148,0151～0160,
0168～0172,0181,0183,
0184,0192,0198,
0200～0204,0209～0212</t>
  </si>
  <si>
    <t>DBA-FNPC26</t>
  </si>
  <si>
    <t>1710～1720</t>
  </si>
  <si>
    <t>DBA-FPC26</t>
  </si>
  <si>
    <t>0001～0010</t>
  </si>
  <si>
    <t>0025,0026</t>
  </si>
  <si>
    <t>NV200</t>
  </si>
  <si>
    <t>0027～0034</t>
  </si>
  <si>
    <t>1370～1390</t>
  </si>
  <si>
    <t>0205～0256,0259～0304</t>
  </si>
  <si>
    <t>0257,0258,0305,0306</t>
  </si>
  <si>
    <t>0055～0057</t>
  </si>
  <si>
    <t>0058～0108</t>
  </si>
  <si>
    <t>0225～0308</t>
  </si>
  <si>
    <t>0025,0026,0029,0030,0033</t>
  </si>
  <si>
    <t>0027,0028,0031,0032</t>
  </si>
  <si>
    <t>0034</t>
  </si>
  <si>
    <t>0035,0036</t>
  </si>
  <si>
    <t>0037</t>
  </si>
  <si>
    <r>
      <rPr>
        <sz val="8"/>
        <rFont val="ＭＳ Ｐゴシック"/>
        <family val="3"/>
      </rPr>
      <t>最高出力</t>
    </r>
    <r>
      <rPr>
        <sz val="8"/>
        <rFont val="Arial"/>
        <family val="2"/>
      </rPr>
      <t>261kW</t>
    </r>
    <r>
      <rPr>
        <sz val="8"/>
        <rFont val="ＭＳ Ｐゴシック"/>
        <family val="3"/>
      </rPr>
      <t>仕様</t>
    </r>
  </si>
  <si>
    <t>0038</t>
  </si>
  <si>
    <t>0133</t>
  </si>
  <si>
    <t>本田技研工業株式会社</t>
  </si>
  <si>
    <t>ホンダ</t>
  </si>
  <si>
    <t>フィット</t>
  </si>
  <si>
    <t>H,I,V,MC,EP,B,AM</t>
  </si>
  <si>
    <t>0001～0002、0005、0007</t>
  </si>
  <si>
    <t>タイヤ 185/60R15</t>
  </si>
  <si>
    <t>0006、0009</t>
  </si>
  <si>
    <t>I,V,MC,EP,B.C</t>
  </si>
  <si>
    <t>0014～0015、0017、0019</t>
  </si>
  <si>
    <t>タイヤ 175/70R14</t>
  </si>
  <si>
    <t>0018、0021</t>
  </si>
  <si>
    <t>0022～0025</t>
  </si>
  <si>
    <t>I,V,MC,EP,B</t>
  </si>
  <si>
    <t>0002、0004、0013～0014</t>
  </si>
  <si>
    <t>1060～1070</t>
  </si>
  <si>
    <t>0006、0008</t>
  </si>
  <si>
    <t>0010、0012</t>
  </si>
  <si>
    <t>0008</t>
  </si>
  <si>
    <t>0006～0007、0009～0010</t>
  </si>
  <si>
    <t>0002、0004～0006</t>
  </si>
  <si>
    <t>ＧＲＡＣＥ</t>
  </si>
  <si>
    <t>0001～0002</t>
  </si>
  <si>
    <t>タイヤ 185/60/R15</t>
  </si>
  <si>
    <t>タイヤ 185/55/R16</t>
  </si>
  <si>
    <t>DBA-GM6</t>
  </si>
  <si>
    <t>0001</t>
  </si>
  <si>
    <t>DBA-GM9</t>
  </si>
  <si>
    <t>ＳＨＵＴＴＬＥ</t>
  </si>
  <si>
    <t>DAA-GP7</t>
  </si>
  <si>
    <t>0002～0004</t>
  </si>
  <si>
    <t>0005～0006</t>
  </si>
  <si>
    <t>0007～0008</t>
  </si>
  <si>
    <t>DAA-GP8</t>
  </si>
  <si>
    <t>0001～0006</t>
  </si>
  <si>
    <t>DBA-GK8</t>
  </si>
  <si>
    <t>DBA-GK9</t>
  </si>
  <si>
    <t>アコード　ハイブリッド</t>
  </si>
  <si>
    <t>0001～0004</t>
  </si>
  <si>
    <t>LFA(内燃機関)
-MF8(電動機)</t>
  </si>
  <si>
    <t>H,I,V,MC,EP,B</t>
  </si>
  <si>
    <t>ＶＥＺＥＬ</t>
  </si>
  <si>
    <t>H,I,D,V,EP,B,AM</t>
  </si>
  <si>
    <t>0004～0005</t>
  </si>
  <si>
    <t>ＪＡＤＥ</t>
  </si>
  <si>
    <t>DAA-FR4</t>
  </si>
  <si>
    <t>1510～1520</t>
  </si>
  <si>
    <t>6</t>
  </si>
  <si>
    <t>タイヤ 205/60R16</t>
  </si>
  <si>
    <t>タイヤ 215/50R17</t>
  </si>
  <si>
    <t>DBA-FR5</t>
  </si>
  <si>
    <t>ＣＲ－Ｚ</t>
  </si>
  <si>
    <t>0050、0053</t>
  </si>
  <si>
    <t>H,I,V,EP,C</t>
  </si>
  <si>
    <t>0051、0055</t>
  </si>
  <si>
    <t>0052、0056</t>
  </si>
  <si>
    <t>0054、0057</t>
  </si>
  <si>
    <t>0042～0043、0045、0047</t>
  </si>
  <si>
    <t>0044、0046、0048～0049</t>
  </si>
  <si>
    <t>フリード</t>
  </si>
  <si>
    <t>0017～0019</t>
  </si>
  <si>
    <t>6/7</t>
  </si>
  <si>
    <t>H,I,V,CY,EP,C</t>
  </si>
  <si>
    <t>0134</t>
  </si>
  <si>
    <t>0135～0144</t>
  </si>
  <si>
    <t>4/6/7</t>
  </si>
  <si>
    <t>0072～0080</t>
  </si>
  <si>
    <t>0081～0082</t>
  </si>
  <si>
    <t>フリード　スパイク</t>
  </si>
  <si>
    <t>0020～0022</t>
  </si>
  <si>
    <t>1380～1400</t>
  </si>
  <si>
    <t>0145</t>
  </si>
  <si>
    <t>0146～0151</t>
  </si>
  <si>
    <t>1320～1360</t>
  </si>
  <si>
    <t>0083～0087</t>
  </si>
  <si>
    <t>1390～1410</t>
  </si>
  <si>
    <t>ステップワゴン</t>
  </si>
  <si>
    <t>DBA-RP1</t>
  </si>
  <si>
    <t>0001～0005、0007</t>
  </si>
  <si>
    <t>0006、0008～0042</t>
  </si>
  <si>
    <t>0043～0045、0047、0049～0054</t>
  </si>
  <si>
    <t>0046、0048</t>
  </si>
  <si>
    <t>DBA-RP3</t>
  </si>
  <si>
    <t>0001～0003、0005～0006、0009、0013～0015、0017～0018、0021、0025～0027</t>
  </si>
  <si>
    <t>1690～1760</t>
  </si>
  <si>
    <t>0028</t>
  </si>
  <si>
    <t>0004、0007～0008、0010～0012、0016、0019～0020、0022～0024</t>
  </si>
  <si>
    <t>1700～1730</t>
  </si>
  <si>
    <t>DBA-RP2</t>
  </si>
  <si>
    <t>0001～0013、0016～0018</t>
  </si>
  <si>
    <t>0014～0015、0019～0024</t>
  </si>
  <si>
    <t>0025～0032</t>
  </si>
  <si>
    <t>DBA-RP4</t>
  </si>
  <si>
    <t>0001～0012</t>
  </si>
  <si>
    <t>ＬＥＧＥＮＤ</t>
  </si>
  <si>
    <t>0001</t>
  </si>
  <si>
    <t>JNB(内燃機関)
-H2(電動機)</t>
  </si>
  <si>
    <t>ＣＲ－Ｖ</t>
  </si>
  <si>
    <t>オデッセイ</t>
  </si>
  <si>
    <t>0055、0080</t>
  </si>
  <si>
    <t>0024～0025</t>
  </si>
  <si>
    <t>1720～1730</t>
  </si>
  <si>
    <t>0042～0050、0053、0056～0057</t>
  </si>
  <si>
    <t>0060、0079</t>
  </si>
  <si>
    <t>1730～1750</t>
  </si>
  <si>
    <t>0003～0004、0007、0012、0017、0022、0036～0041</t>
  </si>
  <si>
    <t>0016、0021、0058～0059</t>
  </si>
  <si>
    <t>1780～1800</t>
  </si>
  <si>
    <t>0024～0028、0041～0042</t>
  </si>
  <si>
    <t>0003、0012、0017、0034～0035、0040</t>
  </si>
  <si>
    <t>0036～0039</t>
  </si>
  <si>
    <t>1800～1820</t>
  </si>
  <si>
    <r>
      <rPr>
        <sz val="8"/>
        <rFont val="ＭＳ Ｐゴシック"/>
        <family val="3"/>
      </rPr>
      <t>類別区分番号</t>
    </r>
  </si>
  <si>
    <t>H,I,D,V,MC,EP,C</t>
  </si>
  <si>
    <t>I,D,V,MC,EP,B</t>
  </si>
  <si>
    <t>DBA-NＤ5ＲC</t>
  </si>
  <si>
    <t>0001,0002,0003,
0004,0008,0010</t>
  </si>
  <si>
    <t>990～1020</t>
  </si>
  <si>
    <t>D,V,MC,EP,B</t>
  </si>
  <si>
    <t>0101</t>
  </si>
  <si>
    <t>0201,0202</t>
  </si>
  <si>
    <t>0001,0002,0003</t>
  </si>
  <si>
    <t>0201,0203,0205</t>
  </si>
  <si>
    <t>0202,0204,0206</t>
  </si>
  <si>
    <t>0601,0602,0603,
0604,0607</t>
  </si>
  <si>
    <t>0605,0606,0608</t>
  </si>
  <si>
    <t>0609,0610,0611,
0612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</si>
  <si>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</si>
  <si>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ガソリン乗用車（普通・小型）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</si>
  <si>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</si>
  <si>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</si>
  <si>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</si>
  <si>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デリカ　D:3</t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</si>
  <si>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2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</si>
  <si>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0041</t>
    </r>
  </si>
  <si>
    <r>
      <t>1690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1750</t>
    </r>
  </si>
  <si>
    <t>0042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</si>
  <si>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0016</t>
    </r>
  </si>
  <si>
    <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</si>
  <si>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</si>
  <si>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t>0018</t>
  </si>
  <si>
    <t>0010～0013</t>
  </si>
  <si>
    <t>0014～0017</t>
  </si>
  <si>
    <t>DAA-AVE35</t>
  </si>
  <si>
    <t>0002～0055</t>
  </si>
  <si>
    <t>0001～0045</t>
  </si>
  <si>
    <t>0046～0055</t>
  </si>
  <si>
    <t>DAA-GYL20W</t>
  </si>
  <si>
    <t>2GR
（内燃機関）
6JM
（電動機）</t>
  </si>
  <si>
    <t>Ｄ
Ｖ
Ｉ
EP
Ｈ
B
C</t>
  </si>
  <si>
    <t>DAA-GYL25W</t>
  </si>
  <si>
    <t>2GR
（内燃機関）
6JM
（電動機）
2FM
（電動機）</t>
  </si>
  <si>
    <t>0019,0020</t>
  </si>
  <si>
    <t>2110～2120</t>
  </si>
  <si>
    <t>0002～0030</t>
  </si>
  <si>
    <t>ＩＳ２００ｔ</t>
  </si>
  <si>
    <t>DBA-ASE30</t>
  </si>
  <si>
    <t>DBA-ASC10</t>
  </si>
  <si>
    <t>8AT
(E･LTC)</t>
  </si>
  <si>
    <t>Ｄ
Ｖ
Ｉ
EP
B</t>
  </si>
  <si>
    <t>0001～0055</t>
  </si>
  <si>
    <t>ＲＸ２００ｔ</t>
  </si>
  <si>
    <t>DBA-AGL20W</t>
  </si>
  <si>
    <t>1890～1980</t>
  </si>
  <si>
    <t>DBA-AGL25W</t>
  </si>
  <si>
    <t>0001～0011</t>
  </si>
  <si>
    <t>1970～1990</t>
  </si>
  <si>
    <t>0012～0030</t>
  </si>
  <si>
    <t>0027,0029,0033,0037,0038</t>
  </si>
  <si>
    <t>0031,0032,0034～0036,0039～0044</t>
  </si>
  <si>
    <t>0017,0021～0026,0032～0036</t>
  </si>
  <si>
    <t>1950～1990</t>
  </si>
  <si>
    <t>0018,0020,0027～0031,0037～0045</t>
  </si>
  <si>
    <t>2000～2090</t>
  </si>
  <si>
    <t>0009,0013,0014</t>
  </si>
  <si>
    <t>0010～0012,0015～0018</t>
  </si>
  <si>
    <t>0011～0014,0017～0020</t>
  </si>
  <si>
    <t>0015,0016,0021,0022</t>
  </si>
  <si>
    <t>2120～2140</t>
  </si>
  <si>
    <t>0011～0016</t>
  </si>
  <si>
    <t>ＬＸ５７０</t>
  </si>
  <si>
    <t>DBA-URJ201W</t>
  </si>
  <si>
    <t>3UR</t>
  </si>
  <si>
    <t>8AT×2
(E･LTC)</t>
  </si>
  <si>
    <t>2700～2730</t>
  </si>
  <si>
    <t>ダイハツ工業株式会社</t>
  </si>
  <si>
    <t>ＪＣ０８モード</t>
  </si>
  <si>
    <t>類別区分番号</t>
  </si>
  <si>
    <t>(km/L）</t>
  </si>
  <si>
    <t>レクサス</t>
  </si>
  <si>
    <t>CT200h</t>
  </si>
  <si>
    <t>DAA-ZWA10</t>
  </si>
  <si>
    <t>CVT
(E)</t>
  </si>
  <si>
    <t>V
I
EP
C
H</t>
  </si>
  <si>
    <t>EGR
3W</t>
  </si>
  <si>
    <t>F</t>
  </si>
  <si>
    <t>☆☆☆☆</t>
  </si>
  <si>
    <t>1400～1420</t>
  </si>
  <si>
    <t>1440～1460</t>
  </si>
  <si>
    <t>ＩＳ３００ｈ</t>
  </si>
  <si>
    <t>DAA-AVE30</t>
  </si>
  <si>
    <t>2AR
（内燃機関）
1KM
（電動機）</t>
  </si>
  <si>
    <t>Ｄ
Ｖ
Ｉ
EP
Ｈ
C</t>
  </si>
  <si>
    <t>A</t>
  </si>
  <si>
    <t>RC300h</t>
  </si>
  <si>
    <t>Ｄ
Ｖ
EP
Ｈ
C
I</t>
  </si>
  <si>
    <t>0019～0024,0037,0038</t>
  </si>
  <si>
    <t>0025～0036,0039</t>
  </si>
  <si>
    <t>2AR
（内燃機関）
2JM
（電動機）</t>
  </si>
  <si>
    <t>Ｖ
Ｉ
EP
Ｈ
C</t>
  </si>
  <si>
    <t>2AR
（内燃機関）
2JM
（電動機）
2FM
（電動機）</t>
  </si>
  <si>
    <t>0034～0043,0053～0056</t>
  </si>
  <si>
    <t>2GR
(内燃機関)
1KM
(電動機)</t>
  </si>
  <si>
    <t>1820～1870</t>
  </si>
  <si>
    <t>D
V
I
EP
C
H</t>
  </si>
  <si>
    <t>3W</t>
  </si>
  <si>
    <t>R</t>
  </si>
  <si>
    <t>☆☆☆☆</t>
  </si>
  <si>
    <t>DAA-GWL10</t>
  </si>
  <si>
    <t>0044～0052</t>
  </si>
  <si>
    <t>2GR
(内燃機関)
1KM
(電動機)</t>
  </si>
  <si>
    <t>CVT
(E)</t>
  </si>
  <si>
    <t>8AR</t>
  </si>
  <si>
    <t>8AT
(E･LTC)</t>
  </si>
  <si>
    <t>Ｄ
Ｖ
Ｉ
EP
B</t>
  </si>
  <si>
    <t>3W</t>
  </si>
  <si>
    <t>R</t>
  </si>
  <si>
    <t>RC200t</t>
  </si>
  <si>
    <t>6AT
(E･LTC)</t>
  </si>
  <si>
    <t>D
Ｖ
Ｉ
EP
B</t>
  </si>
  <si>
    <t>6AT
(E･LTC)</t>
  </si>
  <si>
    <t>2UR
（内燃機関）
1KM
（電動機）</t>
  </si>
  <si>
    <t>CVT
(E)</t>
  </si>
  <si>
    <t>Ｄ
Ｖ
Ｉ
EP
Ｈ
C</t>
  </si>
  <si>
    <t>A</t>
  </si>
  <si>
    <t>☆☆☆☆</t>
  </si>
  <si>
    <t>ＬＳ６００ｈＬ</t>
  </si>
  <si>
    <t>ＩＳ２５０</t>
  </si>
  <si>
    <t>DBA-GSE35</t>
  </si>
  <si>
    <t>Ｄ
Ｖ
EP
B</t>
  </si>
  <si>
    <t>0034～0036</t>
  </si>
  <si>
    <t>0037～0055</t>
  </si>
  <si>
    <t>ＧＳ３５０</t>
  </si>
  <si>
    <t>DBA-GRL12</t>
  </si>
  <si>
    <t>8AT
(E･LTC)</t>
  </si>
  <si>
    <t>0002～0022</t>
  </si>
  <si>
    <t>8AT
(E･LTC)</t>
  </si>
  <si>
    <t>1660～1730</t>
  </si>
  <si>
    <t>Ｄ
Ｖ
EP
B</t>
  </si>
  <si>
    <t>DBA-GRL16</t>
  </si>
  <si>
    <t>0001～0006,0020,0021</t>
  </si>
  <si>
    <t>0007～0019,0022</t>
  </si>
  <si>
    <t>ＩＳ３５０</t>
  </si>
  <si>
    <t>DBA-GSE31</t>
  </si>
  <si>
    <t>RC350</t>
  </si>
  <si>
    <t>RC F</t>
  </si>
  <si>
    <t>Ｄ
Ｖ
EP</t>
  </si>
  <si>
    <t>ＧＳ　Ｆ</t>
  </si>
  <si>
    <t>DBA-URL10</t>
  </si>
  <si>
    <t>1830～1850</t>
  </si>
  <si>
    <t>Ｄ
Ｖ
EP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</si>
  <si>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</si>
  <si>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</si>
  <si>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0001,0002</t>
  </si>
  <si>
    <t>0003,0004</t>
  </si>
  <si>
    <r>
      <t>1410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1420</t>
    </r>
  </si>
  <si>
    <r>
      <t>18</t>
    </r>
    <r>
      <rPr>
        <sz val="8"/>
        <rFont val="ＭＳ Ｐゴシック"/>
        <family val="3"/>
      </rPr>
      <t>ｲﾝﾁﾀｲﾔ</t>
    </r>
  </si>
  <si>
    <t>0054</t>
  </si>
  <si>
    <t>0002</t>
  </si>
  <si>
    <t>0052</t>
  </si>
  <si>
    <t>0053</t>
  </si>
  <si>
    <t>0001</t>
  </si>
  <si>
    <t>0051</t>
  </si>
  <si>
    <t>6MT</t>
  </si>
  <si>
    <t>DBA-DJ3FS</t>
  </si>
  <si>
    <t>0051,0052,0053,
0054</t>
  </si>
  <si>
    <t>P3</t>
  </si>
  <si>
    <r>
      <t>6AT(E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</si>
  <si>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3W</t>
  </si>
  <si>
    <t>DBA-DJ3FS</t>
  </si>
  <si>
    <t>0001,0002,0003,
0004</t>
  </si>
  <si>
    <t>5MT</t>
  </si>
  <si>
    <t>DBA-DJ3AS</t>
  </si>
  <si>
    <r>
      <t>1130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1140</t>
    </r>
  </si>
  <si>
    <t>CBA-DJLFS</t>
  </si>
  <si>
    <t>0003,0004</t>
  </si>
  <si>
    <t>P5</t>
  </si>
  <si>
    <t>6MT</t>
  </si>
  <si>
    <r>
      <t>1010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1020</t>
    </r>
  </si>
  <si>
    <t>3W</t>
  </si>
  <si>
    <t>F</t>
  </si>
  <si>
    <t>☆☆☆</t>
  </si>
  <si>
    <t>0005,0006,0007,
0009</t>
  </si>
  <si>
    <t>0051,0052</t>
  </si>
  <si>
    <r>
      <t>1470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1480</t>
    </r>
  </si>
  <si>
    <t>0101,0102</t>
  </si>
  <si>
    <r>
      <t>1480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1500</t>
    </r>
  </si>
  <si>
    <r>
      <t>1550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1570</t>
    </r>
  </si>
  <si>
    <t>0001,0003</t>
  </si>
  <si>
    <t>0002,0004</t>
  </si>
  <si>
    <t>0001,0002</t>
  </si>
  <si>
    <r>
      <t>1740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</si>
  <si>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t>1860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</si>
  <si>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t>0613,0614,0615,
0616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</si>
  <si>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</si>
  <si>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</si>
  <si>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1042</t>
    </r>
  </si>
  <si>
    <t>V,C,I,
B,EP</t>
  </si>
  <si>
    <t>3W</t>
  </si>
  <si>
    <r>
      <t>1043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1044</t>
    </r>
  </si>
  <si>
    <t>V,C,I,
B,EP</t>
  </si>
  <si>
    <t>3W</t>
  </si>
  <si>
    <r>
      <t>1045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1082</t>
    </r>
  </si>
  <si>
    <t>DBA-GF7W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</si>
  <si>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1016</t>
    </r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</si>
  <si>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</si>
  <si>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1480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1520</t>
    </r>
  </si>
  <si>
    <t>DBA-GF8W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</si>
  <si>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1032</t>
    </r>
  </si>
  <si>
    <t>4J12</t>
  </si>
  <si>
    <r>
      <t>CVT(E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</si>
  <si>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1560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1610</t>
    </r>
  </si>
  <si>
    <t>V,C,I,
B,EP</t>
  </si>
  <si>
    <t>3W</t>
  </si>
  <si>
    <r>
      <t>1001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1014</t>
    </r>
  </si>
  <si>
    <r>
      <t>1680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1720</t>
    </r>
  </si>
  <si>
    <t>V,C,I,B</t>
  </si>
  <si>
    <r>
      <t>2001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2039</t>
    </r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</si>
  <si>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1820</t>
    </r>
  </si>
  <si>
    <t>V,C,B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</si>
  <si>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0048</t>
    </r>
  </si>
  <si>
    <t>V,C,I,B,EP</t>
  </si>
  <si>
    <r>
      <t>0049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0057,
0065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0073,
0081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0089</t>
    </r>
  </si>
  <si>
    <r>
      <t>0058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0064,
0074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0080,
0090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0096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</si>
  <si>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</t>
    </r>
  </si>
  <si>
    <r>
      <t>0025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0048</t>
    </r>
  </si>
  <si>
    <t>0101</t>
  </si>
  <si>
    <t>V,AM</t>
  </si>
  <si>
    <r>
      <t>0102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0108</t>
    </r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</si>
  <si>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0108</t>
    </r>
  </si>
  <si>
    <r>
      <t xml:space="preserve">
</t>
    </r>
    <r>
      <rPr>
        <sz val="8"/>
        <rFont val="Arial Unicode MS"/>
        <family val="3"/>
      </rPr>
      <t>ランサーエボリューション</t>
    </r>
  </si>
  <si>
    <r>
      <t>3129,3131,
3133,3145,
4001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4003</t>
    </r>
  </si>
  <si>
    <r>
      <t>1520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1530</t>
    </r>
  </si>
  <si>
    <r>
      <t>3130,3132,
3134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3144,
4004
3146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3160,
3193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3196,
3201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3204</t>
    </r>
  </si>
  <si>
    <r>
      <t>3161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3192,
3197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3200,
3205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3208</t>
    </r>
  </si>
  <si>
    <r>
      <t>0049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0086,
0089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0094</t>
    </r>
  </si>
  <si>
    <r>
      <t>5AT(E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</si>
  <si>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0087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0088,
0095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0096</t>
    </r>
  </si>
  <si>
    <r>
      <t>0769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0770,
1217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1230,
1233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1238,
1241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1246,
1265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1274,
1281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1282,
1289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1290,
1313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1318,
1361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1362</t>
    </r>
  </si>
  <si>
    <r>
      <t>2070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2100</t>
    </r>
  </si>
  <si>
    <r>
      <t>0771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0960,
1089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1216,
1231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1232,
1239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1240,
1247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1264,
1275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1280,
1283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1288,
1291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1312,
1319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1360,
1363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1408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</si>
  <si>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</si>
  <si>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t>DAA-MB36S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</si>
  <si>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0003</t>
    </r>
  </si>
  <si>
    <t>K12C
-WA05A</t>
  </si>
  <si>
    <r>
      <t>940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</si>
  <si>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t>H,I,V,EP,B,C</t>
  </si>
  <si>
    <t>3W+EGR</t>
  </si>
  <si>
    <r>
      <t>0601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</t>
    </r>
  </si>
  <si>
    <r>
      <t>980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990</t>
    </r>
  </si>
  <si>
    <t>A</t>
  </si>
  <si>
    <t>DBA-MB26S</t>
  </si>
  <si>
    <t>K12C</t>
  </si>
  <si>
    <r>
      <t>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940</t>
    </r>
  </si>
  <si>
    <t>F</t>
  </si>
  <si>
    <r>
      <t>0601</t>
    </r>
  </si>
  <si>
    <r>
      <t>0602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0603</t>
    </r>
  </si>
  <si>
    <r>
      <t>0011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</t>
    </r>
  </si>
  <si>
    <r>
      <t>4AT(E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</si>
  <si>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0007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0010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</si>
  <si>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1370</t>
    </r>
  </si>
  <si>
    <r>
      <t>1810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1850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</si>
  <si>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0029,
0031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0038</t>
    </r>
  </si>
  <si>
    <r>
      <t>1720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</si>
  <si>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t>0030,0039,0040</t>
  </si>
  <si>
    <r>
      <t>1770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1780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</si>
  <si>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0005</t>
    </r>
  </si>
  <si>
    <r>
      <t>1930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1950</t>
    </r>
  </si>
  <si>
    <t>※1印の付いている通称名については、スズキ株式会社が製造事業者です。</t>
  </si>
  <si>
    <t>※2印の付いている通称名については、日産自動車株式会社が製造事業者です。</t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</si>
  <si>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</si>
  <si>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JC08</t>
    </r>
    <r>
      <rPr>
        <sz val="8"/>
        <rFont val="ＭＳ Ｐゴシック"/>
        <family val="3"/>
      </rPr>
      <t>モード</t>
    </r>
  </si>
  <si>
    <t>DBA-YV37</t>
  </si>
  <si>
    <t>274A</t>
  </si>
  <si>
    <r>
      <t>7AT(E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</si>
  <si>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t>I,D,V,EP,B</t>
  </si>
  <si>
    <t>3W</t>
  </si>
  <si>
    <t>R</t>
  </si>
  <si>
    <r>
      <t>0150,0152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0160,
0174,0176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0184</t>
    </r>
  </si>
  <si>
    <t>0007,0008,0010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</si>
  <si>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</si>
  <si>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t>VQ35-HM34</t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</si>
  <si>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</si>
  <si>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1700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</si>
  <si>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t>1730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</si>
  <si>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t>1810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1860</t>
    </r>
  </si>
  <si>
    <r>
      <t>1200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1220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</si>
  <si>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0033,0037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0044,
0049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0060</t>
    </r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</si>
  <si>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0036</t>
    </r>
  </si>
  <si>
    <t>MR20-RM31</t>
  </si>
  <si>
    <t>H,I,D,V,EP,C</t>
  </si>
  <si>
    <r>
      <t>0001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0009,0013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0020,
0025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0029,0031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0034</t>
    </r>
  </si>
  <si>
    <r>
      <t>0010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0012,0021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0024,
0030,0035,0036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</si>
  <si>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</si>
  <si>
    <r>
      <t>0105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0139,0141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0151,
0153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0155</t>
    </r>
  </si>
  <si>
    <r>
      <t>0101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0117,0119,0120
0125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0135,0137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0147,
0149,0150,0161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0167,
0173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0180,0182,
0185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0191,0193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0197,
0199,0205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0208</t>
    </r>
  </si>
  <si>
    <r>
      <t>1350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1370</t>
    </r>
  </si>
  <si>
    <r>
      <t>0225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0231,0233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0236,
0239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0245,0247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0250,
0253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0255,0257,0261,
0267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0273,0275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0278,
0281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0287,0289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0292,
0295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0297,0299,0303</t>
    </r>
  </si>
  <si>
    <r>
      <t>0232,0237,0238,0246,
0251,0252,0256,
0258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0260,0262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0266,
0274,0279,0280,0288,
0293,0294,0298,
0300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0302,0304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0308</t>
    </r>
  </si>
  <si>
    <r>
      <t>0053,0054,0058,0062,
0063,0067,0091,0101,
0114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0118,0126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0132,
0134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0137</t>
    </r>
  </si>
  <si>
    <t>VR38</t>
  </si>
  <si>
    <r>
      <t>1720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1760</t>
    </r>
  </si>
  <si>
    <r>
      <rPr>
        <sz val="8"/>
        <rFont val="ＭＳ Ｐゴシック"/>
        <family val="3"/>
      </rPr>
      <t>※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印の付いている通称名については、マツダ株式会社が製造事業者である。</t>
    </r>
  </si>
  <si>
    <r>
      <rPr>
        <sz val="8"/>
        <color indexed="8"/>
        <rFont val="ＭＳ Ｐゴシック"/>
        <family val="3"/>
      </rPr>
      <t>目標年度（平成</t>
    </r>
    <r>
      <rPr>
        <sz val="8"/>
        <color indexed="8"/>
        <rFont val="Arial"/>
        <family val="2"/>
      </rPr>
      <t>27</t>
    </r>
    <r>
      <rPr>
        <sz val="8"/>
        <color indexed="8"/>
        <rFont val="ＭＳ Ｐゴシック"/>
        <family val="3"/>
      </rPr>
      <t>年度</t>
    </r>
    <r>
      <rPr>
        <sz val="8"/>
        <color indexed="8"/>
        <rFont val="Arial"/>
        <family val="2"/>
      </rPr>
      <t>/</t>
    </r>
    <r>
      <rPr>
        <sz val="8"/>
        <color indexed="8"/>
        <rFont val="ＭＳ Ｐゴシック"/>
        <family val="3"/>
      </rPr>
      <t>平成</t>
    </r>
    <r>
      <rPr>
        <sz val="8"/>
        <color indexed="8"/>
        <rFont val="Arial"/>
        <family val="2"/>
      </rPr>
      <t>32</t>
    </r>
    <r>
      <rPr>
        <sz val="8"/>
        <color indexed="8"/>
        <rFont val="ＭＳ Ｐゴシック"/>
        <family val="3"/>
      </rPr>
      <t>年度）</t>
    </r>
  </si>
  <si>
    <t>通称名</t>
  </si>
  <si>
    <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</si>
  <si>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JC08モード</t>
  </si>
  <si>
    <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</si>
  <si>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11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</si>
  <si>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</si>
  <si>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</si>
  <si>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t>燃費</t>
  </si>
  <si>
    <r>
      <t>主要排</t>
    </r>
  </si>
  <si>
    <r>
      <t>低排出</t>
    </r>
  </si>
  <si>
    <r>
      <rPr>
        <sz val="8"/>
        <rFont val="ＭＳ Ｐゴシック"/>
        <family val="3"/>
      </rPr>
      <t>類別区分番号</t>
    </r>
  </si>
  <si>
    <t>出ガス</t>
  </si>
  <si>
    <t>その他</t>
  </si>
  <si>
    <t>ガス認定</t>
  </si>
  <si>
    <t>トヨタ</t>
  </si>
  <si>
    <t>プリウス</t>
  </si>
  <si>
    <t>DAA-ZVW51</t>
  </si>
  <si>
    <t>2ZR
（内燃機関）
1NM
（電動機）</t>
  </si>
  <si>
    <t>Ｖ
Ｉ
EP
Ｈ
B
C</t>
  </si>
  <si>
    <t>0003～0014</t>
  </si>
  <si>
    <t>1360～1390</t>
  </si>
  <si>
    <t>DAA-ZVW50</t>
  </si>
  <si>
    <t>DAA-ZVW55</t>
  </si>
  <si>
    <t>0001～0021</t>
  </si>
  <si>
    <t>2ZR
（内燃機関）
1NM
（電動機）
1MM
（電動機）</t>
  </si>
  <si>
    <t>1430～1460</t>
  </si>
  <si>
    <t>アクア</t>
  </si>
  <si>
    <t>DAA-
NHP10</t>
  </si>
  <si>
    <t>CVT
(E)</t>
  </si>
  <si>
    <t>1050～
1080</t>
  </si>
  <si>
    <t>V
I
EP
C
H</t>
  </si>
  <si>
    <t>EGR
3W</t>
  </si>
  <si>
    <t>F</t>
  </si>
  <si>
    <t>0398～0444,0446～0524</t>
  </si>
  <si>
    <t>1NZ
（内燃機関）
1LM
（電動機）</t>
  </si>
  <si>
    <t>Ｖ
Ｉ
EP
Ｈ
C</t>
  </si>
  <si>
    <t>☆☆☆☆</t>
  </si>
  <si>
    <t>カローラ　
アクシオ</t>
  </si>
  <si>
    <t>1140～1150</t>
  </si>
  <si>
    <t>CVT
(E･LTC)</t>
  </si>
  <si>
    <t>MC
Ｖ
Ｉ
EP
B
C</t>
  </si>
  <si>
    <t>0002</t>
  </si>
  <si>
    <t>V
EP
C
B</t>
  </si>
  <si>
    <t>0009,0010</t>
  </si>
  <si>
    <t>V
EP
B</t>
  </si>
  <si>
    <t>CVT
(E・LTC）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</si>
</sst>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_ "/>
    <numFmt numFmtId="180" formatCode="m&quot;月&quot;d&quot;日&quot;;@"/>
    <numFmt numFmtId="181" formatCode=".0"/>
    <numFmt numFmtId="182" formatCode="0.0_);[Red]\(0.0\)"/>
    <numFmt numFmtId="183" formatCode="0.000_ "/>
    <numFmt numFmtId="184" formatCode="0.000_);[Red]\(0.000\)"/>
    <numFmt numFmtId="185" formatCode="0.0_ 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Arial"/>
      <family val="2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u val="single"/>
      <sz val="8"/>
      <name val="ＭＳ Ｐゴシック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vertAlign val="superscript"/>
      <sz val="8"/>
      <name val="ＭＳ Ｐゴシック"/>
      <family val="3"/>
    </font>
    <font>
      <b/>
      <sz val="8"/>
      <name val="Arial"/>
      <family val="2"/>
    </font>
    <font>
      <sz val="7"/>
      <name val="Arial"/>
      <family val="2"/>
    </font>
    <font>
      <sz val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u val="single"/>
      <sz val="12"/>
      <color theme="1"/>
      <name val="ＭＳ Ｐゴシック"/>
      <family val="3"/>
    </font>
    <font>
      <sz val="11"/>
      <color theme="1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medium"/>
      <top style="medium"/>
      <bottom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7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77" fontId="10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178" fontId="10" fillId="0" borderId="22" xfId="0" applyNumberFormat="1" applyFont="1" applyFill="1" applyBorder="1" applyAlignment="1">
      <alignment horizontal="center" vertical="center" wrapText="1"/>
    </xf>
    <xf numFmtId="177" fontId="10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176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7" fontId="10" fillId="0" borderId="27" xfId="0" applyNumberFormat="1" applyFont="1" applyFill="1" applyBorder="1" applyAlignment="1" applyProtection="1" quotePrefix="1">
      <alignment horizontal="center" vertical="center" wrapText="1"/>
      <protection locked="0"/>
    </xf>
    <xf numFmtId="178" fontId="10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 applyProtection="1">
      <alignment horizontal="left" vertical="center"/>
      <protection locked="0"/>
    </xf>
    <xf numFmtId="177" fontId="10" fillId="0" borderId="30" xfId="0" applyNumberFormat="1" applyFont="1" applyFill="1" applyBorder="1" applyAlignment="1" applyProtection="1" quotePrefix="1">
      <alignment horizontal="center" vertical="center" wrapText="1"/>
      <protection locked="0"/>
    </xf>
    <xf numFmtId="178" fontId="10" fillId="0" borderId="3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8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4" fillId="0" borderId="0" xfId="0" applyFont="1" applyFill="1" applyAlignment="1">
      <alignment horizontal="right"/>
    </xf>
    <xf numFmtId="0" fontId="64" fillId="0" borderId="12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3" xfId="0" applyFont="1" applyFill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80" fontId="68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77" applyFont="1" applyFill="1">
      <alignment/>
      <protection/>
    </xf>
    <xf numFmtId="180" fontId="64" fillId="0" borderId="0" xfId="0" applyNumberFormat="1" applyFont="1" applyAlignment="1">
      <alignment horizontal="right" vertical="center"/>
    </xf>
    <xf numFmtId="180" fontId="68" fillId="0" borderId="0" xfId="0" applyNumberFormat="1" applyFont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/>
    </xf>
    <xf numFmtId="180" fontId="68" fillId="0" borderId="10" xfId="0" applyNumberFormat="1" applyFont="1" applyBorder="1" applyAlignment="1">
      <alignment vertical="center"/>
    </xf>
    <xf numFmtId="0" fontId="67" fillId="0" borderId="1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6" fillId="0" borderId="32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177" fontId="15" fillId="0" borderId="0" xfId="0" applyNumberFormat="1" applyFont="1" applyFill="1" applyBorder="1" applyAlignment="1" quotePrefix="1">
      <alignment horizontal="center" vertical="center" wrapText="1"/>
    </xf>
    <xf numFmtId="177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Alignment="1">
      <alignment vertical="center"/>
    </xf>
    <xf numFmtId="0" fontId="71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0" fontId="64" fillId="0" borderId="13" xfId="0" applyFont="1" applyFill="1" applyBorder="1" applyAlignment="1">
      <alignment horizont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79" fontId="4" fillId="0" borderId="3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3" fontId="4" fillId="0" borderId="17" xfId="0" applyNumberFormat="1" applyFont="1" applyFill="1" applyBorder="1" applyAlignment="1" applyProtection="1" quotePrefix="1">
      <alignment horizontal="left" vertical="center"/>
      <protection locked="0"/>
    </xf>
    <xf numFmtId="0" fontId="4" fillId="0" borderId="25" xfId="0" applyFont="1" applyFill="1" applyBorder="1" applyAlignment="1">
      <alignment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176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177" fontId="10" fillId="0" borderId="32" xfId="0" applyNumberFormat="1" applyFont="1" applyFill="1" applyBorder="1" applyAlignment="1" applyProtection="1" quotePrefix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179" fontId="4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7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15" fillId="0" borderId="21" xfId="0" applyNumberFormat="1" applyFont="1" applyFill="1" applyBorder="1" applyAlignment="1">
      <alignment horizontal="center" vertical="center" wrapText="1"/>
    </xf>
    <xf numFmtId="1" fontId="15" fillId="0" borderId="22" xfId="0" applyNumberFormat="1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 quotePrefix="1">
      <alignment horizontal="center" vertical="center" wrapText="1"/>
    </xf>
    <xf numFmtId="177" fontId="6" fillId="0" borderId="19" xfId="0" applyNumberFormat="1" applyFont="1" applyFill="1" applyBorder="1" applyAlignment="1" quotePrefix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9" fontId="6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5" xfId="64" applyFont="1" applyFill="1" applyBorder="1" applyAlignment="1">
      <alignment horizontal="left" vertical="center" wrapText="1"/>
      <protection/>
    </xf>
    <xf numFmtId="49" fontId="6" fillId="0" borderId="35" xfId="64" applyNumberFormat="1" applyFont="1" applyFill="1" applyBorder="1" applyAlignment="1">
      <alignment horizontal="center" vertical="center" wrapText="1"/>
      <protection/>
    </xf>
    <xf numFmtId="0" fontId="6" fillId="0" borderId="35" xfId="64" applyFont="1" applyFill="1" applyBorder="1" applyAlignment="1">
      <alignment horizontal="center" vertical="center" wrapText="1"/>
      <protection/>
    </xf>
    <xf numFmtId="0" fontId="6" fillId="0" borderId="36" xfId="64" applyFont="1" applyFill="1" applyBorder="1" applyAlignment="1">
      <alignment horizontal="center" vertical="center" wrapText="1"/>
      <protection/>
    </xf>
    <xf numFmtId="181" fontId="15" fillId="0" borderId="37" xfId="64" applyNumberFormat="1" applyFont="1" applyFill="1" applyBorder="1" applyAlignment="1">
      <alignment horizontal="center" vertical="center" wrapText="1"/>
      <protection/>
    </xf>
    <xf numFmtId="1" fontId="15" fillId="0" borderId="38" xfId="64" applyNumberFormat="1" applyFont="1" applyFill="1" applyBorder="1" applyAlignment="1">
      <alignment horizontal="center" vertical="center" wrapText="1"/>
      <protection/>
    </xf>
    <xf numFmtId="181" fontId="15" fillId="0" borderId="39" xfId="64" applyNumberFormat="1" applyFont="1" applyFill="1" applyBorder="1" applyAlignment="1">
      <alignment horizontal="center" vertical="center" wrapText="1"/>
      <protection/>
    </xf>
    <xf numFmtId="181" fontId="6" fillId="0" borderId="35" xfId="64" applyNumberFormat="1" applyFont="1" applyFill="1" applyBorder="1" applyAlignment="1">
      <alignment horizontal="center" vertical="center" wrapText="1"/>
      <protection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39" xfId="64" applyFont="1" applyFill="1" applyBorder="1" applyAlignment="1">
      <alignment horizontal="center" vertical="center" wrapText="1"/>
      <protection/>
    </xf>
    <xf numFmtId="0" fontId="6" fillId="0" borderId="41" xfId="77" applyFont="1" applyFill="1" applyBorder="1" applyAlignment="1">
      <alignment horizontal="left" vertical="center" wrapText="1"/>
      <protection/>
    </xf>
    <xf numFmtId="0" fontId="6" fillId="0" borderId="42" xfId="77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35" xfId="77" applyFont="1" applyFill="1" applyBorder="1" applyAlignment="1">
      <alignment horizontal="left" vertical="center" wrapText="1"/>
      <protection/>
    </xf>
    <xf numFmtId="0" fontId="6" fillId="0" borderId="35" xfId="77" applyFont="1" applyFill="1" applyBorder="1" applyAlignment="1">
      <alignment horizontal="center" vertical="center" wrapText="1"/>
      <protection/>
    </xf>
    <xf numFmtId="0" fontId="6" fillId="0" borderId="36" xfId="77" applyFont="1" applyFill="1" applyBorder="1" applyAlignment="1">
      <alignment horizontal="center" vertical="center" wrapText="1"/>
      <protection/>
    </xf>
    <xf numFmtId="181" fontId="15" fillId="0" borderId="43" xfId="64" applyNumberFormat="1" applyFont="1" applyFill="1" applyBorder="1" applyAlignment="1">
      <alignment horizontal="center" vertical="center" wrapText="1"/>
      <protection/>
    </xf>
    <xf numFmtId="1" fontId="15" fillId="0" borderId="44" xfId="77" applyNumberFormat="1" applyFont="1" applyFill="1" applyBorder="1" applyAlignment="1">
      <alignment horizontal="center" vertical="center" wrapText="1"/>
      <protection/>
    </xf>
    <xf numFmtId="181" fontId="6" fillId="0" borderId="45" xfId="77" applyNumberFormat="1" applyFont="1" applyFill="1" applyBorder="1" applyAlignment="1">
      <alignment horizontal="center" vertical="center" wrapText="1"/>
      <protection/>
    </xf>
    <xf numFmtId="181" fontId="6" fillId="0" borderId="19" xfId="77" applyNumberFormat="1" applyFont="1" applyFill="1" applyBorder="1" applyAlignment="1">
      <alignment horizontal="center" vertical="center" wrapText="1"/>
      <protection/>
    </xf>
    <xf numFmtId="0" fontId="6" fillId="0" borderId="39" xfId="77" applyFont="1" applyFill="1" applyBorder="1" applyAlignment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6" fillId="0" borderId="25" xfId="77" applyFont="1" applyFill="1" applyBorder="1" applyAlignment="1">
      <alignment horizontal="left" vertical="center" wrapText="1"/>
      <protection/>
    </xf>
    <xf numFmtId="181" fontId="15" fillId="0" borderId="46" xfId="64" applyNumberFormat="1" applyFont="1" applyFill="1" applyBorder="1" applyAlignment="1">
      <alignment horizontal="center" vertical="center" wrapText="1"/>
      <protection/>
    </xf>
    <xf numFmtId="1" fontId="15" fillId="0" borderId="47" xfId="64" applyNumberFormat="1" applyFont="1" applyFill="1" applyBorder="1" applyAlignment="1">
      <alignment horizontal="center" vertical="center" wrapText="1"/>
      <protection/>
    </xf>
    <xf numFmtId="0" fontId="19" fillId="0" borderId="40" xfId="65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177" fontId="15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178" fontId="15" fillId="0" borderId="22" xfId="0" applyNumberFormat="1" applyFont="1" applyFill="1" applyBorder="1" applyAlignment="1">
      <alignment horizontal="center" vertical="center" wrapText="1"/>
    </xf>
    <xf numFmtId="177" fontId="6" fillId="0" borderId="34" xfId="0" applyNumberFormat="1" applyFont="1" applyFill="1" applyBorder="1" applyAlignment="1" applyProtection="1" quotePrefix="1">
      <alignment horizontal="center" vertical="center" wrapText="1"/>
      <protection locked="0"/>
    </xf>
    <xf numFmtId="177" fontId="6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left" vertical="center" wrapText="1"/>
      <protection locked="0"/>
    </xf>
    <xf numFmtId="1" fontId="15" fillId="0" borderId="47" xfId="77" applyNumberFormat="1" applyFont="1" applyFill="1" applyBorder="1" applyAlignment="1">
      <alignment horizontal="center" vertical="center" wrapText="1"/>
      <protection/>
    </xf>
    <xf numFmtId="0" fontId="6" fillId="0" borderId="26" xfId="0" applyFont="1" applyFill="1" applyBorder="1" applyAlignment="1">
      <alignment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7" fontId="15" fillId="0" borderId="49" xfId="0" applyNumberFormat="1" applyFont="1" applyFill="1" applyBorder="1" applyAlignment="1" applyProtection="1" quotePrefix="1">
      <alignment horizontal="center" vertical="center" wrapText="1"/>
      <protection locked="0"/>
    </xf>
    <xf numFmtId="178" fontId="15" fillId="0" borderId="5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/>
    </xf>
    <xf numFmtId="0" fontId="6" fillId="0" borderId="51" xfId="64" applyFont="1" applyFill="1" applyBorder="1" applyAlignment="1">
      <alignment horizontal="left" vertical="center" wrapText="1"/>
      <protection/>
    </xf>
    <xf numFmtId="0" fontId="6" fillId="0" borderId="42" xfId="64" applyFont="1" applyFill="1" applyBorder="1" applyAlignment="1">
      <alignment horizontal="left" vertical="center" wrapText="1"/>
      <protection/>
    </xf>
    <xf numFmtId="0" fontId="6" fillId="0" borderId="52" xfId="64" applyFont="1" applyFill="1" applyBorder="1" applyAlignment="1">
      <alignment horizontal="left" vertical="center" wrapText="1"/>
      <protection/>
    </xf>
    <xf numFmtId="1" fontId="15" fillId="0" borderId="44" xfId="64" applyNumberFormat="1" applyFont="1" applyFill="1" applyBorder="1" applyAlignment="1">
      <alignment horizontal="center" vertical="center" wrapText="1"/>
      <protection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54" xfId="64" applyFont="1" applyFill="1" applyBorder="1" applyAlignment="1">
      <alignment horizontal="left" vertical="center" wrapText="1"/>
      <protection/>
    </xf>
    <xf numFmtId="0" fontId="6" fillId="0" borderId="55" xfId="64" applyFont="1" applyFill="1" applyBorder="1" applyAlignment="1">
      <alignment horizontal="left" vertical="center" wrapText="1"/>
      <protection/>
    </xf>
    <xf numFmtId="0" fontId="6" fillId="0" borderId="56" xfId="64" applyFont="1" applyFill="1" applyBorder="1" applyAlignment="1">
      <alignment horizontal="left" vertical="center" wrapText="1"/>
      <protection/>
    </xf>
    <xf numFmtId="0" fontId="6" fillId="0" borderId="57" xfId="64" applyFont="1" applyFill="1" applyBorder="1" applyAlignment="1">
      <alignment horizontal="left" vertical="center" wrapText="1"/>
      <protection/>
    </xf>
    <xf numFmtId="0" fontId="6" fillId="0" borderId="16" xfId="0" applyFont="1" applyFill="1" applyBorder="1" applyAlignment="1">
      <alignment horizontal="left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7" fontId="15" fillId="0" borderId="21" xfId="0" applyNumberFormat="1" applyFont="1" applyFill="1" applyBorder="1" applyAlignment="1" quotePrefix="1">
      <alignment horizontal="center" vertical="center" wrapText="1"/>
    </xf>
    <xf numFmtId="0" fontId="6" fillId="0" borderId="41" xfId="64" applyFont="1" applyFill="1" applyBorder="1" applyAlignment="1">
      <alignment horizontal="left" vertical="center" wrapText="1"/>
      <protection/>
    </xf>
    <xf numFmtId="0" fontId="6" fillId="0" borderId="58" xfId="64" applyFont="1" applyFill="1" applyBorder="1" applyAlignment="1">
      <alignment horizontal="left" vertical="center" wrapText="1"/>
      <protection/>
    </xf>
    <xf numFmtId="0" fontId="6" fillId="0" borderId="48" xfId="64" applyFont="1" applyFill="1" applyBorder="1" applyAlignment="1">
      <alignment horizontal="left" vertical="center" wrapText="1"/>
      <protection/>
    </xf>
    <xf numFmtId="181" fontId="16" fillId="0" borderId="39" xfId="64" applyNumberFormat="1" applyFont="1" applyFill="1" applyBorder="1" applyAlignment="1">
      <alignment horizontal="center" vertical="center" wrapText="1"/>
      <protection/>
    </xf>
    <xf numFmtId="0" fontId="19" fillId="0" borderId="53" xfId="65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  <xf numFmtId="177" fontId="15" fillId="0" borderId="49" xfId="0" applyNumberFormat="1" applyFont="1" applyFill="1" applyBorder="1" applyAlignment="1">
      <alignment horizontal="center" vertical="center" wrapText="1"/>
    </xf>
    <xf numFmtId="1" fontId="15" fillId="0" borderId="50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35" xfId="63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81" fontId="15" fillId="0" borderId="43" xfId="63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51" xfId="63" applyFont="1" applyFill="1" applyBorder="1" applyAlignment="1">
      <alignment horizontal="left" vertical="center" wrapText="1"/>
      <protection/>
    </xf>
    <xf numFmtId="0" fontId="6" fillId="0" borderId="54" xfId="63" applyFont="1" applyFill="1" applyBorder="1" applyAlignment="1">
      <alignment horizontal="left" vertical="center" wrapText="1"/>
      <protection/>
    </xf>
    <xf numFmtId="0" fontId="6" fillId="0" borderId="55" xfId="63" applyFont="1" applyFill="1" applyBorder="1" applyAlignment="1">
      <alignment horizontal="left" vertical="center" wrapText="1"/>
      <protection/>
    </xf>
    <xf numFmtId="0" fontId="6" fillId="0" borderId="35" xfId="63" applyFont="1" applyFill="1" applyBorder="1" applyAlignment="1">
      <alignment horizontal="left" vertical="center" wrapText="1"/>
      <protection/>
    </xf>
    <xf numFmtId="0" fontId="6" fillId="0" borderId="36" xfId="63" applyFont="1" applyFill="1" applyBorder="1" applyAlignment="1">
      <alignment horizontal="center" vertical="center" wrapText="1"/>
      <protection/>
    </xf>
    <xf numFmtId="181" fontId="15" fillId="0" borderId="46" xfId="63" applyNumberFormat="1" applyFont="1" applyFill="1" applyBorder="1" applyAlignment="1">
      <alignment horizontal="center" vertical="center" wrapText="1"/>
      <protection/>
    </xf>
    <xf numFmtId="1" fontId="15" fillId="0" borderId="47" xfId="63" applyNumberFormat="1" applyFont="1" applyFill="1" applyBorder="1" applyAlignment="1">
      <alignment horizontal="center" vertical="center" wrapText="1"/>
      <protection/>
    </xf>
    <xf numFmtId="181" fontId="15" fillId="0" borderId="39" xfId="63" applyNumberFormat="1" applyFont="1" applyFill="1" applyBorder="1" applyAlignment="1">
      <alignment horizontal="center" vertical="center" wrapText="1"/>
      <protection/>
    </xf>
    <xf numFmtId="177" fontId="15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61" xfId="63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/>
    </xf>
    <xf numFmtId="0" fontId="6" fillId="0" borderId="52" xfId="77" applyFont="1" applyFill="1" applyBorder="1" applyAlignment="1">
      <alignment horizontal="left" vertical="center" wrapText="1"/>
      <protection/>
    </xf>
    <xf numFmtId="181" fontId="15" fillId="0" borderId="43" xfId="77" applyNumberFormat="1" applyFont="1" applyFill="1" applyBorder="1" applyAlignment="1">
      <alignment horizontal="center" vertical="center" wrapText="1"/>
      <protection/>
    </xf>
    <xf numFmtId="0" fontId="6" fillId="0" borderId="51" xfId="77" applyFont="1" applyFill="1" applyBorder="1" applyAlignment="1">
      <alignment horizontal="left" vertical="center" wrapText="1"/>
      <protection/>
    </xf>
    <xf numFmtId="0" fontId="6" fillId="0" borderId="54" xfId="77" applyFont="1" applyFill="1" applyBorder="1" applyAlignment="1">
      <alignment horizontal="left" vertical="center" wrapText="1"/>
      <protection/>
    </xf>
    <xf numFmtId="0" fontId="6" fillId="0" borderId="55" xfId="77" applyFont="1" applyFill="1" applyBorder="1" applyAlignment="1">
      <alignment horizontal="left" vertical="center" wrapText="1"/>
      <protection/>
    </xf>
    <xf numFmtId="181" fontId="15" fillId="0" borderId="46" xfId="77" applyNumberFormat="1" applyFont="1" applyFill="1" applyBorder="1" applyAlignment="1">
      <alignment horizontal="center" vertical="center" wrapText="1"/>
      <protection/>
    </xf>
    <xf numFmtId="0" fontId="6" fillId="0" borderId="62" xfId="77" applyFont="1" applyFill="1" applyBorder="1" applyAlignment="1">
      <alignment horizontal="left" vertical="center" wrapText="1"/>
      <protection/>
    </xf>
    <xf numFmtId="0" fontId="6" fillId="0" borderId="63" xfId="77" applyFont="1" applyFill="1" applyBorder="1" applyAlignment="1">
      <alignment horizontal="left" vertical="center" wrapText="1"/>
      <protection/>
    </xf>
    <xf numFmtId="0" fontId="6" fillId="0" borderId="58" xfId="77" applyFont="1" applyFill="1" applyBorder="1" applyAlignment="1">
      <alignment horizontal="left" vertical="center" wrapText="1"/>
      <protection/>
    </xf>
    <xf numFmtId="0" fontId="6" fillId="0" borderId="48" xfId="77" applyFont="1" applyFill="1" applyBorder="1" applyAlignment="1">
      <alignment horizontal="left" vertical="center" wrapText="1"/>
      <protection/>
    </xf>
    <xf numFmtId="180" fontId="4" fillId="0" borderId="0" xfId="77" applyNumberFormat="1" applyFont="1" applyFill="1" applyBorder="1">
      <alignment/>
      <protection/>
    </xf>
    <xf numFmtId="0" fontId="4" fillId="0" borderId="0" xfId="77" applyFont="1" applyFill="1" applyBorder="1">
      <alignment/>
      <protection/>
    </xf>
    <xf numFmtId="0" fontId="6" fillId="0" borderId="0" xfId="64" applyFont="1" applyFill="1" applyBorder="1" applyAlignment="1">
      <alignment horizontal="center" vertical="center" wrapText="1"/>
      <protection/>
    </xf>
    <xf numFmtId="181" fontId="15" fillId="33" borderId="43" xfId="64" applyNumberFormat="1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/>
    </xf>
    <xf numFmtId="0" fontId="6" fillId="0" borderId="20" xfId="0" applyFont="1" applyFill="1" applyBorder="1" applyAlignment="1">
      <alignment horizontal="left" vertical="center"/>
    </xf>
    <xf numFmtId="0" fontId="6" fillId="0" borderId="56" xfId="77" applyFont="1" applyFill="1" applyBorder="1" applyAlignment="1">
      <alignment horizontal="left" vertical="center" wrapText="1"/>
      <protection/>
    </xf>
    <xf numFmtId="0" fontId="6" fillId="0" borderId="57" xfId="7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vertical="center" wrapText="1"/>
    </xf>
    <xf numFmtId="0" fontId="6" fillId="0" borderId="64" xfId="77" applyFont="1" applyFill="1" applyBorder="1" applyAlignment="1">
      <alignment horizontal="left" vertical="center" wrapText="1"/>
      <protection/>
    </xf>
    <xf numFmtId="0" fontId="6" fillId="0" borderId="64" xfId="77" applyFont="1" applyFill="1" applyBorder="1" applyAlignment="1">
      <alignment horizontal="center" vertical="center" wrapText="1"/>
      <protection/>
    </xf>
    <xf numFmtId="0" fontId="6" fillId="0" borderId="65" xfId="77" applyFont="1" applyFill="1" applyBorder="1" applyAlignment="1">
      <alignment horizontal="center" vertical="center" wrapText="1"/>
      <protection/>
    </xf>
    <xf numFmtId="181" fontId="6" fillId="0" borderId="34" xfId="77" applyNumberFormat="1" applyFont="1" applyFill="1" applyBorder="1" applyAlignment="1">
      <alignment horizontal="center" vertical="center" wrapText="1"/>
      <protection/>
    </xf>
    <xf numFmtId="0" fontId="19" fillId="0" borderId="65" xfId="0" applyFont="1" applyFill="1" applyBorder="1" applyAlignment="1" applyProtection="1">
      <alignment horizontal="center" vertical="center" wrapText="1"/>
      <protection locked="0"/>
    </xf>
    <xf numFmtId="0" fontId="6" fillId="0" borderId="66" xfId="64" applyFont="1" applyFill="1" applyBorder="1" applyAlignment="1">
      <alignment horizontal="center" vertical="center" wrapText="1"/>
      <protection/>
    </xf>
    <xf numFmtId="0" fontId="6" fillId="0" borderId="19" xfId="64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vertical="top"/>
    </xf>
    <xf numFmtId="0" fontId="6" fillId="0" borderId="61" xfId="64" applyFont="1" applyFill="1" applyBorder="1" applyAlignment="1">
      <alignment horizontal="center" vertical="center" wrapText="1"/>
      <protection/>
    </xf>
    <xf numFmtId="0" fontId="6" fillId="0" borderId="55" xfId="0" applyFont="1" applyFill="1" applyBorder="1" applyAlignment="1">
      <alignment vertical="center" wrapText="1"/>
    </xf>
    <xf numFmtId="181" fontId="15" fillId="0" borderId="67" xfId="77" applyNumberFormat="1" applyFont="1" applyFill="1" applyBorder="1" applyAlignment="1">
      <alignment horizontal="center" vertical="center" wrapText="1"/>
      <protection/>
    </xf>
    <xf numFmtId="1" fontId="15" fillId="0" borderId="68" xfId="77" applyNumberFormat="1" applyFont="1" applyFill="1" applyBorder="1" applyAlignment="1">
      <alignment horizontal="center" vertical="center" wrapText="1"/>
      <protection/>
    </xf>
    <xf numFmtId="0" fontId="6" fillId="0" borderId="69" xfId="77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top" wrapText="1"/>
    </xf>
    <xf numFmtId="176" fontId="6" fillId="0" borderId="29" xfId="0" applyNumberFormat="1" applyFont="1" applyFill="1" applyBorder="1" applyAlignment="1">
      <alignment horizontal="center" vertical="center"/>
    </xf>
    <xf numFmtId="177" fontId="15" fillId="0" borderId="49" xfId="0" applyNumberFormat="1" applyFont="1" applyFill="1" applyBorder="1" applyAlignment="1" quotePrefix="1">
      <alignment horizontal="center" vertical="center" wrapText="1"/>
    </xf>
    <xf numFmtId="177" fontId="6" fillId="0" borderId="10" xfId="0" applyNumberFormat="1" applyFont="1" applyFill="1" applyBorder="1" applyAlignment="1" quotePrefix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6" fillId="0" borderId="14" xfId="64" applyFont="1" applyFill="1" applyBorder="1" applyAlignment="1">
      <alignment horizontal="left" vertical="center" wrapText="1"/>
      <protection/>
    </xf>
    <xf numFmtId="181" fontId="15" fillId="0" borderId="35" xfId="64" applyNumberFormat="1" applyFont="1" applyFill="1" applyBorder="1" applyAlignment="1">
      <alignment horizontal="center" vertical="center" wrapText="1"/>
      <protection/>
    </xf>
    <xf numFmtId="0" fontId="6" fillId="0" borderId="70" xfId="64" applyFont="1" applyFill="1" applyBorder="1" applyAlignment="1">
      <alignment horizontal="center" vertical="center" wrapText="1"/>
      <protection/>
    </xf>
    <xf numFmtId="181" fontId="15" fillId="0" borderId="71" xfId="77" applyNumberFormat="1" applyFont="1" applyFill="1" applyBorder="1" applyAlignment="1">
      <alignment horizontal="center" vertical="center" wrapText="1"/>
      <protection/>
    </xf>
    <xf numFmtId="178" fontId="15" fillId="0" borderId="72" xfId="0" applyNumberFormat="1" applyFont="1" applyFill="1" applyBorder="1" applyAlignment="1">
      <alignment horizontal="center" vertical="center" wrapText="1"/>
    </xf>
    <xf numFmtId="0" fontId="19" fillId="0" borderId="65" xfId="76" applyFont="1" applyFill="1" applyBorder="1" applyAlignment="1" applyProtection="1">
      <alignment horizontal="center" vertical="center" wrapText="1"/>
      <protection locked="0"/>
    </xf>
    <xf numFmtId="0" fontId="6" fillId="0" borderId="68" xfId="77" applyFont="1" applyFill="1" applyBorder="1" applyAlignment="1">
      <alignment horizontal="center" vertical="center" wrapText="1"/>
      <protection/>
    </xf>
    <xf numFmtId="0" fontId="19" fillId="0" borderId="36" xfId="62" applyFont="1" applyFill="1" applyBorder="1" applyAlignment="1" applyProtection="1">
      <alignment horizontal="center" vertical="center" wrapText="1"/>
      <protection locked="0"/>
    </xf>
    <xf numFmtId="0" fontId="6" fillId="0" borderId="73" xfId="64" applyFont="1" applyFill="1" applyBorder="1" applyAlignment="1">
      <alignment horizontal="center" vertical="center" wrapText="1"/>
      <protection/>
    </xf>
    <xf numFmtId="0" fontId="4" fillId="0" borderId="55" xfId="77" applyFont="1" applyFill="1" applyBorder="1" applyAlignment="1">
      <alignment horizontal="left" vertical="center" wrapText="1"/>
      <protection/>
    </xf>
    <xf numFmtId="0" fontId="4" fillId="0" borderId="35" xfId="77" applyFont="1" applyFill="1" applyBorder="1" applyAlignment="1">
      <alignment horizontal="left" vertical="center" wrapText="1"/>
      <protection/>
    </xf>
    <xf numFmtId="0" fontId="4" fillId="0" borderId="35" xfId="77" applyFont="1" applyFill="1" applyBorder="1" applyAlignment="1">
      <alignment horizontal="center" vertical="center" wrapText="1"/>
      <protection/>
    </xf>
    <xf numFmtId="0" fontId="4" fillId="0" borderId="36" xfId="77" applyFont="1" applyFill="1" applyBorder="1" applyAlignment="1">
      <alignment horizontal="center" vertical="center" wrapText="1"/>
      <protection/>
    </xf>
    <xf numFmtId="181" fontId="10" fillId="0" borderId="46" xfId="77" applyNumberFormat="1" applyFont="1" applyFill="1" applyBorder="1" applyAlignment="1">
      <alignment horizontal="center" vertical="center" wrapText="1"/>
      <protection/>
    </xf>
    <xf numFmtId="1" fontId="10" fillId="0" borderId="47" xfId="77" applyNumberFormat="1" applyFont="1" applyFill="1" applyBorder="1" applyAlignment="1">
      <alignment horizontal="center" vertical="center" wrapText="1"/>
      <protection/>
    </xf>
    <xf numFmtId="181" fontId="4" fillId="0" borderId="45" xfId="77" applyNumberFormat="1" applyFont="1" applyFill="1" applyBorder="1" applyAlignment="1">
      <alignment horizontal="center" vertical="center" wrapText="1"/>
      <protection/>
    </xf>
    <xf numFmtId="181" fontId="4" fillId="0" borderId="19" xfId="77" applyNumberFormat="1" applyFont="1" applyFill="1" applyBorder="1" applyAlignment="1">
      <alignment horizontal="center" vertical="center" wrapText="1"/>
      <protection/>
    </xf>
    <xf numFmtId="0" fontId="4" fillId="0" borderId="39" xfId="77" applyFont="1" applyFill="1" applyBorder="1" applyAlignment="1">
      <alignment horizontal="center" vertical="center" wrapText="1"/>
      <protection/>
    </xf>
    <xf numFmtId="0" fontId="4" fillId="0" borderId="57" xfId="77" applyFont="1" applyFill="1" applyBorder="1" applyAlignment="1">
      <alignment horizontal="left" vertical="center" wrapText="1"/>
      <protection/>
    </xf>
    <xf numFmtId="181" fontId="10" fillId="0" borderId="71" xfId="77" applyNumberFormat="1" applyFont="1" applyFill="1" applyBorder="1" applyAlignment="1">
      <alignment horizontal="center" vertical="center" wrapText="1"/>
      <protection/>
    </xf>
    <xf numFmtId="1" fontId="10" fillId="0" borderId="74" xfId="77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wrapText="1"/>
    </xf>
    <xf numFmtId="177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/>
    </xf>
    <xf numFmtId="0" fontId="6" fillId="0" borderId="10" xfId="0" applyFont="1" applyFill="1" applyBorder="1" applyAlignment="1" applyProtection="1">
      <alignment/>
      <protection locked="0"/>
    </xf>
    <xf numFmtId="177" fontId="6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4" fillId="0" borderId="52" xfId="77" applyFont="1" applyFill="1" applyBorder="1" applyAlignment="1">
      <alignment horizontal="left" vertical="center" wrapText="1"/>
      <protection/>
    </xf>
    <xf numFmtId="181" fontId="15" fillId="0" borderId="75" xfId="77" applyNumberFormat="1" applyFont="1" applyFill="1" applyBorder="1" applyAlignment="1">
      <alignment horizontal="center" vertical="center" wrapText="1"/>
      <protection/>
    </xf>
    <xf numFmtId="1" fontId="15" fillId="0" borderId="76" xfId="77" applyNumberFormat="1" applyFont="1" applyFill="1" applyBorder="1" applyAlignment="1">
      <alignment horizontal="center" vertical="center" wrapText="1"/>
      <protection/>
    </xf>
    <xf numFmtId="1" fontId="15" fillId="0" borderId="74" xfId="77" applyNumberFormat="1" applyFont="1" applyFill="1" applyBorder="1" applyAlignment="1">
      <alignment horizontal="center" vertical="center" wrapText="1"/>
      <protection/>
    </xf>
    <xf numFmtId="0" fontId="19" fillId="0" borderId="53" xfId="66" applyFont="1" applyFill="1" applyBorder="1" applyAlignment="1" applyProtection="1">
      <alignment horizontal="center" vertical="center" wrapText="1"/>
      <protection locked="0"/>
    </xf>
    <xf numFmtId="0" fontId="19" fillId="0" borderId="40" xfId="66" applyFont="1" applyFill="1" applyBorder="1" applyAlignment="1" applyProtection="1">
      <alignment horizontal="center" vertical="center" wrapText="1"/>
      <protection locked="0"/>
    </xf>
    <xf numFmtId="0" fontId="6" fillId="0" borderId="39" xfId="77" applyFont="1" applyFill="1" applyBorder="1" applyAlignment="1">
      <alignment horizontal="left" vertical="center" wrapText="1"/>
      <protection/>
    </xf>
    <xf numFmtId="181" fontId="15" fillId="0" borderId="77" xfId="77" applyNumberFormat="1" applyFont="1" applyFill="1" applyBorder="1" applyAlignment="1">
      <alignment horizontal="center" vertical="center" wrapText="1"/>
      <protection/>
    </xf>
    <xf numFmtId="1" fontId="15" fillId="0" borderId="78" xfId="77" applyNumberFormat="1" applyFon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177" fontId="15" fillId="0" borderId="30" xfId="0" applyNumberFormat="1" applyFont="1" applyFill="1" applyBorder="1" applyAlignment="1">
      <alignment horizontal="center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177" fontId="26" fillId="0" borderId="19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177" fontId="26" fillId="0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9" xfId="63" applyFont="1" applyFill="1" applyBorder="1" applyAlignment="1">
      <alignment vertical="center"/>
      <protection/>
    </xf>
    <xf numFmtId="0" fontId="4" fillId="0" borderId="19" xfId="63" applyFont="1" applyFill="1" applyBorder="1" applyAlignment="1" quotePrefix="1">
      <alignment vertical="center" wrapText="1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182" fontId="10" fillId="0" borderId="21" xfId="63" applyNumberFormat="1" applyFont="1" applyFill="1" applyBorder="1" applyAlignment="1">
      <alignment horizontal="center" vertical="center"/>
      <protection/>
    </xf>
    <xf numFmtId="0" fontId="10" fillId="0" borderId="22" xfId="63" applyNumberFormat="1" applyFont="1" applyFill="1" applyBorder="1" applyAlignment="1">
      <alignment horizontal="center" vertical="center"/>
      <protection/>
    </xf>
    <xf numFmtId="182" fontId="4" fillId="0" borderId="20" xfId="63" applyNumberFormat="1" applyFont="1" applyFill="1" applyBorder="1" applyAlignment="1">
      <alignment horizontal="center" vertical="center"/>
      <protection/>
    </xf>
    <xf numFmtId="0" fontId="11" fillId="0" borderId="79" xfId="63" applyFont="1" applyFill="1" applyBorder="1" applyAlignment="1">
      <alignment horizontal="center" vertical="center"/>
      <protection/>
    </xf>
    <xf numFmtId="0" fontId="4" fillId="0" borderId="33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vertical="center" wrapText="1"/>
      <protection/>
    </xf>
    <xf numFmtId="3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177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49" fontId="4" fillId="0" borderId="19" xfId="0" applyNumberFormat="1" applyFont="1" applyFill="1" applyBorder="1" applyAlignment="1" applyProtection="1">
      <alignment vertical="center"/>
      <protection locked="0"/>
    </xf>
    <xf numFmtId="177" fontId="10" fillId="0" borderId="21" xfId="0" applyNumberFormat="1" applyFont="1" applyFill="1" applyBorder="1" applyAlignment="1" applyProtection="1" quotePrefix="1">
      <alignment horizontal="center" vertical="center"/>
      <protection locked="0"/>
    </xf>
    <xf numFmtId="178" fontId="10" fillId="0" borderId="22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 applyProtection="1" quotePrefix="1">
      <alignment horizontal="center" vertical="center"/>
      <protection locked="0"/>
    </xf>
    <xf numFmtId="177" fontId="4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177" fontId="10" fillId="0" borderId="49" xfId="0" applyNumberFormat="1" applyFont="1" applyFill="1" applyBorder="1" applyAlignment="1" applyProtection="1" quotePrefix="1">
      <alignment horizontal="center" vertical="center"/>
      <protection locked="0"/>
    </xf>
    <xf numFmtId="178" fontId="10" fillId="0" borderId="5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0" fontId="4" fillId="0" borderId="11" xfId="63" applyFont="1" applyFill="1" applyBorder="1" applyAlignment="1">
      <alignment vertical="center" wrapText="1"/>
      <protection/>
    </xf>
    <xf numFmtId="49" fontId="4" fillId="0" borderId="19" xfId="63" applyNumberFormat="1" applyFont="1" applyFill="1" applyBorder="1" applyAlignment="1">
      <alignment vertical="center" wrapText="1"/>
      <protection/>
    </xf>
    <xf numFmtId="0" fontId="4" fillId="0" borderId="19" xfId="63" applyFont="1" applyFill="1" applyBorder="1" applyAlignment="1">
      <alignment horizontal="center" vertical="center" wrapText="1"/>
      <protection/>
    </xf>
    <xf numFmtId="0" fontId="4" fillId="0" borderId="23" xfId="63" applyFont="1" applyFill="1" applyBorder="1" applyAlignment="1">
      <alignment horizontal="center" vertical="center" wrapText="1"/>
      <protection/>
    </xf>
    <xf numFmtId="182" fontId="10" fillId="0" borderId="49" xfId="63" applyNumberFormat="1" applyFont="1" applyFill="1" applyBorder="1" applyAlignment="1">
      <alignment horizontal="center" vertical="center" wrapText="1"/>
      <protection/>
    </xf>
    <xf numFmtId="0" fontId="10" fillId="0" borderId="50" xfId="63" applyNumberFormat="1" applyFont="1" applyFill="1" applyBorder="1" applyAlignment="1">
      <alignment horizontal="center" vertical="center" wrapText="1"/>
      <protection/>
    </xf>
    <xf numFmtId="182" fontId="4" fillId="0" borderId="20" xfId="63" applyNumberFormat="1" applyFont="1" applyFill="1" applyBorder="1" applyAlignment="1">
      <alignment horizontal="center" vertical="center" wrapText="1"/>
      <protection/>
    </xf>
    <xf numFmtId="0" fontId="11" fillId="0" borderId="79" xfId="63" applyFont="1" applyFill="1" applyBorder="1" applyAlignment="1">
      <alignment horizontal="center" vertical="center" wrapText="1"/>
      <protection/>
    </xf>
    <xf numFmtId="0" fontId="4" fillId="0" borderId="33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0" fontId="4" fillId="0" borderId="0" xfId="63" applyFont="1" applyFill="1">
      <alignment vertical="center"/>
      <protection/>
    </xf>
    <xf numFmtId="0" fontId="4" fillId="0" borderId="14" xfId="63" applyFont="1" applyFill="1" applyBorder="1" applyAlignment="1">
      <alignment vertical="center" wrapText="1"/>
      <protection/>
    </xf>
    <xf numFmtId="0" fontId="4" fillId="0" borderId="26" xfId="63" applyFont="1" applyFill="1" applyBorder="1" applyAlignment="1">
      <alignment vertical="center" wrapText="1"/>
      <protection/>
    </xf>
    <xf numFmtId="0" fontId="4" fillId="0" borderId="13" xfId="63" applyFont="1" applyFill="1" applyBorder="1" applyAlignment="1">
      <alignment vertical="center" wrapText="1"/>
      <protection/>
    </xf>
    <xf numFmtId="182" fontId="10" fillId="0" borderId="21" xfId="63" applyNumberFormat="1" applyFont="1" applyFill="1" applyBorder="1" applyAlignment="1">
      <alignment horizontal="center" vertical="center" wrapText="1"/>
      <protection/>
    </xf>
    <xf numFmtId="0" fontId="10" fillId="0" borderId="22" xfId="63" applyNumberFormat="1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vertical="center" wrapText="1"/>
      <protection/>
    </xf>
    <xf numFmtId="0" fontId="4" fillId="0" borderId="25" xfId="63" applyFont="1" applyFill="1" applyBorder="1" applyAlignment="1">
      <alignment vertical="center" wrapText="1"/>
      <protection/>
    </xf>
    <xf numFmtId="0" fontId="4" fillId="0" borderId="16" xfId="63" applyFont="1" applyFill="1" applyBorder="1" applyAlignment="1">
      <alignment vertical="center" wrapText="1"/>
      <protection/>
    </xf>
    <xf numFmtId="49" fontId="4" fillId="0" borderId="19" xfId="63" applyNumberFormat="1" applyFont="1" applyFill="1" applyBorder="1" applyAlignment="1" quotePrefix="1">
      <alignment vertical="center" wrapText="1"/>
      <protection/>
    </xf>
    <xf numFmtId="0" fontId="4" fillId="0" borderId="29" xfId="63" applyFont="1" applyFill="1" applyBorder="1" applyAlignment="1">
      <alignment vertical="center" wrapText="1"/>
      <protection/>
    </xf>
    <xf numFmtId="0" fontId="4" fillId="0" borderId="23" xfId="63" applyFont="1" applyFill="1" applyBorder="1" applyAlignment="1">
      <alignment vertical="center" wrapText="1"/>
      <protection/>
    </xf>
    <xf numFmtId="0" fontId="4" fillId="0" borderId="20" xfId="63" applyFont="1" applyFill="1" applyBorder="1" applyAlignment="1">
      <alignment vertical="center" wrapText="1"/>
      <protection/>
    </xf>
    <xf numFmtId="182" fontId="10" fillId="0" borderId="30" xfId="63" applyNumberFormat="1" applyFont="1" applyFill="1" applyBorder="1" applyAlignment="1">
      <alignment horizontal="center" vertical="center" wrapText="1"/>
      <protection/>
    </xf>
    <xf numFmtId="0" fontId="10" fillId="0" borderId="31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29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9" xfId="0" applyFont="1" applyFill="1" applyBorder="1" applyAlignment="1">
      <alignment/>
    </xf>
    <xf numFmtId="0" fontId="6" fillId="0" borderId="49" xfId="0" applyFont="1" applyFill="1" applyBorder="1" applyAlignment="1">
      <alignment horizontal="center"/>
    </xf>
    <xf numFmtId="0" fontId="6" fillId="0" borderId="84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/>
    </xf>
    <xf numFmtId="0" fontId="6" fillId="0" borderId="85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77" fontId="15" fillId="0" borderId="27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4" fillId="0" borderId="41" xfId="77" applyFont="1" applyFill="1" applyBorder="1" applyAlignment="1">
      <alignment horizontal="left" vertical="center" wrapText="1"/>
      <protection/>
    </xf>
    <xf numFmtId="0" fontId="6" fillId="0" borderId="86" xfId="64" applyFont="1" applyFill="1" applyBorder="1" applyAlignment="1">
      <alignment horizontal="center" vertical="center" wrapText="1"/>
      <protection/>
    </xf>
    <xf numFmtId="181" fontId="16" fillId="0" borderId="45" xfId="77" applyNumberFormat="1" applyFont="1" applyFill="1" applyBorder="1" applyAlignment="1">
      <alignment horizontal="center" vertical="center" wrapText="1"/>
      <protection/>
    </xf>
    <xf numFmtId="181" fontId="16" fillId="0" borderId="19" xfId="77" applyNumberFormat="1" applyFont="1" applyFill="1" applyBorder="1" applyAlignment="1">
      <alignment horizontal="center" vertical="center" wrapText="1"/>
      <protection/>
    </xf>
    <xf numFmtId="1" fontId="15" fillId="0" borderId="87" xfId="0" applyNumberFormat="1" applyFont="1" applyFill="1" applyBorder="1" applyAlignment="1">
      <alignment horizontal="center" vertical="center" wrapText="1"/>
    </xf>
    <xf numFmtId="0" fontId="6" fillId="0" borderId="36" xfId="64" applyFont="1" applyFill="1" applyBorder="1" applyAlignment="1">
      <alignment horizontal="left" vertical="center" wrapText="1"/>
      <protection/>
    </xf>
    <xf numFmtId="0" fontId="6" fillId="0" borderId="39" xfId="64" applyFont="1" applyFill="1" applyBorder="1" applyAlignment="1">
      <alignment horizontal="left" vertical="center" wrapText="1"/>
      <protection/>
    </xf>
    <xf numFmtId="0" fontId="19" fillId="0" borderId="40" xfId="67" applyFont="1" applyFill="1" applyBorder="1" applyAlignment="1" applyProtection="1">
      <alignment horizontal="center" vertical="center" wrapText="1"/>
      <protection locked="0"/>
    </xf>
    <xf numFmtId="0" fontId="6" fillId="0" borderId="88" xfId="64" applyFont="1" applyFill="1" applyBorder="1" applyAlignment="1">
      <alignment horizontal="left" vertical="center" wrapText="1"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42" xfId="64" applyFont="1" applyFill="1" applyBorder="1" applyAlignment="1">
      <alignment horizontal="center" vertical="center" wrapText="1"/>
      <protection/>
    </xf>
    <xf numFmtId="181" fontId="15" fillId="0" borderId="89" xfId="64" applyNumberFormat="1" applyFont="1" applyFill="1" applyBorder="1" applyAlignment="1">
      <alignment horizontal="center" vertical="center" wrapText="1"/>
      <protection/>
    </xf>
    <xf numFmtId="1" fontId="15" fillId="0" borderId="90" xfId="64" applyNumberFormat="1" applyFont="1" applyFill="1" applyBorder="1" applyAlignment="1">
      <alignment horizontal="center" vertical="center" wrapText="1"/>
      <protection/>
    </xf>
    <xf numFmtId="181" fontId="15" fillId="0" borderId="52" xfId="64" applyNumberFormat="1" applyFont="1" applyFill="1" applyBorder="1" applyAlignment="1">
      <alignment horizontal="center" vertical="center" wrapText="1"/>
      <protection/>
    </xf>
    <xf numFmtId="181" fontId="6" fillId="0" borderId="88" xfId="64" applyNumberFormat="1" applyFont="1" applyFill="1" applyBorder="1" applyAlignment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91" xfId="64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left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left"/>
    </xf>
    <xf numFmtId="0" fontId="67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 vertical="center"/>
    </xf>
    <xf numFmtId="0" fontId="19" fillId="0" borderId="40" xfId="68" applyFont="1" applyFill="1" applyBorder="1" applyAlignment="1" applyProtection="1">
      <alignment horizontal="center" vertical="center" wrapText="1"/>
      <protection locked="0"/>
    </xf>
    <xf numFmtId="0" fontId="6" fillId="0" borderId="92" xfId="64" applyFont="1" applyFill="1" applyBorder="1" applyAlignment="1">
      <alignment horizontal="left" vertical="center" wrapText="1"/>
      <protection/>
    </xf>
    <xf numFmtId="181" fontId="15" fillId="0" borderId="71" xfId="64" applyNumberFormat="1" applyFont="1" applyFill="1" applyBorder="1" applyAlignment="1">
      <alignment horizontal="center" vertical="center" wrapText="1"/>
      <protection/>
    </xf>
    <xf numFmtId="1" fontId="15" fillId="0" borderId="74" xfId="64" applyNumberFormat="1" applyFont="1" applyFill="1" applyBorder="1" applyAlignment="1">
      <alignment horizontal="center" vertical="center" wrapText="1"/>
      <protection/>
    </xf>
    <xf numFmtId="0" fontId="15" fillId="0" borderId="93" xfId="0" applyFont="1" applyFill="1" applyBorder="1" applyAlignment="1">
      <alignment horizontal="center" vertical="center" wrapText="1"/>
    </xf>
    <xf numFmtId="1" fontId="15" fillId="0" borderId="9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/>
    </xf>
    <xf numFmtId="0" fontId="4" fillId="13" borderId="32" xfId="0" applyFont="1" applyFill="1" applyBorder="1" applyAlignment="1">
      <alignment horizontal="center"/>
    </xf>
    <xf numFmtId="0" fontId="4" fillId="13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6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2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/>
    </xf>
    <xf numFmtId="0" fontId="14" fillId="34" borderId="3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 shrinkToFit="1"/>
    </xf>
    <xf numFmtId="0" fontId="14" fillId="0" borderId="32" xfId="0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shrinkToFit="1"/>
    </xf>
    <xf numFmtId="0" fontId="12" fillId="0" borderId="95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80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 wrapText="1"/>
    </xf>
    <xf numFmtId="0" fontId="14" fillId="0" borderId="87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14" fillId="0" borderId="13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2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13" borderId="18" xfId="0" applyFont="1" applyFill="1" applyBorder="1" applyAlignment="1">
      <alignment horizontal="center" vertical="center"/>
    </xf>
    <xf numFmtId="0" fontId="4" fillId="13" borderId="32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/>
    </xf>
    <xf numFmtId="0" fontId="64" fillId="13" borderId="18" xfId="0" applyFont="1" applyFill="1" applyBorder="1" applyAlignment="1">
      <alignment horizontal="center"/>
    </xf>
    <xf numFmtId="0" fontId="64" fillId="13" borderId="32" xfId="0" applyFont="1" applyFill="1" applyBorder="1" applyAlignment="1">
      <alignment horizontal="center"/>
    </xf>
    <xf numFmtId="0" fontId="64" fillId="13" borderId="11" xfId="0" applyFont="1" applyFill="1" applyBorder="1" applyAlignment="1">
      <alignment horizontal="center"/>
    </xf>
    <xf numFmtId="0" fontId="64" fillId="0" borderId="18" xfId="0" applyFont="1" applyFill="1" applyBorder="1" applyAlignment="1">
      <alignment horizontal="center" shrinkToFit="1"/>
    </xf>
    <xf numFmtId="0" fontId="64" fillId="0" borderId="32" xfId="0" applyFont="1" applyFill="1" applyBorder="1" applyAlignment="1">
      <alignment horizontal="center" shrinkToFit="1"/>
    </xf>
    <xf numFmtId="0" fontId="64" fillId="0" borderId="11" xfId="0" applyFont="1" applyFill="1" applyBorder="1" applyAlignment="1">
      <alignment horizontal="center" shrinkToFit="1"/>
    </xf>
    <xf numFmtId="0" fontId="67" fillId="0" borderId="95" xfId="0" applyFont="1" applyFill="1" applyBorder="1" applyAlignment="1">
      <alignment horizontal="center" vertical="center" wrapText="1"/>
    </xf>
    <xf numFmtId="0" fontId="64" fillId="0" borderId="96" xfId="0" applyFont="1" applyFill="1" applyBorder="1" applyAlignment="1">
      <alignment horizontal="center" vertical="center"/>
    </xf>
    <xf numFmtId="0" fontId="64" fillId="0" borderId="9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 wrapText="1"/>
    </xf>
    <xf numFmtId="0" fontId="64" fillId="0" borderId="80" xfId="0" applyFont="1" applyFill="1" applyBorder="1" applyAlignment="1">
      <alignment horizontal="center" vertical="center" wrapText="1"/>
    </xf>
    <xf numFmtId="0" fontId="64" fillId="0" borderId="82" xfId="0" applyFont="1" applyFill="1" applyBorder="1" applyAlignment="1">
      <alignment horizontal="center" vertical="center"/>
    </xf>
    <xf numFmtId="0" fontId="64" fillId="0" borderId="49" xfId="0" applyFont="1" applyFill="1" applyBorder="1" applyAlignment="1">
      <alignment horizontal="center" vertical="center"/>
    </xf>
    <xf numFmtId="0" fontId="64" fillId="0" borderId="98" xfId="0" applyFont="1" applyFill="1" applyBorder="1" applyAlignment="1">
      <alignment horizontal="center" vertical="center" wrapText="1"/>
    </xf>
    <xf numFmtId="0" fontId="64" fillId="0" borderId="87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shrinkToFit="1"/>
    </xf>
    <xf numFmtId="0" fontId="64" fillId="0" borderId="10" xfId="0" applyFont="1" applyFill="1" applyBorder="1" applyAlignment="1">
      <alignment horizontal="center" shrinkToFit="1"/>
    </xf>
    <xf numFmtId="0" fontId="64" fillId="0" borderId="13" xfId="0" applyFont="1" applyFill="1" applyBorder="1" applyAlignment="1">
      <alignment horizontal="center" shrinkToFit="1"/>
    </xf>
    <xf numFmtId="0" fontId="64" fillId="0" borderId="10" xfId="0" applyFont="1" applyFill="1" applyBorder="1" applyAlignment="1">
      <alignment horizontal="left"/>
    </xf>
    <xf numFmtId="0" fontId="67" fillId="0" borderId="10" xfId="0" applyFont="1" applyFill="1" applyBorder="1" applyAlignment="1" applyProtection="1">
      <alignment horizontal="right"/>
      <protection locked="0"/>
    </xf>
    <xf numFmtId="0" fontId="64" fillId="0" borderId="10" xfId="0" applyFont="1" applyFill="1" applyBorder="1" applyAlignment="1" applyProtection="1">
      <alignment horizontal="right"/>
      <protection locked="0"/>
    </xf>
    <xf numFmtId="0" fontId="64" fillId="0" borderId="34" xfId="0" applyFont="1" applyFill="1" applyBorder="1" applyAlignment="1">
      <alignment horizontal="right"/>
    </xf>
    <xf numFmtId="0" fontId="64" fillId="0" borderId="18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/>
    </xf>
    <xf numFmtId="0" fontId="72" fillId="0" borderId="25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26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64" fillId="0" borderId="32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4" fillId="35" borderId="18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3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18" xfId="0" applyFont="1" applyFill="1" applyBorder="1" applyAlignment="1">
      <alignment horizontal="center" shrinkToFit="1"/>
    </xf>
    <xf numFmtId="0" fontId="0" fillId="0" borderId="32" xfId="0" applyFont="1" applyFill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19" xfId="62"/>
    <cellStyle name="標準 2" xfId="63"/>
    <cellStyle name="標準 2 2" xfId="64"/>
    <cellStyle name="標準 21" xfId="65"/>
    <cellStyle name="標準 24" xfId="66"/>
    <cellStyle name="標準 26" xfId="67"/>
    <cellStyle name="標準 29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１－１" xfId="76"/>
    <cellStyle name="標準_燃費公表用資料　自動作成ツール" xfId="77"/>
    <cellStyle name="良い" xfId="78"/>
  </cellStyles>
  <dxfs count="33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80" zoomScaleNormal="80" zoomScaleSheetLayoutView="8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375" style="57" customWidth="1"/>
    <col min="2" max="2" width="4.125" style="2" customWidth="1"/>
    <col min="3" max="3" width="13.50390625" style="2" customWidth="1"/>
    <col min="4" max="4" width="10.00390625" style="2" bestFit="1" customWidth="1"/>
    <col min="5" max="5" width="10.00390625" style="2" customWidth="1"/>
    <col min="6" max="6" width="7.125" style="2" customWidth="1"/>
    <col min="7" max="7" width="6.25390625" style="2" customWidth="1"/>
    <col min="8" max="8" width="11.75390625" style="2" customWidth="1"/>
    <col min="9" max="9" width="10.50390625" style="2" customWidth="1"/>
    <col min="10" max="10" width="7.25390625" style="2" bestFit="1" customWidth="1"/>
    <col min="11" max="11" width="6.125" style="2" bestFit="1" customWidth="1"/>
    <col min="12" max="12" width="9.375" style="2" bestFit="1" customWidth="1"/>
    <col min="13" max="14" width="8.875" style="2" bestFit="1" customWidth="1"/>
    <col min="15" max="15" width="11.375" style="2" customWidth="1"/>
    <col min="16" max="16" width="9.75390625" style="2" customWidth="1"/>
    <col min="17" max="17" width="8.875" style="2" bestFit="1" customWidth="1"/>
    <col min="18" max="18" width="5.625" style="2" bestFit="1" customWidth="1"/>
    <col min="19" max="19" width="10.50390625" style="2" customWidth="1"/>
    <col min="20" max="21" width="8.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4" customFormat="1" ht="15">
      <c r="A2" s="2"/>
      <c r="B2" s="2"/>
      <c r="C2" s="2"/>
      <c r="F2" s="5"/>
      <c r="I2" s="2"/>
      <c r="J2" s="561" t="s">
        <v>728</v>
      </c>
      <c r="K2" s="561"/>
      <c r="L2" s="561"/>
      <c r="M2" s="561"/>
      <c r="N2" s="561"/>
      <c r="O2" s="561"/>
      <c r="P2" s="561"/>
      <c r="Q2" s="562"/>
      <c r="R2" s="562"/>
      <c r="S2" s="562"/>
      <c r="T2" s="562"/>
      <c r="U2" s="562"/>
    </row>
    <row r="3" spans="1:21" s="4" customFormat="1" ht="23.25" customHeight="1">
      <c r="A3" s="6" t="s">
        <v>0</v>
      </c>
      <c r="B3" s="7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9"/>
      <c r="R3" s="563" t="s">
        <v>1</v>
      </c>
      <c r="S3" s="563"/>
      <c r="T3" s="563"/>
      <c r="U3" s="563"/>
    </row>
    <row r="4" spans="1:21" s="4" customFormat="1" ht="14.25" customHeight="1" thickBot="1">
      <c r="A4" s="531" t="s">
        <v>2</v>
      </c>
      <c r="B4" s="564" t="s">
        <v>3</v>
      </c>
      <c r="C4" s="565"/>
      <c r="D4" s="570"/>
      <c r="E4" s="572"/>
      <c r="F4" s="564" t="s">
        <v>4</v>
      </c>
      <c r="G4" s="574"/>
      <c r="H4" s="534" t="s">
        <v>5</v>
      </c>
      <c r="I4" s="534" t="s">
        <v>729</v>
      </c>
      <c r="J4" s="535" t="s">
        <v>7</v>
      </c>
      <c r="K4" s="538" t="s">
        <v>730</v>
      </c>
      <c r="L4" s="539"/>
      <c r="M4" s="539"/>
      <c r="N4" s="540"/>
      <c r="O4" s="10"/>
      <c r="P4" s="541"/>
      <c r="Q4" s="542"/>
      <c r="R4" s="543"/>
      <c r="S4" s="11"/>
      <c r="T4" s="544" t="s">
        <v>9</v>
      </c>
      <c r="U4" s="547" t="s">
        <v>10</v>
      </c>
    </row>
    <row r="5" spans="1:21" s="4" customFormat="1" ht="11.25" customHeight="1">
      <c r="A5" s="532"/>
      <c r="B5" s="566"/>
      <c r="C5" s="567"/>
      <c r="D5" s="571"/>
      <c r="E5" s="573"/>
      <c r="F5" s="537"/>
      <c r="G5" s="557"/>
      <c r="H5" s="532"/>
      <c r="I5" s="532"/>
      <c r="J5" s="536"/>
      <c r="K5" s="548" t="s">
        <v>11</v>
      </c>
      <c r="L5" s="551" t="s">
        <v>12</v>
      </c>
      <c r="M5" s="554" t="s">
        <v>13</v>
      </c>
      <c r="N5" s="555" t="s">
        <v>14</v>
      </c>
      <c r="O5" s="13" t="s">
        <v>15</v>
      </c>
      <c r="P5" s="558" t="s">
        <v>16</v>
      </c>
      <c r="Q5" s="559"/>
      <c r="R5" s="560"/>
      <c r="S5" s="14" t="s">
        <v>17</v>
      </c>
      <c r="T5" s="545"/>
      <c r="U5" s="532"/>
    </row>
    <row r="6" spans="1:21" s="4" customFormat="1" ht="11.25" customHeight="1">
      <c r="A6" s="532"/>
      <c r="B6" s="566"/>
      <c r="C6" s="567"/>
      <c r="D6" s="531" t="s">
        <v>18</v>
      </c>
      <c r="E6" s="531" t="s">
        <v>731</v>
      </c>
      <c r="F6" s="531" t="s">
        <v>18</v>
      </c>
      <c r="G6" s="534" t="s">
        <v>19</v>
      </c>
      <c r="H6" s="532"/>
      <c r="I6" s="532"/>
      <c r="J6" s="536"/>
      <c r="K6" s="549"/>
      <c r="L6" s="552"/>
      <c r="M6" s="549"/>
      <c r="N6" s="556"/>
      <c r="O6" s="15" t="s">
        <v>20</v>
      </c>
      <c r="P6" s="15" t="s">
        <v>21</v>
      </c>
      <c r="Q6" s="15"/>
      <c r="R6" s="15"/>
      <c r="S6" s="16" t="s">
        <v>22</v>
      </c>
      <c r="T6" s="545"/>
      <c r="U6" s="532"/>
    </row>
    <row r="7" spans="1:21" s="4" customFormat="1" ht="12" customHeight="1">
      <c r="A7" s="532"/>
      <c r="B7" s="566"/>
      <c r="C7" s="567"/>
      <c r="D7" s="532"/>
      <c r="E7" s="532"/>
      <c r="F7" s="532"/>
      <c r="G7" s="532"/>
      <c r="H7" s="532"/>
      <c r="I7" s="532"/>
      <c r="J7" s="536"/>
      <c r="K7" s="549"/>
      <c r="L7" s="552"/>
      <c r="M7" s="549"/>
      <c r="N7" s="556"/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545"/>
      <c r="U7" s="532"/>
    </row>
    <row r="8" spans="1:21" s="4" customFormat="1" ht="11.25" customHeight="1">
      <c r="A8" s="533"/>
      <c r="B8" s="568"/>
      <c r="C8" s="569"/>
      <c r="D8" s="533"/>
      <c r="E8" s="533"/>
      <c r="F8" s="533"/>
      <c r="G8" s="533"/>
      <c r="H8" s="533"/>
      <c r="I8" s="533"/>
      <c r="J8" s="537"/>
      <c r="K8" s="550"/>
      <c r="L8" s="553"/>
      <c r="M8" s="550"/>
      <c r="N8" s="557"/>
      <c r="O8" s="12" t="s">
        <v>28</v>
      </c>
      <c r="P8" s="12" t="s">
        <v>29</v>
      </c>
      <c r="Q8" s="12" t="s">
        <v>30</v>
      </c>
      <c r="R8" s="17"/>
      <c r="S8" s="18" t="s">
        <v>31</v>
      </c>
      <c r="T8" s="546"/>
      <c r="U8" s="533"/>
    </row>
    <row r="9" spans="1:21" s="4" customFormat="1" ht="24" customHeight="1">
      <c r="A9" s="19" t="s">
        <v>32</v>
      </c>
      <c r="B9" s="20"/>
      <c r="C9" s="21" t="s">
        <v>33</v>
      </c>
      <c r="D9" s="19" t="s">
        <v>34</v>
      </c>
      <c r="E9" s="136" t="s">
        <v>732</v>
      </c>
      <c r="F9" s="22" t="s">
        <v>35</v>
      </c>
      <c r="G9" s="23">
        <v>1.242</v>
      </c>
      <c r="H9" s="22" t="s">
        <v>36</v>
      </c>
      <c r="I9" s="24">
        <v>960</v>
      </c>
      <c r="J9" s="25">
        <v>5</v>
      </c>
      <c r="K9" s="26">
        <v>19.4</v>
      </c>
      <c r="L9" s="27">
        <f aca="true" t="shared" si="0" ref="L9:L31">IF(K9&gt;0,1/K9*34.6*67.1,"")</f>
        <v>119.67319587628867</v>
      </c>
      <c r="M9" s="26">
        <v>20.8</v>
      </c>
      <c r="N9" s="28">
        <v>23.7</v>
      </c>
      <c r="O9" s="24" t="s">
        <v>37</v>
      </c>
      <c r="P9" s="29" t="s">
        <v>38</v>
      </c>
      <c r="Q9" s="24" t="s">
        <v>39</v>
      </c>
      <c r="R9" s="24"/>
      <c r="S9" s="30" t="s">
        <v>40</v>
      </c>
      <c r="T9" s="31">
        <f>IF(K9&lt;&gt;0,IF(K9&gt;=M9,ROUNDDOWN(K9/M9*100,0),""),"")</f>
      </c>
      <c r="U9" s="32">
        <f>IF(K9&lt;&gt;0,IF(K9&gt;=N9,ROUNDDOWN(K9/N9*100,0),""),"")</f>
      </c>
    </row>
    <row r="10" spans="1:21" s="4" customFormat="1" ht="24" customHeight="1">
      <c r="A10" s="33"/>
      <c r="B10" s="34"/>
      <c r="C10" s="35"/>
      <c r="D10" s="36" t="s">
        <v>34</v>
      </c>
      <c r="E10" s="136" t="s">
        <v>733</v>
      </c>
      <c r="F10" s="29" t="s">
        <v>35</v>
      </c>
      <c r="G10" s="37">
        <v>1.242</v>
      </c>
      <c r="H10" s="29" t="s">
        <v>41</v>
      </c>
      <c r="I10" s="24">
        <v>980</v>
      </c>
      <c r="J10" s="25">
        <v>5</v>
      </c>
      <c r="K10" s="38">
        <v>20.6</v>
      </c>
      <c r="L10" s="27">
        <f t="shared" si="0"/>
        <v>112.70194174757282</v>
      </c>
      <c r="M10" s="26">
        <v>20.5</v>
      </c>
      <c r="N10" s="28">
        <v>23.4</v>
      </c>
      <c r="O10" s="29" t="s">
        <v>42</v>
      </c>
      <c r="P10" s="29" t="s">
        <v>38</v>
      </c>
      <c r="Q10" s="24" t="s">
        <v>39</v>
      </c>
      <c r="R10" s="24"/>
      <c r="S10" s="30" t="s">
        <v>40</v>
      </c>
      <c r="T10" s="31">
        <f aca="true" t="shared" si="1" ref="T10:T31">IF(K10&lt;&gt;0,IF(K10&gt;=M10,ROUNDDOWN(K10/M10*100,0),""),"")</f>
        <v>100</v>
      </c>
      <c r="U10" s="32">
        <f aca="true" t="shared" si="2" ref="U10:U31">IF(K10&lt;&gt;0,IF(K10&gt;=N10,ROUNDDOWN(K10/N10*100,0),""),"")</f>
      </c>
    </row>
    <row r="11" spans="1:21" s="4" customFormat="1" ht="24" customHeight="1">
      <c r="A11" s="33"/>
      <c r="B11" s="34"/>
      <c r="C11" s="35"/>
      <c r="D11" s="36" t="s">
        <v>34</v>
      </c>
      <c r="E11" s="136" t="s">
        <v>734</v>
      </c>
      <c r="F11" s="29" t="s">
        <v>35</v>
      </c>
      <c r="G11" s="37">
        <v>1.242</v>
      </c>
      <c r="H11" s="29" t="s">
        <v>41</v>
      </c>
      <c r="I11" s="24">
        <v>1000</v>
      </c>
      <c r="J11" s="25">
        <v>5</v>
      </c>
      <c r="K11" s="26">
        <v>26.4</v>
      </c>
      <c r="L11" s="27">
        <f t="shared" si="0"/>
        <v>87.94166666666668</v>
      </c>
      <c r="M11" s="26">
        <v>20.5</v>
      </c>
      <c r="N11" s="28">
        <v>23.4</v>
      </c>
      <c r="O11" s="24" t="s">
        <v>43</v>
      </c>
      <c r="P11" s="29" t="s">
        <v>38</v>
      </c>
      <c r="Q11" s="24" t="s">
        <v>39</v>
      </c>
      <c r="R11" s="24"/>
      <c r="S11" s="30" t="s">
        <v>40</v>
      </c>
      <c r="T11" s="31">
        <f t="shared" si="1"/>
        <v>128</v>
      </c>
      <c r="U11" s="32">
        <f t="shared" si="2"/>
        <v>112</v>
      </c>
    </row>
    <row r="12" spans="1:21" s="4" customFormat="1" ht="24" customHeight="1">
      <c r="A12" s="33"/>
      <c r="B12" s="34"/>
      <c r="C12" s="35"/>
      <c r="D12" s="36" t="s">
        <v>44</v>
      </c>
      <c r="E12" s="136" t="s">
        <v>735</v>
      </c>
      <c r="F12" s="29" t="s">
        <v>35</v>
      </c>
      <c r="G12" s="37">
        <v>1.242</v>
      </c>
      <c r="H12" s="29" t="s">
        <v>41</v>
      </c>
      <c r="I12" s="24">
        <v>1080</v>
      </c>
      <c r="J12" s="25">
        <v>5</v>
      </c>
      <c r="K12" s="26">
        <v>21</v>
      </c>
      <c r="L12" s="27">
        <f t="shared" si="0"/>
        <v>110.55523809523808</v>
      </c>
      <c r="M12" s="26">
        <v>20.5</v>
      </c>
      <c r="N12" s="28">
        <v>23.4</v>
      </c>
      <c r="O12" s="24" t="s">
        <v>42</v>
      </c>
      <c r="P12" s="29" t="s">
        <v>38</v>
      </c>
      <c r="Q12" s="24" t="s">
        <v>45</v>
      </c>
      <c r="R12" s="29"/>
      <c r="S12" s="30" t="s">
        <v>40</v>
      </c>
      <c r="T12" s="31">
        <f t="shared" si="1"/>
        <v>102</v>
      </c>
      <c r="U12" s="32">
        <f t="shared" si="2"/>
      </c>
    </row>
    <row r="13" spans="1:21" s="4" customFormat="1" ht="24" customHeight="1">
      <c r="A13" s="33"/>
      <c r="B13" s="34"/>
      <c r="C13" s="35"/>
      <c r="D13" s="36" t="s">
        <v>44</v>
      </c>
      <c r="E13" s="136" t="s">
        <v>736</v>
      </c>
      <c r="F13" s="29" t="s">
        <v>35</v>
      </c>
      <c r="G13" s="37">
        <v>1.242</v>
      </c>
      <c r="H13" s="29" t="s">
        <v>41</v>
      </c>
      <c r="I13" s="24">
        <v>1090</v>
      </c>
      <c r="J13" s="25">
        <v>5</v>
      </c>
      <c r="K13" s="26">
        <v>22.6</v>
      </c>
      <c r="L13" s="27">
        <f t="shared" si="0"/>
        <v>102.72831858407078</v>
      </c>
      <c r="M13" s="26">
        <v>18.7</v>
      </c>
      <c r="N13" s="28">
        <v>21.8</v>
      </c>
      <c r="O13" s="24" t="s">
        <v>43</v>
      </c>
      <c r="P13" s="29" t="s">
        <v>38</v>
      </c>
      <c r="Q13" s="24" t="s">
        <v>45</v>
      </c>
      <c r="R13" s="24"/>
      <c r="S13" s="30" t="s">
        <v>40</v>
      </c>
      <c r="T13" s="31">
        <f t="shared" si="1"/>
        <v>120</v>
      </c>
      <c r="U13" s="32">
        <f t="shared" si="2"/>
        <v>103</v>
      </c>
    </row>
    <row r="14" spans="1:21" s="4" customFormat="1" ht="24" customHeight="1">
      <c r="A14" s="33"/>
      <c r="B14" s="34"/>
      <c r="C14" s="35"/>
      <c r="D14" s="36" t="s">
        <v>46</v>
      </c>
      <c r="E14" s="136" t="s">
        <v>737</v>
      </c>
      <c r="F14" s="29" t="s">
        <v>47</v>
      </c>
      <c r="G14" s="37">
        <v>1.586</v>
      </c>
      <c r="H14" s="29" t="s">
        <v>48</v>
      </c>
      <c r="I14" s="24">
        <v>1040</v>
      </c>
      <c r="J14" s="25">
        <v>5</v>
      </c>
      <c r="K14" s="26">
        <v>14.8</v>
      </c>
      <c r="L14" s="27">
        <f t="shared" si="0"/>
        <v>156.8689189189189</v>
      </c>
      <c r="M14" s="26">
        <v>20.5</v>
      </c>
      <c r="N14" s="28">
        <v>23.4</v>
      </c>
      <c r="O14" s="24" t="s">
        <v>37</v>
      </c>
      <c r="P14" s="29" t="s">
        <v>38</v>
      </c>
      <c r="Q14" s="24" t="s">
        <v>39</v>
      </c>
      <c r="R14" s="24"/>
      <c r="S14" s="30" t="s">
        <v>49</v>
      </c>
      <c r="T14" s="31">
        <f t="shared" si="1"/>
      </c>
      <c r="U14" s="32">
        <f t="shared" si="2"/>
      </c>
    </row>
    <row r="15" spans="1:21" s="4" customFormat="1" ht="24" customHeight="1">
      <c r="A15" s="33"/>
      <c r="B15" s="39"/>
      <c r="C15" s="40"/>
      <c r="D15" s="36" t="s">
        <v>46</v>
      </c>
      <c r="E15" s="136" t="s">
        <v>738</v>
      </c>
      <c r="F15" s="24" t="s">
        <v>47</v>
      </c>
      <c r="G15" s="37">
        <v>1.586</v>
      </c>
      <c r="H15" s="29" t="s">
        <v>41</v>
      </c>
      <c r="I15" s="24">
        <v>1060</v>
      </c>
      <c r="J15" s="25">
        <v>5</v>
      </c>
      <c r="K15" s="26">
        <v>15.6</v>
      </c>
      <c r="L15" s="27">
        <f t="shared" si="0"/>
        <v>148.824358974359</v>
      </c>
      <c r="M15" s="26">
        <v>20.5</v>
      </c>
      <c r="N15" s="28">
        <v>23.4</v>
      </c>
      <c r="O15" s="24" t="s">
        <v>42</v>
      </c>
      <c r="P15" s="29" t="s">
        <v>38</v>
      </c>
      <c r="Q15" s="24" t="s">
        <v>39</v>
      </c>
      <c r="R15" s="24"/>
      <c r="S15" s="30" t="s">
        <v>49</v>
      </c>
      <c r="T15" s="31">
        <f t="shared" si="1"/>
      </c>
      <c r="U15" s="32">
        <f t="shared" si="2"/>
      </c>
    </row>
    <row r="16" spans="1:21" s="4" customFormat="1" ht="24" customHeight="1">
      <c r="A16" s="33"/>
      <c r="B16" s="20"/>
      <c r="C16" s="21" t="s">
        <v>50</v>
      </c>
      <c r="D16" s="36" t="s">
        <v>739</v>
      </c>
      <c r="E16" s="136" t="s">
        <v>740</v>
      </c>
      <c r="F16" s="29" t="s">
        <v>741</v>
      </c>
      <c r="G16" s="37">
        <v>1.242</v>
      </c>
      <c r="H16" s="29" t="s">
        <v>41</v>
      </c>
      <c r="I16" s="24" t="s">
        <v>742</v>
      </c>
      <c r="J16" s="25">
        <v>5</v>
      </c>
      <c r="K16" s="26">
        <v>27.8</v>
      </c>
      <c r="L16" s="27">
        <f t="shared" si="0"/>
        <v>83.51294964028777</v>
      </c>
      <c r="M16" s="26">
        <v>20.8</v>
      </c>
      <c r="N16" s="28">
        <v>23.7</v>
      </c>
      <c r="O16" s="24" t="s">
        <v>743</v>
      </c>
      <c r="P16" s="29" t="s">
        <v>744</v>
      </c>
      <c r="Q16" s="24" t="s">
        <v>39</v>
      </c>
      <c r="R16" s="24"/>
      <c r="S16" s="30" t="s">
        <v>40</v>
      </c>
      <c r="T16" s="31">
        <f t="shared" si="1"/>
        <v>133</v>
      </c>
      <c r="U16" s="32">
        <f t="shared" si="2"/>
        <v>117</v>
      </c>
    </row>
    <row r="17" spans="1:21" s="4" customFormat="1" ht="24" customHeight="1">
      <c r="A17" s="33"/>
      <c r="B17" s="34"/>
      <c r="C17" s="35"/>
      <c r="D17" s="36" t="s">
        <v>739</v>
      </c>
      <c r="E17" s="136" t="s">
        <v>745</v>
      </c>
      <c r="F17" s="29" t="s">
        <v>741</v>
      </c>
      <c r="G17" s="37">
        <v>1.242</v>
      </c>
      <c r="H17" s="29" t="s">
        <v>41</v>
      </c>
      <c r="I17" s="24" t="s">
        <v>746</v>
      </c>
      <c r="J17" s="25">
        <v>5</v>
      </c>
      <c r="K17" s="26">
        <v>23.8</v>
      </c>
      <c r="L17" s="27">
        <f t="shared" si="0"/>
        <v>97.5487394957983</v>
      </c>
      <c r="M17" s="26">
        <v>20.5</v>
      </c>
      <c r="N17" s="28">
        <v>23.4</v>
      </c>
      <c r="O17" s="24" t="s">
        <v>743</v>
      </c>
      <c r="P17" s="29" t="s">
        <v>744</v>
      </c>
      <c r="Q17" s="24" t="s">
        <v>747</v>
      </c>
      <c r="R17" s="24"/>
      <c r="S17" s="30" t="s">
        <v>40</v>
      </c>
      <c r="T17" s="31">
        <f t="shared" si="1"/>
        <v>116</v>
      </c>
      <c r="U17" s="32">
        <f t="shared" si="2"/>
        <v>101</v>
      </c>
    </row>
    <row r="18" spans="1:21" s="4" customFormat="1" ht="24" customHeight="1">
      <c r="A18" s="33"/>
      <c r="B18" s="34"/>
      <c r="C18" s="35"/>
      <c r="D18" s="36" t="s">
        <v>748</v>
      </c>
      <c r="E18" s="136" t="s">
        <v>749</v>
      </c>
      <c r="F18" s="29" t="s">
        <v>750</v>
      </c>
      <c r="G18" s="37">
        <v>1.242</v>
      </c>
      <c r="H18" s="29" t="s">
        <v>41</v>
      </c>
      <c r="I18" s="24" t="s">
        <v>751</v>
      </c>
      <c r="J18" s="25">
        <v>5</v>
      </c>
      <c r="K18" s="26">
        <v>24.8</v>
      </c>
      <c r="L18" s="27">
        <f t="shared" si="0"/>
        <v>93.61532258064516</v>
      </c>
      <c r="M18" s="26">
        <v>20.8</v>
      </c>
      <c r="N18" s="28">
        <v>23.7</v>
      </c>
      <c r="O18" s="24" t="s">
        <v>42</v>
      </c>
      <c r="P18" s="29" t="s">
        <v>752</v>
      </c>
      <c r="Q18" s="24" t="s">
        <v>753</v>
      </c>
      <c r="R18" s="24"/>
      <c r="S18" s="30" t="s">
        <v>40</v>
      </c>
      <c r="T18" s="31">
        <f t="shared" si="1"/>
        <v>119</v>
      </c>
      <c r="U18" s="32">
        <f t="shared" si="2"/>
        <v>104</v>
      </c>
    </row>
    <row r="19" spans="1:21" s="4" customFormat="1" ht="24" customHeight="1">
      <c r="A19" s="33"/>
      <c r="B19" s="34"/>
      <c r="C19" s="35"/>
      <c r="D19" s="36" t="s">
        <v>748</v>
      </c>
      <c r="E19" s="136" t="s">
        <v>754</v>
      </c>
      <c r="F19" s="29" t="s">
        <v>750</v>
      </c>
      <c r="G19" s="37">
        <v>1.242</v>
      </c>
      <c r="H19" s="29" t="s">
        <v>41</v>
      </c>
      <c r="I19" s="24">
        <v>970</v>
      </c>
      <c r="J19" s="25">
        <v>5</v>
      </c>
      <c r="K19" s="26">
        <v>22</v>
      </c>
      <c r="L19" s="27">
        <f>IF(K19&gt;0,1/K19*34.6*67.1,"")</f>
        <v>105.52999999999999</v>
      </c>
      <c r="M19" s="26">
        <v>20.8</v>
      </c>
      <c r="N19" s="28">
        <v>23.7</v>
      </c>
      <c r="O19" s="24" t="s">
        <v>755</v>
      </c>
      <c r="P19" s="29" t="s">
        <v>752</v>
      </c>
      <c r="Q19" s="24" t="s">
        <v>45</v>
      </c>
      <c r="R19" s="24"/>
      <c r="S19" s="30" t="s">
        <v>40</v>
      </c>
      <c r="T19" s="31">
        <f>IF(K19&lt;&gt;0,IF(K19&gt;=M19,ROUNDDOWN(K19/M19*100,0),""),"")</f>
        <v>105</v>
      </c>
      <c r="U19" s="32">
        <f t="shared" si="2"/>
      </c>
    </row>
    <row r="20" spans="1:21" s="4" customFormat="1" ht="24" customHeight="1">
      <c r="A20" s="33"/>
      <c r="B20" s="39"/>
      <c r="C20" s="40"/>
      <c r="D20" s="36" t="s">
        <v>748</v>
      </c>
      <c r="E20" s="136" t="s">
        <v>756</v>
      </c>
      <c r="F20" s="29" t="s">
        <v>750</v>
      </c>
      <c r="G20" s="37">
        <v>1.242</v>
      </c>
      <c r="H20" s="29" t="s">
        <v>41</v>
      </c>
      <c r="I20" s="24">
        <v>980</v>
      </c>
      <c r="J20" s="25">
        <v>5</v>
      </c>
      <c r="K20" s="26">
        <v>21.6</v>
      </c>
      <c r="L20" s="27">
        <f>IF(K20&gt;0,1/K20*34.6*67.1,"")</f>
        <v>107.48425925925925</v>
      </c>
      <c r="M20" s="26">
        <v>20.5</v>
      </c>
      <c r="N20" s="28">
        <v>23.4</v>
      </c>
      <c r="O20" s="24" t="s">
        <v>755</v>
      </c>
      <c r="P20" s="29" t="s">
        <v>752</v>
      </c>
      <c r="Q20" s="24" t="s">
        <v>45</v>
      </c>
      <c r="R20" s="24"/>
      <c r="S20" s="30" t="s">
        <v>40</v>
      </c>
      <c r="T20" s="31">
        <f>IF(K20&lt;&gt;0,IF(K20&gt;=M20,ROUNDDOWN(K20/M20*100,0),""),"")</f>
        <v>105</v>
      </c>
      <c r="U20" s="32">
        <f t="shared" si="2"/>
      </c>
    </row>
    <row r="21" spans="1:21" s="4" customFormat="1" ht="24" customHeight="1">
      <c r="A21" s="33"/>
      <c r="B21" s="20" t="s">
        <v>54</v>
      </c>
      <c r="C21" s="21" t="s">
        <v>55</v>
      </c>
      <c r="D21" s="36" t="s">
        <v>56</v>
      </c>
      <c r="E21" s="136" t="s">
        <v>757</v>
      </c>
      <c r="F21" s="41" t="s">
        <v>758</v>
      </c>
      <c r="G21" s="37" t="s">
        <v>57</v>
      </c>
      <c r="H21" s="29" t="s">
        <v>41</v>
      </c>
      <c r="I21" s="24">
        <v>1650</v>
      </c>
      <c r="J21" s="25">
        <v>8</v>
      </c>
      <c r="K21" s="26">
        <v>16</v>
      </c>
      <c r="L21" s="27">
        <f t="shared" si="0"/>
        <v>145.10375</v>
      </c>
      <c r="M21" s="26">
        <v>13.2</v>
      </c>
      <c r="N21" s="28">
        <v>16.5</v>
      </c>
      <c r="O21" s="24" t="s">
        <v>58</v>
      </c>
      <c r="P21" s="29" t="s">
        <v>38</v>
      </c>
      <c r="Q21" s="24" t="s">
        <v>39</v>
      </c>
      <c r="R21" s="24"/>
      <c r="S21" s="30" t="s">
        <v>40</v>
      </c>
      <c r="T21" s="31">
        <f t="shared" si="1"/>
        <v>121</v>
      </c>
      <c r="U21" s="32">
        <f t="shared" si="2"/>
      </c>
    </row>
    <row r="22" spans="1:21" s="4" customFormat="1" ht="24" customHeight="1">
      <c r="A22" s="33"/>
      <c r="B22" s="34"/>
      <c r="C22" s="35"/>
      <c r="D22" s="36" t="s">
        <v>56</v>
      </c>
      <c r="E22" s="136" t="s">
        <v>759</v>
      </c>
      <c r="F22" s="41" t="s">
        <v>758</v>
      </c>
      <c r="G22" s="37" t="s">
        <v>57</v>
      </c>
      <c r="H22" s="29" t="s">
        <v>41</v>
      </c>
      <c r="I22" s="24" t="s">
        <v>59</v>
      </c>
      <c r="J22" s="25">
        <v>8</v>
      </c>
      <c r="K22" s="26">
        <v>15.4</v>
      </c>
      <c r="L22" s="27">
        <f t="shared" si="0"/>
        <v>150.75714285714284</v>
      </c>
      <c r="M22" s="26">
        <v>12.2</v>
      </c>
      <c r="N22" s="28">
        <v>15.4</v>
      </c>
      <c r="O22" s="24" t="s">
        <v>58</v>
      </c>
      <c r="P22" s="29" t="s">
        <v>38</v>
      </c>
      <c r="Q22" s="24" t="s">
        <v>39</v>
      </c>
      <c r="R22" s="24"/>
      <c r="S22" s="30" t="s">
        <v>40</v>
      </c>
      <c r="T22" s="31">
        <f t="shared" si="1"/>
        <v>126</v>
      </c>
      <c r="U22" s="32">
        <f t="shared" si="2"/>
        <v>100</v>
      </c>
    </row>
    <row r="23" spans="1:21" s="4" customFormat="1" ht="24" customHeight="1">
      <c r="A23" s="33"/>
      <c r="B23" s="34"/>
      <c r="C23" s="35"/>
      <c r="D23" s="36" t="s">
        <v>60</v>
      </c>
      <c r="E23" s="136" t="s">
        <v>760</v>
      </c>
      <c r="F23" s="24" t="s">
        <v>61</v>
      </c>
      <c r="G23" s="37" t="s">
        <v>57</v>
      </c>
      <c r="H23" s="29" t="s">
        <v>41</v>
      </c>
      <c r="I23" s="24" t="s">
        <v>62</v>
      </c>
      <c r="J23" s="25">
        <v>8</v>
      </c>
      <c r="K23" s="26">
        <v>13.8</v>
      </c>
      <c r="L23" s="27">
        <f t="shared" si="0"/>
        <v>168.23623188405796</v>
      </c>
      <c r="M23" s="26">
        <v>13.2</v>
      </c>
      <c r="N23" s="28">
        <v>16.5</v>
      </c>
      <c r="O23" s="24" t="s">
        <v>63</v>
      </c>
      <c r="P23" s="29" t="s">
        <v>38</v>
      </c>
      <c r="Q23" s="24" t="s">
        <v>39</v>
      </c>
      <c r="R23" s="24"/>
      <c r="S23" s="30" t="s">
        <v>40</v>
      </c>
      <c r="T23" s="31">
        <f t="shared" si="1"/>
        <v>104</v>
      </c>
      <c r="U23" s="32">
        <f t="shared" si="2"/>
      </c>
    </row>
    <row r="24" spans="1:21" s="4" customFormat="1" ht="24" customHeight="1">
      <c r="A24" s="33"/>
      <c r="B24" s="34"/>
      <c r="C24" s="35"/>
      <c r="D24" s="36" t="s">
        <v>64</v>
      </c>
      <c r="E24" s="136" t="s">
        <v>761</v>
      </c>
      <c r="F24" s="24" t="s">
        <v>61</v>
      </c>
      <c r="G24" s="37" t="s">
        <v>57</v>
      </c>
      <c r="H24" s="29" t="s">
        <v>41</v>
      </c>
      <c r="I24" s="24" t="s">
        <v>65</v>
      </c>
      <c r="J24" s="25">
        <v>8</v>
      </c>
      <c r="K24" s="26">
        <v>13.6</v>
      </c>
      <c r="L24" s="27">
        <f t="shared" si="0"/>
        <v>170.71029411764707</v>
      </c>
      <c r="M24" s="26">
        <v>12.2</v>
      </c>
      <c r="N24" s="28">
        <v>15.4</v>
      </c>
      <c r="O24" s="24" t="s">
        <v>66</v>
      </c>
      <c r="P24" s="29" t="s">
        <v>38</v>
      </c>
      <c r="Q24" s="24" t="s">
        <v>45</v>
      </c>
      <c r="R24" s="24"/>
      <c r="S24" s="30" t="s">
        <v>40</v>
      </c>
      <c r="T24" s="31">
        <f t="shared" si="1"/>
        <v>111</v>
      </c>
      <c r="U24" s="32">
        <f t="shared" si="2"/>
      </c>
    </row>
    <row r="25" spans="1:21" s="4" customFormat="1" ht="24" customHeight="1">
      <c r="A25" s="33"/>
      <c r="B25" s="39"/>
      <c r="C25" s="40"/>
      <c r="D25" s="36" t="s">
        <v>64</v>
      </c>
      <c r="E25" s="136" t="s">
        <v>762</v>
      </c>
      <c r="F25" s="24" t="s">
        <v>61</v>
      </c>
      <c r="G25" s="37" t="s">
        <v>57</v>
      </c>
      <c r="H25" s="29" t="s">
        <v>41</v>
      </c>
      <c r="I25" s="24" t="s">
        <v>67</v>
      </c>
      <c r="J25" s="42">
        <v>8</v>
      </c>
      <c r="K25" s="43">
        <v>12.6</v>
      </c>
      <c r="L25" s="44">
        <f t="shared" si="0"/>
        <v>184.25873015873015</v>
      </c>
      <c r="M25" s="26">
        <v>12.2</v>
      </c>
      <c r="N25" s="28">
        <v>15.4</v>
      </c>
      <c r="O25" s="24" t="s">
        <v>63</v>
      </c>
      <c r="P25" s="29" t="s">
        <v>38</v>
      </c>
      <c r="Q25" s="24" t="s">
        <v>45</v>
      </c>
      <c r="R25" s="24"/>
      <c r="S25" s="30" t="s">
        <v>40</v>
      </c>
      <c r="T25" s="31">
        <f t="shared" si="1"/>
        <v>103</v>
      </c>
      <c r="U25" s="32">
        <f t="shared" si="2"/>
      </c>
    </row>
    <row r="26" spans="1:21" s="4" customFormat="1" ht="24" customHeight="1">
      <c r="A26" s="33"/>
      <c r="B26" s="20"/>
      <c r="C26" s="21" t="s">
        <v>68</v>
      </c>
      <c r="D26" s="36" t="s">
        <v>69</v>
      </c>
      <c r="E26" s="136" t="s">
        <v>763</v>
      </c>
      <c r="F26" s="24" t="s">
        <v>70</v>
      </c>
      <c r="G26" s="37">
        <v>2.393</v>
      </c>
      <c r="H26" s="29" t="s">
        <v>41</v>
      </c>
      <c r="I26" s="24" t="s">
        <v>71</v>
      </c>
      <c r="J26" s="42">
        <v>5</v>
      </c>
      <c r="K26" s="43">
        <v>11.8</v>
      </c>
      <c r="L26" s="44">
        <f t="shared" si="0"/>
        <v>196.75084745762712</v>
      </c>
      <c r="M26" s="26">
        <v>14.4</v>
      </c>
      <c r="N26" s="28">
        <v>17.6</v>
      </c>
      <c r="O26" s="24" t="s">
        <v>42</v>
      </c>
      <c r="P26" s="29" t="s">
        <v>38</v>
      </c>
      <c r="Q26" s="24" t="s">
        <v>39</v>
      </c>
      <c r="R26" s="24"/>
      <c r="S26" s="30" t="s">
        <v>49</v>
      </c>
      <c r="T26" s="31">
        <f t="shared" si="1"/>
      </c>
      <c r="U26" s="32">
        <f t="shared" si="2"/>
      </c>
    </row>
    <row r="27" spans="1:21" s="4" customFormat="1" ht="24" customHeight="1">
      <c r="A27" s="33"/>
      <c r="B27" s="39"/>
      <c r="C27" s="40"/>
      <c r="D27" s="36" t="s">
        <v>72</v>
      </c>
      <c r="E27" s="136" t="s">
        <v>764</v>
      </c>
      <c r="F27" s="24" t="s">
        <v>70</v>
      </c>
      <c r="G27" s="37">
        <v>2.393</v>
      </c>
      <c r="H27" s="29" t="s">
        <v>41</v>
      </c>
      <c r="I27" s="24" t="s">
        <v>73</v>
      </c>
      <c r="J27" s="42">
        <v>5</v>
      </c>
      <c r="K27" s="43">
        <v>11</v>
      </c>
      <c r="L27" s="44">
        <f t="shared" si="0"/>
        <v>211.05999999999997</v>
      </c>
      <c r="M27" s="26">
        <v>13.2</v>
      </c>
      <c r="N27" s="28">
        <v>16.5</v>
      </c>
      <c r="O27" s="24" t="s">
        <v>42</v>
      </c>
      <c r="P27" s="29" t="s">
        <v>38</v>
      </c>
      <c r="Q27" s="24" t="s">
        <v>45</v>
      </c>
      <c r="R27" s="24"/>
      <c r="S27" s="30" t="s">
        <v>49</v>
      </c>
      <c r="T27" s="31">
        <f t="shared" si="1"/>
      </c>
      <c r="U27" s="32">
        <f t="shared" si="2"/>
      </c>
    </row>
    <row r="28" spans="1:21" s="4" customFormat="1" ht="24" customHeight="1">
      <c r="A28" s="33"/>
      <c r="B28" s="20"/>
      <c r="C28" s="21" t="s">
        <v>74</v>
      </c>
      <c r="D28" s="36" t="s">
        <v>75</v>
      </c>
      <c r="E28" s="136" t="s">
        <v>765</v>
      </c>
      <c r="F28" s="24" t="s">
        <v>76</v>
      </c>
      <c r="G28" s="37">
        <v>1.328</v>
      </c>
      <c r="H28" s="29" t="s">
        <v>77</v>
      </c>
      <c r="I28" s="24" t="s">
        <v>78</v>
      </c>
      <c r="J28" s="42">
        <v>4</v>
      </c>
      <c r="K28" s="43">
        <v>13.6</v>
      </c>
      <c r="L28" s="44">
        <f t="shared" si="0"/>
        <v>170.71029411764707</v>
      </c>
      <c r="M28" s="26">
        <v>20.5</v>
      </c>
      <c r="N28" s="28">
        <v>23.4</v>
      </c>
      <c r="O28" s="24" t="s">
        <v>79</v>
      </c>
      <c r="P28" s="29" t="s">
        <v>80</v>
      </c>
      <c r="Q28" s="24" t="s">
        <v>45</v>
      </c>
      <c r="R28" s="24"/>
      <c r="S28" s="30"/>
      <c r="T28" s="31">
        <f t="shared" si="1"/>
      </c>
      <c r="U28" s="32">
        <f t="shared" si="2"/>
      </c>
    </row>
    <row r="29" spans="1:21" s="4" customFormat="1" ht="24" customHeight="1">
      <c r="A29" s="33"/>
      <c r="B29" s="39"/>
      <c r="C29" s="40"/>
      <c r="D29" s="36" t="s">
        <v>75</v>
      </c>
      <c r="E29" s="136" t="s">
        <v>766</v>
      </c>
      <c r="F29" s="24" t="s">
        <v>76</v>
      </c>
      <c r="G29" s="37">
        <v>1.328</v>
      </c>
      <c r="H29" s="29" t="s">
        <v>81</v>
      </c>
      <c r="I29" s="24" t="s">
        <v>82</v>
      </c>
      <c r="J29" s="25">
        <v>4</v>
      </c>
      <c r="K29" s="26">
        <v>12.6</v>
      </c>
      <c r="L29" s="27">
        <f t="shared" si="0"/>
        <v>184.25873015873015</v>
      </c>
      <c r="M29" s="26">
        <v>20.5</v>
      </c>
      <c r="N29" s="28">
        <v>23.4</v>
      </c>
      <c r="O29" s="24" t="s">
        <v>79</v>
      </c>
      <c r="P29" s="29" t="s">
        <v>80</v>
      </c>
      <c r="Q29" s="24" t="s">
        <v>45</v>
      </c>
      <c r="R29" s="24"/>
      <c r="S29" s="30"/>
      <c r="T29" s="137">
        <f t="shared" si="1"/>
      </c>
      <c r="U29" s="32">
        <f t="shared" si="2"/>
      </c>
    </row>
    <row r="30" spans="1:21" s="4" customFormat="1" ht="24" customHeight="1">
      <c r="A30" s="33"/>
      <c r="B30" s="20"/>
      <c r="C30" s="21" t="s">
        <v>83</v>
      </c>
      <c r="D30" s="36" t="s">
        <v>84</v>
      </c>
      <c r="E30" s="136" t="s">
        <v>767</v>
      </c>
      <c r="F30" s="24" t="s">
        <v>70</v>
      </c>
      <c r="G30" s="37">
        <v>2.393</v>
      </c>
      <c r="H30" s="29" t="s">
        <v>77</v>
      </c>
      <c r="I30" s="24" t="s">
        <v>85</v>
      </c>
      <c r="J30" s="42">
        <v>5</v>
      </c>
      <c r="K30" s="43">
        <v>10.6</v>
      </c>
      <c r="L30" s="44">
        <f t="shared" si="0"/>
        <v>219.0245283018868</v>
      </c>
      <c r="M30" s="26">
        <v>13.2</v>
      </c>
      <c r="N30" s="28">
        <v>16.5</v>
      </c>
      <c r="O30" s="24" t="s">
        <v>79</v>
      </c>
      <c r="P30" s="29" t="s">
        <v>38</v>
      </c>
      <c r="Q30" s="24" t="s">
        <v>45</v>
      </c>
      <c r="R30" s="24"/>
      <c r="S30" s="30" t="s">
        <v>49</v>
      </c>
      <c r="T30" s="31">
        <f t="shared" si="1"/>
      </c>
      <c r="U30" s="32">
        <f t="shared" si="2"/>
      </c>
    </row>
    <row r="31" spans="1:21" s="4" customFormat="1" ht="24" customHeight="1" thickBot="1">
      <c r="A31" s="45"/>
      <c r="B31" s="39"/>
      <c r="C31" s="40"/>
      <c r="D31" s="36" t="s">
        <v>84</v>
      </c>
      <c r="E31" s="138" t="s">
        <v>768</v>
      </c>
      <c r="F31" s="24" t="s">
        <v>70</v>
      </c>
      <c r="G31" s="37">
        <v>2.393</v>
      </c>
      <c r="H31" s="29" t="s">
        <v>81</v>
      </c>
      <c r="I31" s="24" t="s">
        <v>86</v>
      </c>
      <c r="J31" s="25">
        <v>5</v>
      </c>
      <c r="K31" s="46">
        <v>9.6</v>
      </c>
      <c r="L31" s="47">
        <f t="shared" si="0"/>
        <v>241.83958333333334</v>
      </c>
      <c r="M31" s="26">
        <v>13.2</v>
      </c>
      <c r="N31" s="28">
        <v>16.5</v>
      </c>
      <c r="O31" s="24" t="s">
        <v>79</v>
      </c>
      <c r="P31" s="29" t="s">
        <v>38</v>
      </c>
      <c r="Q31" s="24" t="s">
        <v>45</v>
      </c>
      <c r="R31" s="24"/>
      <c r="S31" s="30" t="s">
        <v>49</v>
      </c>
      <c r="T31" s="31">
        <f t="shared" si="1"/>
      </c>
      <c r="U31" s="32">
        <f t="shared" si="2"/>
      </c>
    </row>
    <row r="32" spans="1:21" s="4" customFormat="1" ht="11.25" customHeight="1">
      <c r="A32" s="48"/>
      <c r="B32" s="48"/>
      <c r="C32" s="48"/>
      <c r="D32" s="48"/>
      <c r="E32" s="48"/>
      <c r="F32" s="49"/>
      <c r="G32" s="50"/>
      <c r="H32" s="51"/>
      <c r="I32" s="49"/>
      <c r="J32" s="49"/>
      <c r="K32" s="52"/>
      <c r="L32" s="53"/>
      <c r="M32" s="52"/>
      <c r="N32" s="52"/>
      <c r="O32" s="49"/>
      <c r="P32" s="51"/>
      <c r="Q32" s="49"/>
      <c r="R32" s="49"/>
      <c r="S32" s="54"/>
      <c r="T32" s="55"/>
      <c r="U32" s="55"/>
    </row>
    <row r="33" spans="1:21" s="4" customFormat="1" ht="11.25" customHeight="1">
      <c r="A33" s="48"/>
      <c r="B33" s="2" t="s">
        <v>87</v>
      </c>
      <c r="C33" s="56" t="s">
        <v>88</v>
      </c>
      <c r="D33" s="48"/>
      <c r="E33" s="48"/>
      <c r="F33" s="49"/>
      <c r="G33" s="50"/>
      <c r="H33" s="51"/>
      <c r="I33" s="49"/>
      <c r="J33" s="49"/>
      <c r="K33" s="52"/>
      <c r="L33" s="53"/>
      <c r="M33" s="52"/>
      <c r="N33" s="52"/>
      <c r="O33" s="49"/>
      <c r="P33" s="51"/>
      <c r="Q33" s="49"/>
      <c r="R33" s="49"/>
      <c r="S33" s="54"/>
      <c r="T33" s="55"/>
      <c r="U33" s="55"/>
    </row>
    <row r="35" spans="2:3" ht="11.25">
      <c r="B35" s="4"/>
      <c r="C35" s="4"/>
    </row>
    <row r="36" spans="2:3" ht="11.25">
      <c r="B36" s="4"/>
      <c r="C36" s="4"/>
    </row>
    <row r="37" ht="11.25">
      <c r="C37" s="4"/>
    </row>
  </sheetData>
  <sheetProtection/>
  <mergeCells count="24">
    <mergeCell ref="J2:P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" right="0.7" top="0.75" bottom="0.75" header="0.3" footer="0.3"/>
  <pageSetup fitToHeight="0" fitToWidth="0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57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27.00390625" style="2" bestFit="1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10.1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22" width="9.625" style="2" customWidth="1"/>
    <col min="23" max="16384" width="9.00390625" style="2" customWidth="1"/>
  </cols>
  <sheetData>
    <row r="1" spans="1:17" ht="21.75" customHeight="1">
      <c r="A1" s="1"/>
      <c r="B1" s="1"/>
      <c r="Q1" s="3"/>
    </row>
    <row r="2" spans="1:21" s="4" customFormat="1" ht="15">
      <c r="A2" s="139"/>
      <c r="B2" s="139"/>
      <c r="C2" s="139"/>
      <c r="D2" s="140"/>
      <c r="F2" s="141"/>
      <c r="G2" s="140"/>
      <c r="H2" s="140"/>
      <c r="I2" s="139"/>
      <c r="J2" s="603" t="s">
        <v>89</v>
      </c>
      <c r="K2" s="603"/>
      <c r="L2" s="603"/>
      <c r="M2" s="603"/>
      <c r="N2" s="603"/>
      <c r="O2" s="603"/>
      <c r="P2" s="142"/>
      <c r="Q2" s="604" t="s">
        <v>90</v>
      </c>
      <c r="R2" s="562"/>
      <c r="S2" s="562"/>
      <c r="T2" s="562"/>
      <c r="U2" s="562"/>
    </row>
    <row r="3" spans="1:21" s="4" customFormat="1" ht="23.25" customHeight="1">
      <c r="A3" s="143" t="s">
        <v>166</v>
      </c>
      <c r="B3" s="143"/>
      <c r="C3" s="139"/>
      <c r="D3" s="140"/>
      <c r="F3" s="139"/>
      <c r="G3" s="139"/>
      <c r="H3" s="139"/>
      <c r="I3" s="139"/>
      <c r="J3" s="142"/>
      <c r="K3" s="139"/>
      <c r="L3" s="139"/>
      <c r="M3" s="139"/>
      <c r="N3" s="139"/>
      <c r="O3" s="139"/>
      <c r="P3" s="140"/>
      <c r="Q3" s="144"/>
      <c r="R3" s="605" t="s">
        <v>91</v>
      </c>
      <c r="S3" s="605"/>
      <c r="T3" s="605"/>
      <c r="U3" s="605"/>
    </row>
    <row r="4" spans="1:21" s="4" customFormat="1" ht="14.25" customHeight="1" thickBot="1">
      <c r="A4" s="575" t="s">
        <v>92</v>
      </c>
      <c r="B4" s="606" t="s">
        <v>93</v>
      </c>
      <c r="C4" s="607"/>
      <c r="D4" s="612"/>
      <c r="E4" s="10"/>
      <c r="F4" s="606" t="s">
        <v>94</v>
      </c>
      <c r="G4" s="614"/>
      <c r="H4" s="579" t="s">
        <v>95</v>
      </c>
      <c r="I4" s="579" t="s">
        <v>96</v>
      </c>
      <c r="J4" s="616" t="s">
        <v>97</v>
      </c>
      <c r="K4" s="580" t="s">
        <v>98</v>
      </c>
      <c r="L4" s="581"/>
      <c r="M4" s="581"/>
      <c r="N4" s="582"/>
      <c r="O4" s="145"/>
      <c r="P4" s="583"/>
      <c r="Q4" s="584"/>
      <c r="R4" s="585"/>
      <c r="S4" s="146"/>
      <c r="T4" s="586" t="s">
        <v>9</v>
      </c>
      <c r="U4" s="589" t="s">
        <v>10</v>
      </c>
    </row>
    <row r="5" spans="1:21" s="4" customFormat="1" ht="11.25" customHeight="1">
      <c r="A5" s="576"/>
      <c r="B5" s="608"/>
      <c r="C5" s="609"/>
      <c r="D5" s="613"/>
      <c r="E5" s="12"/>
      <c r="F5" s="615"/>
      <c r="G5" s="599"/>
      <c r="H5" s="576"/>
      <c r="I5" s="576"/>
      <c r="J5" s="617"/>
      <c r="K5" s="590" t="s">
        <v>99</v>
      </c>
      <c r="L5" s="593" t="s">
        <v>100</v>
      </c>
      <c r="M5" s="596" t="s">
        <v>101</v>
      </c>
      <c r="N5" s="597" t="s">
        <v>102</v>
      </c>
      <c r="O5" s="148" t="s">
        <v>103</v>
      </c>
      <c r="P5" s="600" t="s">
        <v>104</v>
      </c>
      <c r="Q5" s="601"/>
      <c r="R5" s="602"/>
      <c r="S5" s="149" t="s">
        <v>105</v>
      </c>
      <c r="T5" s="587"/>
      <c r="U5" s="576"/>
    </row>
    <row r="6" spans="1:21" s="4" customFormat="1" ht="11.25" customHeight="1">
      <c r="A6" s="576"/>
      <c r="B6" s="608"/>
      <c r="C6" s="609"/>
      <c r="D6" s="575" t="s">
        <v>106</v>
      </c>
      <c r="E6" s="578" t="s">
        <v>731</v>
      </c>
      <c r="F6" s="575" t="s">
        <v>106</v>
      </c>
      <c r="G6" s="579" t="s">
        <v>107</v>
      </c>
      <c r="H6" s="576"/>
      <c r="I6" s="576"/>
      <c r="J6" s="617"/>
      <c r="K6" s="591"/>
      <c r="L6" s="594"/>
      <c r="M6" s="591"/>
      <c r="N6" s="598"/>
      <c r="O6" s="150" t="s">
        <v>108</v>
      </c>
      <c r="P6" s="150" t="s">
        <v>109</v>
      </c>
      <c r="Q6" s="150"/>
      <c r="R6" s="150"/>
      <c r="S6" s="151" t="s">
        <v>110</v>
      </c>
      <c r="T6" s="587"/>
      <c r="U6" s="576"/>
    </row>
    <row r="7" spans="1:21" s="4" customFormat="1" ht="12" customHeight="1">
      <c r="A7" s="576"/>
      <c r="B7" s="608"/>
      <c r="C7" s="609"/>
      <c r="D7" s="576"/>
      <c r="E7" s="532"/>
      <c r="F7" s="576"/>
      <c r="G7" s="576"/>
      <c r="H7" s="576"/>
      <c r="I7" s="576"/>
      <c r="J7" s="617"/>
      <c r="K7" s="591"/>
      <c r="L7" s="594"/>
      <c r="M7" s="591"/>
      <c r="N7" s="598"/>
      <c r="O7" s="150" t="s">
        <v>111</v>
      </c>
      <c r="P7" s="150" t="s">
        <v>112</v>
      </c>
      <c r="Q7" s="150" t="s">
        <v>113</v>
      </c>
      <c r="R7" s="150" t="s">
        <v>114</v>
      </c>
      <c r="S7" s="151" t="s">
        <v>115</v>
      </c>
      <c r="T7" s="587"/>
      <c r="U7" s="576"/>
    </row>
    <row r="8" spans="1:21" s="4" customFormat="1" ht="11.25" customHeight="1">
      <c r="A8" s="577"/>
      <c r="B8" s="610"/>
      <c r="C8" s="611"/>
      <c r="D8" s="577"/>
      <c r="E8" s="533"/>
      <c r="F8" s="577"/>
      <c r="G8" s="577"/>
      <c r="H8" s="577"/>
      <c r="I8" s="577"/>
      <c r="J8" s="615"/>
      <c r="K8" s="592"/>
      <c r="L8" s="595"/>
      <c r="M8" s="592"/>
      <c r="N8" s="599"/>
      <c r="O8" s="152" t="s">
        <v>116</v>
      </c>
      <c r="P8" s="152" t="s">
        <v>117</v>
      </c>
      <c r="Q8" s="152" t="s">
        <v>118</v>
      </c>
      <c r="R8" s="153"/>
      <c r="S8" s="147" t="s">
        <v>119</v>
      </c>
      <c r="T8" s="588"/>
      <c r="U8" s="577"/>
    </row>
    <row r="9" spans="1:21" s="4" customFormat="1" ht="24" customHeight="1">
      <c r="A9" s="99" t="s">
        <v>769</v>
      </c>
      <c r="B9" s="100"/>
      <c r="C9" s="21" t="s">
        <v>770</v>
      </c>
      <c r="D9" s="19" t="s">
        <v>771</v>
      </c>
      <c r="E9" s="19" t="s">
        <v>772</v>
      </c>
      <c r="F9" s="22" t="s">
        <v>159</v>
      </c>
      <c r="G9" s="23">
        <v>1.998</v>
      </c>
      <c r="H9" s="22" t="s">
        <v>48</v>
      </c>
      <c r="I9" s="24" t="s">
        <v>267</v>
      </c>
      <c r="J9" s="25">
        <v>4</v>
      </c>
      <c r="K9" s="26">
        <v>13</v>
      </c>
      <c r="L9" s="27">
        <v>178.58923076923077</v>
      </c>
      <c r="M9" s="26">
        <v>17.2</v>
      </c>
      <c r="N9" s="28">
        <v>20.3</v>
      </c>
      <c r="O9" s="24" t="s">
        <v>467</v>
      </c>
      <c r="P9" s="29" t="s">
        <v>38</v>
      </c>
      <c r="Q9" s="24" t="s">
        <v>204</v>
      </c>
      <c r="R9" s="36" t="s">
        <v>121</v>
      </c>
      <c r="S9" s="30" t="s">
        <v>40</v>
      </c>
      <c r="T9" s="31" t="s">
        <v>404</v>
      </c>
      <c r="U9" s="32" t="s">
        <v>404</v>
      </c>
    </row>
    <row r="10" spans="1:21" s="4" customFormat="1" ht="24" customHeight="1">
      <c r="A10" s="101"/>
      <c r="B10" s="102"/>
      <c r="C10" s="35"/>
      <c r="D10" s="19" t="s">
        <v>771</v>
      </c>
      <c r="E10" s="154" t="s">
        <v>773</v>
      </c>
      <c r="F10" s="22" t="s">
        <v>159</v>
      </c>
      <c r="G10" s="23">
        <v>1.998</v>
      </c>
      <c r="H10" s="22" t="s">
        <v>48</v>
      </c>
      <c r="I10" s="24" t="s">
        <v>547</v>
      </c>
      <c r="J10" s="25">
        <v>4</v>
      </c>
      <c r="K10" s="26">
        <v>12.4</v>
      </c>
      <c r="L10" s="27">
        <v>187.2306451612903</v>
      </c>
      <c r="M10" s="26">
        <v>17.2</v>
      </c>
      <c r="N10" s="28">
        <v>20.3</v>
      </c>
      <c r="O10" s="24" t="s">
        <v>467</v>
      </c>
      <c r="P10" s="29" t="s">
        <v>38</v>
      </c>
      <c r="Q10" s="24" t="s">
        <v>204</v>
      </c>
      <c r="R10" s="36" t="s">
        <v>122</v>
      </c>
      <c r="S10" s="30" t="s">
        <v>40</v>
      </c>
      <c r="T10" s="31" t="s">
        <v>404</v>
      </c>
      <c r="U10" s="32" t="s">
        <v>404</v>
      </c>
    </row>
    <row r="11" spans="1:21" s="4" customFormat="1" ht="24" customHeight="1">
      <c r="A11" s="101"/>
      <c r="B11" s="102"/>
      <c r="C11" s="35"/>
      <c r="D11" s="19" t="s">
        <v>771</v>
      </c>
      <c r="E11" s="154" t="s">
        <v>774</v>
      </c>
      <c r="F11" s="22" t="s">
        <v>159</v>
      </c>
      <c r="G11" s="23">
        <v>1.998</v>
      </c>
      <c r="H11" s="22" t="s">
        <v>513</v>
      </c>
      <c r="I11" s="24" t="s">
        <v>294</v>
      </c>
      <c r="J11" s="25">
        <v>4</v>
      </c>
      <c r="K11" s="26">
        <v>12.8</v>
      </c>
      <c r="L11" s="27">
        <v>181.3796875</v>
      </c>
      <c r="M11" s="26">
        <v>17.2</v>
      </c>
      <c r="N11" s="28">
        <v>20.3</v>
      </c>
      <c r="O11" s="24" t="s">
        <v>467</v>
      </c>
      <c r="P11" s="29" t="s">
        <v>38</v>
      </c>
      <c r="Q11" s="24" t="s">
        <v>204</v>
      </c>
      <c r="R11" s="36" t="s">
        <v>775</v>
      </c>
      <c r="S11" s="30" t="s">
        <v>40</v>
      </c>
      <c r="T11" s="31" t="s">
        <v>404</v>
      </c>
      <c r="U11" s="32" t="s">
        <v>404</v>
      </c>
    </row>
    <row r="12" spans="1:21" s="4" customFormat="1" ht="24" customHeight="1">
      <c r="A12" s="101"/>
      <c r="B12" s="105"/>
      <c r="C12" s="40"/>
      <c r="D12" s="19" t="s">
        <v>771</v>
      </c>
      <c r="E12" s="154" t="s">
        <v>776</v>
      </c>
      <c r="F12" s="22" t="s">
        <v>159</v>
      </c>
      <c r="G12" s="23">
        <v>1.998</v>
      </c>
      <c r="H12" s="22" t="s">
        <v>513</v>
      </c>
      <c r="I12" s="24" t="s">
        <v>777</v>
      </c>
      <c r="J12" s="25">
        <v>4</v>
      </c>
      <c r="K12" s="26">
        <v>12.4</v>
      </c>
      <c r="L12" s="27">
        <v>187.2306451612903</v>
      </c>
      <c r="M12" s="26">
        <v>17.2</v>
      </c>
      <c r="N12" s="28">
        <v>20.3</v>
      </c>
      <c r="O12" s="24" t="s">
        <v>467</v>
      </c>
      <c r="P12" s="29" t="s">
        <v>38</v>
      </c>
      <c r="Q12" s="24" t="s">
        <v>204</v>
      </c>
      <c r="R12" s="36" t="s">
        <v>778</v>
      </c>
      <c r="S12" s="30" t="s">
        <v>40</v>
      </c>
      <c r="T12" s="31" t="s">
        <v>404</v>
      </c>
      <c r="U12" s="32" t="s">
        <v>404</v>
      </c>
    </row>
    <row r="13" spans="1:21" s="4" customFormat="1" ht="24" customHeight="1">
      <c r="A13" s="101"/>
      <c r="B13" s="102"/>
      <c r="C13" s="35" t="s">
        <v>779</v>
      </c>
      <c r="D13" s="19" t="s">
        <v>780</v>
      </c>
      <c r="E13" s="19" t="s">
        <v>781</v>
      </c>
      <c r="F13" s="22" t="s">
        <v>159</v>
      </c>
      <c r="G13" s="23">
        <v>1.998</v>
      </c>
      <c r="H13" s="22" t="s">
        <v>41</v>
      </c>
      <c r="I13" s="24" t="s">
        <v>164</v>
      </c>
      <c r="J13" s="25">
        <v>5</v>
      </c>
      <c r="K13" s="26">
        <v>13.2</v>
      </c>
      <c r="L13" s="27">
        <v>175.88333333333335</v>
      </c>
      <c r="M13" s="26">
        <v>13.2</v>
      </c>
      <c r="N13" s="28">
        <v>16.5</v>
      </c>
      <c r="O13" s="24" t="s">
        <v>782</v>
      </c>
      <c r="P13" s="29" t="s">
        <v>123</v>
      </c>
      <c r="Q13" s="24" t="s">
        <v>45</v>
      </c>
      <c r="R13" s="36" t="s">
        <v>783</v>
      </c>
      <c r="S13" s="30" t="s">
        <v>40</v>
      </c>
      <c r="T13" s="31">
        <v>100</v>
      </c>
      <c r="U13" s="32" t="s">
        <v>404</v>
      </c>
    </row>
    <row r="14" spans="1:21" s="4" customFormat="1" ht="24" customHeight="1">
      <c r="A14" s="101"/>
      <c r="B14" s="102"/>
      <c r="C14" s="35"/>
      <c r="D14" s="19" t="s">
        <v>780</v>
      </c>
      <c r="E14" s="19" t="s">
        <v>784</v>
      </c>
      <c r="F14" s="22" t="s">
        <v>159</v>
      </c>
      <c r="G14" s="23">
        <v>1.998</v>
      </c>
      <c r="H14" s="22" t="s">
        <v>41</v>
      </c>
      <c r="I14" s="24" t="s">
        <v>175</v>
      </c>
      <c r="J14" s="25">
        <v>5</v>
      </c>
      <c r="K14" s="26">
        <v>12.4</v>
      </c>
      <c r="L14" s="27">
        <v>187.2306451612903</v>
      </c>
      <c r="M14" s="26">
        <v>13.2</v>
      </c>
      <c r="N14" s="28">
        <v>16.5</v>
      </c>
      <c r="O14" s="24" t="s">
        <v>782</v>
      </c>
      <c r="P14" s="29" t="s">
        <v>123</v>
      </c>
      <c r="Q14" s="24" t="s">
        <v>45</v>
      </c>
      <c r="R14" s="36" t="s">
        <v>785</v>
      </c>
      <c r="S14" s="30" t="s">
        <v>40</v>
      </c>
      <c r="T14" s="31" t="s">
        <v>404</v>
      </c>
      <c r="U14" s="32" t="s">
        <v>404</v>
      </c>
    </row>
    <row r="15" spans="1:21" s="4" customFormat="1" ht="24" customHeight="1">
      <c r="A15" s="101"/>
      <c r="B15" s="105"/>
      <c r="C15" s="40"/>
      <c r="D15" s="19" t="s">
        <v>786</v>
      </c>
      <c r="E15" s="19" t="s">
        <v>787</v>
      </c>
      <c r="F15" s="22" t="s">
        <v>788</v>
      </c>
      <c r="G15" s="23">
        <v>1.994</v>
      </c>
      <c r="H15" s="22" t="s">
        <v>48</v>
      </c>
      <c r="I15" s="24" t="s">
        <v>789</v>
      </c>
      <c r="J15" s="25">
        <v>5</v>
      </c>
      <c r="K15" s="26">
        <v>9.4</v>
      </c>
      <c r="L15" s="27">
        <v>246.9851063829787</v>
      </c>
      <c r="M15" s="26">
        <v>14.4</v>
      </c>
      <c r="N15" s="28">
        <v>17.6</v>
      </c>
      <c r="O15" s="24" t="s">
        <v>79</v>
      </c>
      <c r="P15" s="29" t="s">
        <v>514</v>
      </c>
      <c r="Q15" s="24" t="s">
        <v>45</v>
      </c>
      <c r="R15" s="36"/>
      <c r="S15" s="30" t="s">
        <v>49</v>
      </c>
      <c r="T15" s="31" t="s">
        <v>404</v>
      </c>
      <c r="U15" s="32" t="s">
        <v>404</v>
      </c>
    </row>
    <row r="16" spans="1:21" s="4" customFormat="1" ht="24" customHeight="1">
      <c r="A16" s="101"/>
      <c r="B16" s="102"/>
      <c r="C16" s="35" t="s">
        <v>126</v>
      </c>
      <c r="D16" s="19" t="s">
        <v>790</v>
      </c>
      <c r="E16" s="154" t="s">
        <v>791</v>
      </c>
      <c r="F16" s="22" t="s">
        <v>127</v>
      </c>
      <c r="G16" s="23">
        <v>1.995</v>
      </c>
      <c r="H16" s="22" t="s">
        <v>41</v>
      </c>
      <c r="I16" s="24" t="s">
        <v>792</v>
      </c>
      <c r="J16" s="25">
        <v>5</v>
      </c>
      <c r="K16" s="26">
        <v>20.4</v>
      </c>
      <c r="L16" s="27">
        <v>113.80686274509804</v>
      </c>
      <c r="M16" s="26">
        <v>14.4</v>
      </c>
      <c r="N16" s="28">
        <v>17.6</v>
      </c>
      <c r="O16" s="24" t="s">
        <v>793</v>
      </c>
      <c r="P16" s="29" t="s">
        <v>123</v>
      </c>
      <c r="Q16" s="24" t="s">
        <v>45</v>
      </c>
      <c r="R16" s="36"/>
      <c r="S16" s="30" t="s">
        <v>40</v>
      </c>
      <c r="T16" s="31">
        <v>141</v>
      </c>
      <c r="U16" s="32">
        <v>115</v>
      </c>
    </row>
    <row r="17" spans="1:21" s="4" customFormat="1" ht="24" customHeight="1">
      <c r="A17" s="101"/>
      <c r="B17" s="102"/>
      <c r="C17" s="35"/>
      <c r="D17" s="19" t="s">
        <v>790</v>
      </c>
      <c r="E17" s="155" t="s">
        <v>794</v>
      </c>
      <c r="F17" s="22" t="s">
        <v>127</v>
      </c>
      <c r="G17" s="23">
        <v>1.995</v>
      </c>
      <c r="H17" s="22" t="s">
        <v>41</v>
      </c>
      <c r="I17" s="24">
        <v>1540</v>
      </c>
      <c r="J17" s="25">
        <v>5</v>
      </c>
      <c r="K17" s="26">
        <v>19.2</v>
      </c>
      <c r="L17" s="27">
        <v>120.91979166666667</v>
      </c>
      <c r="M17" s="26">
        <v>13.2</v>
      </c>
      <c r="N17" s="28">
        <v>16.5</v>
      </c>
      <c r="O17" s="24" t="s">
        <v>793</v>
      </c>
      <c r="P17" s="29" t="s">
        <v>123</v>
      </c>
      <c r="Q17" s="24" t="s">
        <v>45</v>
      </c>
      <c r="R17" s="36"/>
      <c r="S17" s="30" t="s">
        <v>40</v>
      </c>
      <c r="T17" s="31">
        <v>145</v>
      </c>
      <c r="U17" s="32">
        <v>116</v>
      </c>
    </row>
    <row r="18" spans="1:21" s="4" customFormat="1" ht="24" customHeight="1">
      <c r="A18" s="101"/>
      <c r="B18" s="102"/>
      <c r="C18" s="35"/>
      <c r="D18" s="19" t="s">
        <v>128</v>
      </c>
      <c r="E18" s="19" t="s">
        <v>795</v>
      </c>
      <c r="F18" s="22" t="s">
        <v>129</v>
      </c>
      <c r="G18" s="23">
        <v>1.599</v>
      </c>
      <c r="H18" s="22" t="s">
        <v>41</v>
      </c>
      <c r="I18" s="24" t="s">
        <v>796</v>
      </c>
      <c r="J18" s="25">
        <v>5</v>
      </c>
      <c r="K18" s="26">
        <v>17.6</v>
      </c>
      <c r="L18" s="27">
        <v>131.9125</v>
      </c>
      <c r="M18" s="26">
        <v>17.2</v>
      </c>
      <c r="N18" s="28">
        <v>20.3</v>
      </c>
      <c r="O18" s="24" t="s">
        <v>130</v>
      </c>
      <c r="P18" s="29" t="s">
        <v>123</v>
      </c>
      <c r="Q18" s="24" t="s">
        <v>39</v>
      </c>
      <c r="R18" s="36"/>
      <c r="S18" s="30" t="s">
        <v>40</v>
      </c>
      <c r="T18" s="31">
        <v>102</v>
      </c>
      <c r="U18" s="32" t="s">
        <v>404</v>
      </c>
    </row>
    <row r="19" spans="1:21" s="4" customFormat="1" ht="24" customHeight="1">
      <c r="A19" s="101"/>
      <c r="B19" s="102"/>
      <c r="C19" s="35"/>
      <c r="D19" s="19" t="s">
        <v>128</v>
      </c>
      <c r="E19" s="19">
        <v>1010</v>
      </c>
      <c r="F19" s="22" t="s">
        <v>129</v>
      </c>
      <c r="G19" s="23">
        <v>1.599</v>
      </c>
      <c r="H19" s="22" t="s">
        <v>41</v>
      </c>
      <c r="I19" s="24">
        <v>1250</v>
      </c>
      <c r="J19" s="25">
        <v>5</v>
      </c>
      <c r="K19" s="26">
        <v>16.4</v>
      </c>
      <c r="L19" s="27">
        <v>141.56463414634146</v>
      </c>
      <c r="M19" s="26">
        <v>17.2</v>
      </c>
      <c r="N19" s="28">
        <v>20.3</v>
      </c>
      <c r="O19" s="24" t="s">
        <v>131</v>
      </c>
      <c r="P19" s="29" t="s">
        <v>123</v>
      </c>
      <c r="Q19" s="24" t="s">
        <v>39</v>
      </c>
      <c r="R19" s="36"/>
      <c r="S19" s="30" t="s">
        <v>40</v>
      </c>
      <c r="T19" s="31" t="s">
        <v>404</v>
      </c>
      <c r="U19" s="32" t="s">
        <v>404</v>
      </c>
    </row>
    <row r="20" spans="1:21" s="4" customFormat="1" ht="24" customHeight="1">
      <c r="A20" s="101"/>
      <c r="B20" s="102"/>
      <c r="C20" s="35"/>
      <c r="D20" s="19" t="s">
        <v>132</v>
      </c>
      <c r="E20" s="19" t="s">
        <v>797</v>
      </c>
      <c r="F20" s="22" t="s">
        <v>129</v>
      </c>
      <c r="G20" s="23">
        <v>1.599</v>
      </c>
      <c r="H20" s="22" t="s">
        <v>41</v>
      </c>
      <c r="I20" s="24" t="s">
        <v>796</v>
      </c>
      <c r="J20" s="25">
        <v>5</v>
      </c>
      <c r="K20" s="26">
        <v>17.6</v>
      </c>
      <c r="L20" s="27">
        <v>131.9125</v>
      </c>
      <c r="M20" s="26">
        <v>17.2</v>
      </c>
      <c r="N20" s="28">
        <v>20.3</v>
      </c>
      <c r="O20" s="24" t="s">
        <v>130</v>
      </c>
      <c r="P20" s="29" t="s">
        <v>123</v>
      </c>
      <c r="Q20" s="24" t="s">
        <v>39</v>
      </c>
      <c r="R20" s="36"/>
      <c r="S20" s="30" t="s">
        <v>40</v>
      </c>
      <c r="T20" s="31">
        <v>102</v>
      </c>
      <c r="U20" s="32" t="s">
        <v>404</v>
      </c>
    </row>
    <row r="21" spans="1:21" s="4" customFormat="1" ht="24" customHeight="1">
      <c r="A21" s="101"/>
      <c r="B21" s="102"/>
      <c r="C21" s="35"/>
      <c r="D21" s="19" t="s">
        <v>132</v>
      </c>
      <c r="E21" s="19">
        <v>1010</v>
      </c>
      <c r="F21" s="22" t="s">
        <v>129</v>
      </c>
      <c r="G21" s="23">
        <v>1.599</v>
      </c>
      <c r="H21" s="22" t="s">
        <v>41</v>
      </c>
      <c r="I21" s="24">
        <v>1250</v>
      </c>
      <c r="J21" s="25">
        <v>5</v>
      </c>
      <c r="K21" s="26">
        <v>16.4</v>
      </c>
      <c r="L21" s="27">
        <v>141.56463414634146</v>
      </c>
      <c r="M21" s="26">
        <v>17.2</v>
      </c>
      <c r="N21" s="28">
        <v>20.3</v>
      </c>
      <c r="O21" s="24" t="s">
        <v>131</v>
      </c>
      <c r="P21" s="29" t="s">
        <v>123</v>
      </c>
      <c r="Q21" s="24" t="s">
        <v>39</v>
      </c>
      <c r="R21" s="36"/>
      <c r="S21" s="30" t="s">
        <v>40</v>
      </c>
      <c r="T21" s="31" t="s">
        <v>404</v>
      </c>
      <c r="U21" s="32" t="s">
        <v>404</v>
      </c>
    </row>
    <row r="22" spans="1:21" s="4" customFormat="1" ht="24" customHeight="1">
      <c r="A22" s="101"/>
      <c r="B22" s="102"/>
      <c r="C22" s="35"/>
      <c r="D22" s="19" t="s">
        <v>133</v>
      </c>
      <c r="E22" s="19" t="s">
        <v>798</v>
      </c>
      <c r="F22" s="22" t="s">
        <v>129</v>
      </c>
      <c r="G22" s="23">
        <v>1.599</v>
      </c>
      <c r="H22" s="22" t="s">
        <v>41</v>
      </c>
      <c r="I22" s="24" t="s">
        <v>134</v>
      </c>
      <c r="J22" s="25">
        <v>5</v>
      </c>
      <c r="K22" s="26">
        <v>16.2</v>
      </c>
      <c r="L22" s="27">
        <v>143.31234567901234</v>
      </c>
      <c r="M22" s="26">
        <v>15.8</v>
      </c>
      <c r="N22" s="28">
        <v>19</v>
      </c>
      <c r="O22" s="24" t="s">
        <v>130</v>
      </c>
      <c r="P22" s="29" t="s">
        <v>123</v>
      </c>
      <c r="Q22" s="24" t="s">
        <v>45</v>
      </c>
      <c r="R22" s="36" t="s">
        <v>799</v>
      </c>
      <c r="S22" s="30" t="s">
        <v>40</v>
      </c>
      <c r="T22" s="31">
        <v>102</v>
      </c>
      <c r="U22" s="32" t="s">
        <v>404</v>
      </c>
    </row>
    <row r="23" spans="1:21" s="4" customFormat="1" ht="24" customHeight="1">
      <c r="A23" s="101"/>
      <c r="B23" s="102"/>
      <c r="C23" s="35"/>
      <c r="D23" s="19" t="s">
        <v>133</v>
      </c>
      <c r="E23" s="19" t="s">
        <v>800</v>
      </c>
      <c r="F23" s="22" t="s">
        <v>129</v>
      </c>
      <c r="G23" s="23">
        <v>1.599</v>
      </c>
      <c r="H23" s="22" t="s">
        <v>41</v>
      </c>
      <c r="I23" s="24" t="s">
        <v>801</v>
      </c>
      <c r="J23" s="25">
        <v>5</v>
      </c>
      <c r="K23" s="26">
        <v>15.8</v>
      </c>
      <c r="L23" s="27">
        <v>146.9405063291139</v>
      </c>
      <c r="M23" s="26">
        <v>15.8</v>
      </c>
      <c r="N23" s="28">
        <v>19</v>
      </c>
      <c r="O23" s="24" t="s">
        <v>130</v>
      </c>
      <c r="P23" s="29" t="s">
        <v>123</v>
      </c>
      <c r="Q23" s="24" t="s">
        <v>45</v>
      </c>
      <c r="R23" s="36" t="s">
        <v>775</v>
      </c>
      <c r="S23" s="30" t="s">
        <v>40</v>
      </c>
      <c r="T23" s="31">
        <v>100</v>
      </c>
      <c r="U23" s="32" t="s">
        <v>404</v>
      </c>
    </row>
    <row r="24" spans="1:21" s="4" customFormat="1" ht="24" customHeight="1">
      <c r="A24" s="101"/>
      <c r="B24" s="102"/>
      <c r="C24" s="35"/>
      <c r="D24" s="19" t="s">
        <v>133</v>
      </c>
      <c r="E24" s="19" t="s">
        <v>802</v>
      </c>
      <c r="F24" s="22" t="s">
        <v>129</v>
      </c>
      <c r="G24" s="23">
        <v>1.599</v>
      </c>
      <c r="H24" s="22" t="s">
        <v>36</v>
      </c>
      <c r="I24" s="24" t="s">
        <v>135</v>
      </c>
      <c r="J24" s="25">
        <v>5</v>
      </c>
      <c r="K24" s="26">
        <v>15.6</v>
      </c>
      <c r="L24" s="27">
        <v>148.824358974359</v>
      </c>
      <c r="M24" s="26">
        <v>17.2</v>
      </c>
      <c r="N24" s="28">
        <v>20.3</v>
      </c>
      <c r="O24" s="24" t="s">
        <v>79</v>
      </c>
      <c r="P24" s="29" t="s">
        <v>123</v>
      </c>
      <c r="Q24" s="24" t="s">
        <v>45</v>
      </c>
      <c r="R24" s="36"/>
      <c r="S24" s="30" t="s">
        <v>40</v>
      </c>
      <c r="T24" s="31" t="s">
        <v>404</v>
      </c>
      <c r="U24" s="32" t="s">
        <v>404</v>
      </c>
    </row>
    <row r="25" spans="1:21" s="4" customFormat="1" ht="24" customHeight="1">
      <c r="A25" s="101"/>
      <c r="B25" s="102"/>
      <c r="C25" s="35"/>
      <c r="D25" s="19" t="s">
        <v>133</v>
      </c>
      <c r="E25" s="19">
        <v>1020</v>
      </c>
      <c r="F25" s="22" t="s">
        <v>129</v>
      </c>
      <c r="G25" s="23">
        <v>1.599</v>
      </c>
      <c r="H25" s="22" t="s">
        <v>41</v>
      </c>
      <c r="I25" s="24">
        <v>1310</v>
      </c>
      <c r="J25" s="25">
        <v>5</v>
      </c>
      <c r="K25" s="26">
        <v>15.4</v>
      </c>
      <c r="L25" s="27">
        <v>150.75714285714284</v>
      </c>
      <c r="M25" s="26">
        <v>17.2</v>
      </c>
      <c r="N25" s="28">
        <v>20.3</v>
      </c>
      <c r="O25" s="24" t="s">
        <v>131</v>
      </c>
      <c r="P25" s="29" t="s">
        <v>123</v>
      </c>
      <c r="Q25" s="24" t="s">
        <v>45</v>
      </c>
      <c r="R25" s="36"/>
      <c r="S25" s="30" t="s">
        <v>40</v>
      </c>
      <c r="T25" s="31" t="s">
        <v>404</v>
      </c>
      <c r="U25" s="32" t="s">
        <v>404</v>
      </c>
    </row>
    <row r="26" spans="1:21" s="4" customFormat="1" ht="24" customHeight="1">
      <c r="A26" s="101"/>
      <c r="B26" s="102"/>
      <c r="C26" s="35"/>
      <c r="D26" s="19" t="s">
        <v>136</v>
      </c>
      <c r="E26" s="19" t="s">
        <v>798</v>
      </c>
      <c r="F26" s="22" t="s">
        <v>129</v>
      </c>
      <c r="G26" s="23">
        <v>1.599</v>
      </c>
      <c r="H26" s="22" t="s">
        <v>41</v>
      </c>
      <c r="I26" s="24" t="s">
        <v>134</v>
      </c>
      <c r="J26" s="25">
        <v>5</v>
      </c>
      <c r="K26" s="26">
        <v>16.2</v>
      </c>
      <c r="L26" s="27">
        <v>143.31234567901234</v>
      </c>
      <c r="M26" s="26">
        <v>15.8</v>
      </c>
      <c r="N26" s="28">
        <v>19</v>
      </c>
      <c r="O26" s="24" t="s">
        <v>130</v>
      </c>
      <c r="P26" s="29" t="s">
        <v>123</v>
      </c>
      <c r="Q26" s="24" t="s">
        <v>45</v>
      </c>
      <c r="R26" s="36" t="s">
        <v>799</v>
      </c>
      <c r="S26" s="30" t="s">
        <v>40</v>
      </c>
      <c r="T26" s="31">
        <v>102</v>
      </c>
      <c r="U26" s="32" t="s">
        <v>404</v>
      </c>
    </row>
    <row r="27" spans="1:21" s="4" customFormat="1" ht="24" customHeight="1">
      <c r="A27" s="101"/>
      <c r="B27" s="102"/>
      <c r="C27" s="35"/>
      <c r="D27" s="19" t="s">
        <v>136</v>
      </c>
      <c r="E27" s="19" t="s">
        <v>800</v>
      </c>
      <c r="F27" s="22" t="s">
        <v>129</v>
      </c>
      <c r="G27" s="23">
        <v>1.599</v>
      </c>
      <c r="H27" s="22" t="s">
        <v>41</v>
      </c>
      <c r="I27" s="24" t="s">
        <v>801</v>
      </c>
      <c r="J27" s="25">
        <v>5</v>
      </c>
      <c r="K27" s="26">
        <v>15.8</v>
      </c>
      <c r="L27" s="27">
        <v>146.9405063291139</v>
      </c>
      <c r="M27" s="26">
        <v>15.8</v>
      </c>
      <c r="N27" s="28">
        <v>19</v>
      </c>
      <c r="O27" s="24" t="s">
        <v>130</v>
      </c>
      <c r="P27" s="29" t="s">
        <v>123</v>
      </c>
      <c r="Q27" s="24" t="s">
        <v>45</v>
      </c>
      <c r="R27" s="36" t="s">
        <v>775</v>
      </c>
      <c r="S27" s="30" t="s">
        <v>40</v>
      </c>
      <c r="T27" s="31">
        <v>100</v>
      </c>
      <c r="U27" s="32" t="s">
        <v>404</v>
      </c>
    </row>
    <row r="28" spans="1:21" s="4" customFormat="1" ht="24" customHeight="1">
      <c r="A28" s="101"/>
      <c r="B28" s="102"/>
      <c r="C28" s="35"/>
      <c r="D28" s="19" t="s">
        <v>136</v>
      </c>
      <c r="E28" s="19" t="s">
        <v>802</v>
      </c>
      <c r="F28" s="22" t="s">
        <v>129</v>
      </c>
      <c r="G28" s="23">
        <v>1.599</v>
      </c>
      <c r="H28" s="22" t="s">
        <v>36</v>
      </c>
      <c r="I28" s="24" t="s">
        <v>135</v>
      </c>
      <c r="J28" s="25">
        <v>5</v>
      </c>
      <c r="K28" s="26">
        <v>15.6</v>
      </c>
      <c r="L28" s="27">
        <v>148.824358974359</v>
      </c>
      <c r="M28" s="26">
        <v>17.2</v>
      </c>
      <c r="N28" s="28">
        <v>20.3</v>
      </c>
      <c r="O28" s="24" t="s">
        <v>79</v>
      </c>
      <c r="P28" s="29" t="s">
        <v>123</v>
      </c>
      <c r="Q28" s="24" t="s">
        <v>45</v>
      </c>
      <c r="R28" s="36"/>
      <c r="S28" s="30" t="s">
        <v>40</v>
      </c>
      <c r="T28" s="31" t="s">
        <v>404</v>
      </c>
      <c r="U28" s="32" t="s">
        <v>404</v>
      </c>
    </row>
    <row r="29" spans="1:21" s="4" customFormat="1" ht="24" customHeight="1">
      <c r="A29" s="101"/>
      <c r="B29" s="102"/>
      <c r="C29" s="35"/>
      <c r="D29" s="19" t="s">
        <v>136</v>
      </c>
      <c r="E29" s="19">
        <v>1020</v>
      </c>
      <c r="F29" s="22" t="s">
        <v>129</v>
      </c>
      <c r="G29" s="23">
        <v>1.599</v>
      </c>
      <c r="H29" s="22" t="s">
        <v>41</v>
      </c>
      <c r="I29" s="24">
        <v>1310</v>
      </c>
      <c r="J29" s="25">
        <v>5</v>
      </c>
      <c r="K29" s="26">
        <v>15.4</v>
      </c>
      <c r="L29" s="27">
        <v>150.75714285714284</v>
      </c>
      <c r="M29" s="26">
        <v>17.2</v>
      </c>
      <c r="N29" s="28">
        <v>20.3</v>
      </c>
      <c r="O29" s="24" t="s">
        <v>131</v>
      </c>
      <c r="P29" s="29" t="s">
        <v>123</v>
      </c>
      <c r="Q29" s="24" t="s">
        <v>45</v>
      </c>
      <c r="R29" s="36"/>
      <c r="S29" s="30" t="s">
        <v>40</v>
      </c>
      <c r="T29" s="31" t="s">
        <v>404</v>
      </c>
      <c r="U29" s="32" t="s">
        <v>404</v>
      </c>
    </row>
    <row r="30" spans="1:21" s="4" customFormat="1" ht="24" customHeight="1">
      <c r="A30" s="101"/>
      <c r="B30" s="102"/>
      <c r="C30" s="35"/>
      <c r="D30" s="19" t="s">
        <v>137</v>
      </c>
      <c r="E30" s="154" t="s">
        <v>803</v>
      </c>
      <c r="F30" s="22" t="s">
        <v>138</v>
      </c>
      <c r="G30" s="23">
        <v>1.995</v>
      </c>
      <c r="H30" s="22" t="s">
        <v>41</v>
      </c>
      <c r="I30" s="24" t="s">
        <v>290</v>
      </c>
      <c r="J30" s="25">
        <v>5</v>
      </c>
      <c r="K30" s="26">
        <v>17.6</v>
      </c>
      <c r="L30" s="27">
        <v>131.9125</v>
      </c>
      <c r="M30" s="26">
        <v>17.2</v>
      </c>
      <c r="N30" s="28">
        <v>20.3</v>
      </c>
      <c r="O30" s="24" t="s">
        <v>130</v>
      </c>
      <c r="P30" s="29" t="s">
        <v>123</v>
      </c>
      <c r="Q30" s="24" t="s">
        <v>39</v>
      </c>
      <c r="R30" s="36"/>
      <c r="S30" s="30" t="s">
        <v>40</v>
      </c>
      <c r="T30" s="31">
        <v>102</v>
      </c>
      <c r="U30" s="32" t="s">
        <v>404</v>
      </c>
    </row>
    <row r="31" spans="1:21" s="4" customFormat="1" ht="24" customHeight="1">
      <c r="A31" s="101"/>
      <c r="B31" s="102"/>
      <c r="C31" s="35"/>
      <c r="D31" s="19" t="s">
        <v>137</v>
      </c>
      <c r="E31" s="154" t="s">
        <v>804</v>
      </c>
      <c r="F31" s="22" t="s">
        <v>138</v>
      </c>
      <c r="G31" s="23">
        <v>1.995</v>
      </c>
      <c r="H31" s="22" t="s">
        <v>41</v>
      </c>
      <c r="I31" s="24" t="s">
        <v>805</v>
      </c>
      <c r="J31" s="25">
        <v>5</v>
      </c>
      <c r="K31" s="26">
        <v>17</v>
      </c>
      <c r="L31" s="27">
        <v>136.5682352941176</v>
      </c>
      <c r="M31" s="26">
        <v>15.8</v>
      </c>
      <c r="N31" s="28">
        <v>19</v>
      </c>
      <c r="O31" s="24" t="s">
        <v>130</v>
      </c>
      <c r="P31" s="29" t="s">
        <v>123</v>
      </c>
      <c r="Q31" s="24" t="s">
        <v>39</v>
      </c>
      <c r="R31" s="36"/>
      <c r="S31" s="30" t="s">
        <v>40</v>
      </c>
      <c r="T31" s="31">
        <v>107</v>
      </c>
      <c r="U31" s="32" t="s">
        <v>404</v>
      </c>
    </row>
    <row r="32" spans="1:21" s="4" customFormat="1" ht="24" customHeight="1">
      <c r="A32" s="101"/>
      <c r="B32" s="102"/>
      <c r="C32" s="35"/>
      <c r="D32" s="19" t="s">
        <v>139</v>
      </c>
      <c r="E32" s="154" t="s">
        <v>803</v>
      </c>
      <c r="F32" s="22" t="s">
        <v>138</v>
      </c>
      <c r="G32" s="23">
        <v>1.995</v>
      </c>
      <c r="H32" s="22" t="s">
        <v>41</v>
      </c>
      <c r="I32" s="24" t="s">
        <v>290</v>
      </c>
      <c r="J32" s="25">
        <v>5</v>
      </c>
      <c r="K32" s="26">
        <v>17.6</v>
      </c>
      <c r="L32" s="27">
        <v>131.9125</v>
      </c>
      <c r="M32" s="26">
        <v>17.2</v>
      </c>
      <c r="N32" s="28">
        <v>20.3</v>
      </c>
      <c r="O32" s="24" t="s">
        <v>130</v>
      </c>
      <c r="P32" s="29" t="s">
        <v>123</v>
      </c>
      <c r="Q32" s="24" t="s">
        <v>39</v>
      </c>
      <c r="R32" s="36"/>
      <c r="S32" s="30" t="s">
        <v>40</v>
      </c>
      <c r="T32" s="31">
        <v>102</v>
      </c>
      <c r="U32" s="32" t="s">
        <v>404</v>
      </c>
    </row>
    <row r="33" spans="1:21" s="4" customFormat="1" ht="24" customHeight="1">
      <c r="A33" s="101"/>
      <c r="B33" s="102"/>
      <c r="C33" s="35"/>
      <c r="D33" s="19" t="s">
        <v>139</v>
      </c>
      <c r="E33" s="154" t="s">
        <v>804</v>
      </c>
      <c r="F33" s="22" t="s">
        <v>138</v>
      </c>
      <c r="G33" s="23">
        <v>1.995</v>
      </c>
      <c r="H33" s="22" t="s">
        <v>41</v>
      </c>
      <c r="I33" s="24" t="s">
        <v>805</v>
      </c>
      <c r="J33" s="25">
        <v>5</v>
      </c>
      <c r="K33" s="26">
        <v>17</v>
      </c>
      <c r="L33" s="27">
        <v>136.5682352941176</v>
      </c>
      <c r="M33" s="26">
        <v>15.8</v>
      </c>
      <c r="N33" s="28">
        <v>19</v>
      </c>
      <c r="O33" s="24" t="s">
        <v>130</v>
      </c>
      <c r="P33" s="29" t="s">
        <v>123</v>
      </c>
      <c r="Q33" s="24" t="s">
        <v>39</v>
      </c>
      <c r="R33" s="36"/>
      <c r="S33" s="30" t="s">
        <v>40</v>
      </c>
      <c r="T33" s="31">
        <v>107</v>
      </c>
      <c r="U33" s="32" t="s">
        <v>404</v>
      </c>
    </row>
    <row r="34" spans="1:21" s="4" customFormat="1" ht="24" customHeight="1">
      <c r="A34" s="101"/>
      <c r="B34" s="102"/>
      <c r="C34" s="35"/>
      <c r="D34" s="19" t="s">
        <v>140</v>
      </c>
      <c r="E34" s="154" t="s">
        <v>806</v>
      </c>
      <c r="F34" s="22" t="s">
        <v>138</v>
      </c>
      <c r="G34" s="23">
        <v>1.995</v>
      </c>
      <c r="H34" s="22" t="s">
        <v>41</v>
      </c>
      <c r="I34" s="24" t="s">
        <v>141</v>
      </c>
      <c r="J34" s="25">
        <v>5</v>
      </c>
      <c r="K34" s="26">
        <v>16.2</v>
      </c>
      <c r="L34" s="27">
        <v>143.31234567901234</v>
      </c>
      <c r="M34" s="26">
        <v>15.8</v>
      </c>
      <c r="N34" s="28">
        <v>19</v>
      </c>
      <c r="O34" s="24" t="s">
        <v>130</v>
      </c>
      <c r="P34" s="29" t="s">
        <v>123</v>
      </c>
      <c r="Q34" s="24" t="s">
        <v>45</v>
      </c>
      <c r="R34" s="36"/>
      <c r="S34" s="30" t="s">
        <v>40</v>
      </c>
      <c r="T34" s="31">
        <v>102</v>
      </c>
      <c r="U34" s="32" t="s">
        <v>404</v>
      </c>
    </row>
    <row r="35" spans="1:21" s="4" customFormat="1" ht="24" customHeight="1">
      <c r="A35" s="101"/>
      <c r="B35" s="102"/>
      <c r="C35" s="35"/>
      <c r="D35" s="19" t="s">
        <v>142</v>
      </c>
      <c r="E35" s="154" t="s">
        <v>807</v>
      </c>
      <c r="F35" s="22" t="s">
        <v>138</v>
      </c>
      <c r="G35" s="23">
        <v>1.995</v>
      </c>
      <c r="H35" s="22" t="s">
        <v>41</v>
      </c>
      <c r="I35" s="24" t="s">
        <v>630</v>
      </c>
      <c r="J35" s="25">
        <v>5</v>
      </c>
      <c r="K35" s="26">
        <v>16.2</v>
      </c>
      <c r="L35" s="27">
        <v>143.31234567901234</v>
      </c>
      <c r="M35" s="26">
        <v>15.8</v>
      </c>
      <c r="N35" s="28">
        <v>19</v>
      </c>
      <c r="O35" s="24" t="s">
        <v>130</v>
      </c>
      <c r="P35" s="29" t="s">
        <v>123</v>
      </c>
      <c r="Q35" s="24" t="s">
        <v>45</v>
      </c>
      <c r="R35" s="36"/>
      <c r="S35" s="30" t="s">
        <v>40</v>
      </c>
      <c r="T35" s="31">
        <v>102</v>
      </c>
      <c r="U35" s="32" t="s">
        <v>404</v>
      </c>
    </row>
    <row r="36" spans="1:21" s="4" customFormat="1" ht="24" customHeight="1">
      <c r="A36" s="101"/>
      <c r="B36" s="105"/>
      <c r="C36" s="40"/>
      <c r="D36" s="19" t="s">
        <v>142</v>
      </c>
      <c r="E36" s="154" t="s">
        <v>808</v>
      </c>
      <c r="F36" s="22" t="s">
        <v>138</v>
      </c>
      <c r="G36" s="23">
        <v>1.995</v>
      </c>
      <c r="H36" s="22" t="s">
        <v>41</v>
      </c>
      <c r="I36" s="24" t="s">
        <v>621</v>
      </c>
      <c r="J36" s="25">
        <v>5</v>
      </c>
      <c r="K36" s="26">
        <v>16</v>
      </c>
      <c r="L36" s="27">
        <v>145.10375</v>
      </c>
      <c r="M36" s="26">
        <v>14.4</v>
      </c>
      <c r="N36" s="28">
        <v>17.6</v>
      </c>
      <c r="O36" s="24" t="s">
        <v>130</v>
      </c>
      <c r="P36" s="29" t="s">
        <v>123</v>
      </c>
      <c r="Q36" s="24" t="s">
        <v>45</v>
      </c>
      <c r="R36" s="36"/>
      <c r="S36" s="30" t="s">
        <v>40</v>
      </c>
      <c r="T36" s="31">
        <v>111</v>
      </c>
      <c r="U36" s="32" t="s">
        <v>404</v>
      </c>
    </row>
    <row r="37" spans="1:21" s="4" customFormat="1" ht="24" customHeight="1">
      <c r="A37" s="101"/>
      <c r="B37" s="105"/>
      <c r="C37" s="40" t="s">
        <v>143</v>
      </c>
      <c r="D37" s="19" t="s">
        <v>144</v>
      </c>
      <c r="E37" s="19" t="s">
        <v>809</v>
      </c>
      <c r="F37" s="22" t="s">
        <v>145</v>
      </c>
      <c r="G37" s="23">
        <v>2.498</v>
      </c>
      <c r="H37" s="22" t="s">
        <v>41</v>
      </c>
      <c r="I37" s="24" t="s">
        <v>146</v>
      </c>
      <c r="J37" s="25">
        <v>7</v>
      </c>
      <c r="K37" s="26">
        <v>13.2</v>
      </c>
      <c r="L37" s="27">
        <v>175.88333333333335</v>
      </c>
      <c r="M37" s="26">
        <v>13.2</v>
      </c>
      <c r="N37" s="28">
        <v>16.5</v>
      </c>
      <c r="O37" s="24" t="s">
        <v>130</v>
      </c>
      <c r="P37" s="29" t="s">
        <v>123</v>
      </c>
      <c r="Q37" s="24" t="s">
        <v>45</v>
      </c>
      <c r="R37" s="36"/>
      <c r="S37" s="30" t="s">
        <v>40</v>
      </c>
      <c r="T37" s="31">
        <v>100</v>
      </c>
      <c r="U37" s="32" t="s">
        <v>404</v>
      </c>
    </row>
    <row r="38" spans="1:21" s="4" customFormat="1" ht="24" customHeight="1">
      <c r="A38" s="101"/>
      <c r="B38" s="102" t="s">
        <v>810</v>
      </c>
      <c r="C38" s="35" t="s">
        <v>147</v>
      </c>
      <c r="D38" s="19" t="s">
        <v>151</v>
      </c>
      <c r="E38" s="155" t="s">
        <v>811</v>
      </c>
      <c r="F38" s="22" t="s">
        <v>148</v>
      </c>
      <c r="G38" s="23">
        <v>1.496</v>
      </c>
      <c r="H38" s="22" t="s">
        <v>41</v>
      </c>
      <c r="I38" s="24">
        <v>1110</v>
      </c>
      <c r="J38" s="25">
        <v>5</v>
      </c>
      <c r="K38" s="26">
        <v>20.6</v>
      </c>
      <c r="L38" s="27">
        <v>112.70194174757282</v>
      </c>
      <c r="M38" s="26">
        <v>18.7</v>
      </c>
      <c r="N38" s="28">
        <v>21.8</v>
      </c>
      <c r="O38" s="24" t="s">
        <v>150</v>
      </c>
      <c r="P38" s="29" t="s">
        <v>123</v>
      </c>
      <c r="Q38" s="24" t="s">
        <v>39</v>
      </c>
      <c r="R38" s="36"/>
      <c r="S38" s="30" t="s">
        <v>40</v>
      </c>
      <c r="T38" s="31">
        <v>110</v>
      </c>
      <c r="U38" s="32" t="s">
        <v>404</v>
      </c>
    </row>
    <row r="39" spans="1:21" s="4" customFormat="1" ht="24" customHeight="1">
      <c r="A39" s="101"/>
      <c r="B39" s="102"/>
      <c r="C39" s="35"/>
      <c r="D39" s="19" t="s">
        <v>152</v>
      </c>
      <c r="E39" s="19" t="s">
        <v>812</v>
      </c>
      <c r="F39" s="22" t="s">
        <v>153</v>
      </c>
      <c r="G39" s="23">
        <v>1.329</v>
      </c>
      <c r="H39" s="22" t="s">
        <v>41</v>
      </c>
      <c r="I39" s="24">
        <v>1100</v>
      </c>
      <c r="J39" s="25">
        <v>5</v>
      </c>
      <c r="K39" s="26">
        <v>21.8</v>
      </c>
      <c r="L39" s="27">
        <v>106.49816513761466</v>
      </c>
      <c r="M39" s="26">
        <v>18.7</v>
      </c>
      <c r="N39" s="28">
        <v>21.8</v>
      </c>
      <c r="O39" s="24" t="s">
        <v>813</v>
      </c>
      <c r="P39" s="29" t="s">
        <v>123</v>
      </c>
      <c r="Q39" s="24" t="s">
        <v>39</v>
      </c>
      <c r="R39" s="36"/>
      <c r="S39" s="30" t="s">
        <v>40</v>
      </c>
      <c r="T39" s="31">
        <v>116</v>
      </c>
      <c r="U39" s="32">
        <v>100</v>
      </c>
    </row>
    <row r="40" spans="1:21" s="4" customFormat="1" ht="24" customHeight="1">
      <c r="A40" s="101"/>
      <c r="B40" s="102"/>
      <c r="C40" s="35"/>
      <c r="D40" s="19" t="s">
        <v>152</v>
      </c>
      <c r="E40" s="19" t="s">
        <v>814</v>
      </c>
      <c r="F40" s="22" t="s">
        <v>153</v>
      </c>
      <c r="G40" s="23">
        <v>1.329</v>
      </c>
      <c r="H40" s="22" t="s">
        <v>41</v>
      </c>
      <c r="I40" s="24">
        <v>1090</v>
      </c>
      <c r="J40" s="25">
        <v>5</v>
      </c>
      <c r="K40" s="26">
        <v>20</v>
      </c>
      <c r="L40" s="27">
        <v>116.083</v>
      </c>
      <c r="M40" s="26">
        <v>18.7</v>
      </c>
      <c r="N40" s="28">
        <v>21.8</v>
      </c>
      <c r="O40" s="24" t="s">
        <v>815</v>
      </c>
      <c r="P40" s="29" t="s">
        <v>123</v>
      </c>
      <c r="Q40" s="24" t="s">
        <v>39</v>
      </c>
      <c r="R40" s="36"/>
      <c r="S40" s="30" t="s">
        <v>40</v>
      </c>
      <c r="T40" s="31">
        <v>106</v>
      </c>
      <c r="U40" s="32" t="s">
        <v>404</v>
      </c>
    </row>
    <row r="41" spans="1:23" s="4" customFormat="1" ht="24" customHeight="1">
      <c r="A41" s="101"/>
      <c r="B41" s="105"/>
      <c r="C41" s="40"/>
      <c r="D41" s="19" t="s">
        <v>154</v>
      </c>
      <c r="E41" s="19" t="s">
        <v>816</v>
      </c>
      <c r="F41" s="22" t="s">
        <v>148</v>
      </c>
      <c r="G41" s="23">
        <v>1.496</v>
      </c>
      <c r="H41" s="22" t="s">
        <v>41</v>
      </c>
      <c r="I41" s="24">
        <v>1170</v>
      </c>
      <c r="J41" s="25">
        <v>5</v>
      </c>
      <c r="K41" s="26">
        <v>16.6</v>
      </c>
      <c r="L41" s="27">
        <v>139.85903614457828</v>
      </c>
      <c r="M41" s="26">
        <v>18.7</v>
      </c>
      <c r="N41" s="28">
        <v>21.8</v>
      </c>
      <c r="O41" s="24" t="s">
        <v>817</v>
      </c>
      <c r="P41" s="29" t="s">
        <v>123</v>
      </c>
      <c r="Q41" s="24" t="s">
        <v>45</v>
      </c>
      <c r="R41" s="36"/>
      <c r="S41" s="30" t="s">
        <v>40</v>
      </c>
      <c r="T41" s="31" t="s">
        <v>404</v>
      </c>
      <c r="U41" s="32" t="s">
        <v>404</v>
      </c>
      <c r="V41" s="156"/>
      <c r="W41" s="2"/>
    </row>
    <row r="42" spans="1:23" s="4" customFormat="1" ht="24" customHeight="1">
      <c r="A42" s="101"/>
      <c r="B42" s="102"/>
      <c r="C42" s="35" t="s">
        <v>155</v>
      </c>
      <c r="D42" s="19" t="s">
        <v>156</v>
      </c>
      <c r="E42" s="19" t="s">
        <v>818</v>
      </c>
      <c r="F42" s="22" t="s">
        <v>138</v>
      </c>
      <c r="G42" s="23">
        <v>1.995</v>
      </c>
      <c r="H42" s="22" t="s">
        <v>41</v>
      </c>
      <c r="I42" s="24" t="s">
        <v>163</v>
      </c>
      <c r="J42" s="25">
        <v>5</v>
      </c>
      <c r="K42" s="26">
        <v>16</v>
      </c>
      <c r="L42" s="27">
        <v>145.10375</v>
      </c>
      <c r="M42" s="26">
        <v>14.4</v>
      </c>
      <c r="N42" s="28">
        <v>17.6</v>
      </c>
      <c r="O42" s="24" t="s">
        <v>157</v>
      </c>
      <c r="P42" s="29" t="s">
        <v>123</v>
      </c>
      <c r="Q42" s="24" t="s">
        <v>45</v>
      </c>
      <c r="R42" s="36"/>
      <c r="S42" s="30" t="s">
        <v>40</v>
      </c>
      <c r="T42" s="31">
        <v>111</v>
      </c>
      <c r="U42" s="32" t="s">
        <v>404</v>
      </c>
      <c r="V42" s="156"/>
      <c r="W42" s="2"/>
    </row>
    <row r="43" spans="1:21" s="4" customFormat="1" ht="24" customHeight="1">
      <c r="A43" s="101"/>
      <c r="B43" s="102"/>
      <c r="C43" s="35"/>
      <c r="D43" s="19" t="s">
        <v>156</v>
      </c>
      <c r="E43" s="19" t="s">
        <v>819</v>
      </c>
      <c r="F43" s="22" t="s">
        <v>138</v>
      </c>
      <c r="G43" s="23">
        <v>1.995</v>
      </c>
      <c r="H43" s="22" t="s">
        <v>48</v>
      </c>
      <c r="I43" s="24" t="s">
        <v>171</v>
      </c>
      <c r="J43" s="25">
        <v>5</v>
      </c>
      <c r="K43" s="26">
        <v>13.4</v>
      </c>
      <c r="L43" s="27">
        <v>173.25820895522384</v>
      </c>
      <c r="M43" s="26">
        <v>14.4</v>
      </c>
      <c r="N43" s="28">
        <v>17.6</v>
      </c>
      <c r="O43" s="24" t="s">
        <v>37</v>
      </c>
      <c r="P43" s="29" t="s">
        <v>123</v>
      </c>
      <c r="Q43" s="24" t="s">
        <v>45</v>
      </c>
      <c r="R43" s="36"/>
      <c r="S43" s="30" t="s">
        <v>40</v>
      </c>
      <c r="T43" s="31" t="s">
        <v>404</v>
      </c>
      <c r="U43" s="32" t="s">
        <v>404</v>
      </c>
    </row>
    <row r="44" spans="1:21" s="4" customFormat="1" ht="24" customHeight="1">
      <c r="A44" s="101"/>
      <c r="B44" s="105"/>
      <c r="C44" s="40"/>
      <c r="D44" s="19" t="s">
        <v>158</v>
      </c>
      <c r="E44" s="19" t="s">
        <v>820</v>
      </c>
      <c r="F44" s="22" t="s">
        <v>159</v>
      </c>
      <c r="G44" s="23">
        <v>1.998</v>
      </c>
      <c r="H44" s="22" t="s">
        <v>41</v>
      </c>
      <c r="I44" s="24" t="s">
        <v>821</v>
      </c>
      <c r="J44" s="25">
        <v>5</v>
      </c>
      <c r="K44" s="26">
        <v>13.2</v>
      </c>
      <c r="L44" s="27">
        <v>175.88333333333335</v>
      </c>
      <c r="M44" s="26">
        <v>13.2</v>
      </c>
      <c r="N44" s="28">
        <v>16.5</v>
      </c>
      <c r="O44" s="24" t="s">
        <v>782</v>
      </c>
      <c r="P44" s="29" t="s">
        <v>123</v>
      </c>
      <c r="Q44" s="24" t="s">
        <v>45</v>
      </c>
      <c r="R44" s="36"/>
      <c r="S44" s="30" t="s">
        <v>40</v>
      </c>
      <c r="T44" s="31">
        <v>100</v>
      </c>
      <c r="U44" s="32" t="s">
        <v>404</v>
      </c>
    </row>
    <row r="45" spans="1:21" s="4" customFormat="1" ht="24" customHeight="1">
      <c r="A45" s="101"/>
      <c r="B45" s="102"/>
      <c r="C45" s="35" t="s">
        <v>822</v>
      </c>
      <c r="D45" s="19" t="s">
        <v>823</v>
      </c>
      <c r="E45" s="19">
        <v>1009</v>
      </c>
      <c r="F45" s="22" t="s">
        <v>129</v>
      </c>
      <c r="G45" s="23">
        <v>1.599</v>
      </c>
      <c r="H45" s="22" t="s">
        <v>41</v>
      </c>
      <c r="I45" s="24">
        <v>1530</v>
      </c>
      <c r="J45" s="25">
        <v>5</v>
      </c>
      <c r="K45" s="26">
        <v>17.6</v>
      </c>
      <c r="L45" s="27">
        <v>131.9125</v>
      </c>
      <c r="M45" s="26">
        <v>14.4</v>
      </c>
      <c r="N45" s="28">
        <v>17.6</v>
      </c>
      <c r="O45" s="24" t="s">
        <v>782</v>
      </c>
      <c r="P45" s="29" t="s">
        <v>123</v>
      </c>
      <c r="Q45" s="24" t="s">
        <v>45</v>
      </c>
      <c r="R45" s="36"/>
      <c r="S45" s="30" t="s">
        <v>40</v>
      </c>
      <c r="T45" s="31">
        <v>122</v>
      </c>
      <c r="U45" s="32">
        <v>100</v>
      </c>
    </row>
    <row r="46" spans="1:21" s="4" customFormat="1" ht="24" customHeight="1">
      <c r="A46" s="101"/>
      <c r="B46" s="102"/>
      <c r="C46" s="35"/>
      <c r="D46" s="19" t="s">
        <v>823</v>
      </c>
      <c r="E46" s="19" t="s">
        <v>824</v>
      </c>
      <c r="F46" s="22" t="s">
        <v>129</v>
      </c>
      <c r="G46" s="23">
        <v>1.599</v>
      </c>
      <c r="H46" s="22" t="s">
        <v>41</v>
      </c>
      <c r="I46" s="24" t="s">
        <v>175</v>
      </c>
      <c r="J46" s="25">
        <v>5</v>
      </c>
      <c r="K46" s="26">
        <v>16</v>
      </c>
      <c r="L46" s="27">
        <v>145.10375</v>
      </c>
      <c r="M46" s="26">
        <v>13.2</v>
      </c>
      <c r="N46" s="28">
        <v>16.5</v>
      </c>
      <c r="O46" s="24" t="s">
        <v>782</v>
      </c>
      <c r="P46" s="29" t="s">
        <v>123</v>
      </c>
      <c r="Q46" s="24" t="s">
        <v>45</v>
      </c>
      <c r="R46" s="36"/>
      <c r="S46" s="30" t="s">
        <v>40</v>
      </c>
      <c r="T46" s="31">
        <v>121</v>
      </c>
      <c r="U46" s="32" t="s">
        <v>404</v>
      </c>
    </row>
    <row r="47" spans="1:21" s="4" customFormat="1" ht="24" customHeight="1">
      <c r="A47" s="101"/>
      <c r="B47" s="102"/>
      <c r="C47" s="35"/>
      <c r="D47" s="19" t="s">
        <v>825</v>
      </c>
      <c r="E47" s="19" t="s">
        <v>787</v>
      </c>
      <c r="F47" s="22" t="s">
        <v>159</v>
      </c>
      <c r="G47" s="23">
        <v>1.998</v>
      </c>
      <c r="H47" s="22" t="s">
        <v>41</v>
      </c>
      <c r="I47" s="24" t="s">
        <v>222</v>
      </c>
      <c r="J47" s="25">
        <v>5</v>
      </c>
      <c r="K47" s="26">
        <v>13.2</v>
      </c>
      <c r="L47" s="27">
        <v>175.88333333333335</v>
      </c>
      <c r="M47" s="26">
        <v>13.2</v>
      </c>
      <c r="N47" s="28">
        <v>16.5</v>
      </c>
      <c r="O47" s="24" t="s">
        <v>782</v>
      </c>
      <c r="P47" s="29" t="s">
        <v>123</v>
      </c>
      <c r="Q47" s="24" t="s">
        <v>45</v>
      </c>
      <c r="R47" s="36"/>
      <c r="S47" s="30" t="s">
        <v>40</v>
      </c>
      <c r="T47" s="31">
        <v>100</v>
      </c>
      <c r="U47" s="32" t="s">
        <v>404</v>
      </c>
    </row>
    <row r="48" spans="1:21" s="4" customFormat="1" ht="24" customHeight="1">
      <c r="A48" s="101"/>
      <c r="B48" s="102"/>
      <c r="C48" s="35" t="s">
        <v>160</v>
      </c>
      <c r="D48" s="19" t="s">
        <v>826</v>
      </c>
      <c r="E48" s="19" t="s">
        <v>827</v>
      </c>
      <c r="F48" s="22" t="s">
        <v>145</v>
      </c>
      <c r="G48" s="23">
        <v>2.498</v>
      </c>
      <c r="H48" s="22" t="s">
        <v>41</v>
      </c>
      <c r="I48" s="24">
        <v>1530</v>
      </c>
      <c r="J48" s="25">
        <v>5</v>
      </c>
      <c r="K48" s="26">
        <v>14.8</v>
      </c>
      <c r="L48" s="27">
        <v>156.8689189189189</v>
      </c>
      <c r="M48" s="26">
        <v>14.4</v>
      </c>
      <c r="N48" s="28">
        <v>17.6</v>
      </c>
      <c r="O48" s="24" t="s">
        <v>157</v>
      </c>
      <c r="P48" s="29" t="s">
        <v>123</v>
      </c>
      <c r="Q48" s="24" t="s">
        <v>45</v>
      </c>
      <c r="R48" s="36"/>
      <c r="S48" s="30" t="s">
        <v>40</v>
      </c>
      <c r="T48" s="31">
        <v>102</v>
      </c>
      <c r="U48" s="32" t="s">
        <v>404</v>
      </c>
    </row>
    <row r="49" spans="1:21" s="4" customFormat="1" ht="24" customHeight="1">
      <c r="A49" s="101"/>
      <c r="B49" s="102"/>
      <c r="C49" s="35"/>
      <c r="D49" s="19" t="s">
        <v>826</v>
      </c>
      <c r="E49" s="19" t="s">
        <v>828</v>
      </c>
      <c r="F49" s="22" t="s">
        <v>145</v>
      </c>
      <c r="G49" s="23">
        <v>2.498</v>
      </c>
      <c r="H49" s="22" t="s">
        <v>41</v>
      </c>
      <c r="I49" s="24" t="s">
        <v>175</v>
      </c>
      <c r="J49" s="25">
        <v>5</v>
      </c>
      <c r="K49" s="26">
        <v>14.6</v>
      </c>
      <c r="L49" s="27">
        <v>159.01780821917808</v>
      </c>
      <c r="M49" s="26">
        <v>13.2</v>
      </c>
      <c r="N49" s="28">
        <v>16.5</v>
      </c>
      <c r="O49" s="24" t="s">
        <v>157</v>
      </c>
      <c r="P49" s="29" t="s">
        <v>123</v>
      </c>
      <c r="Q49" s="24" t="s">
        <v>45</v>
      </c>
      <c r="R49" s="36"/>
      <c r="S49" s="30" t="s">
        <v>40</v>
      </c>
      <c r="T49" s="31">
        <v>110</v>
      </c>
      <c r="U49" s="32" t="s">
        <v>404</v>
      </c>
    </row>
    <row r="50" spans="1:21" s="4" customFormat="1" ht="24" customHeight="1" thickBot="1">
      <c r="A50" s="106"/>
      <c r="B50" s="105"/>
      <c r="C50" s="40"/>
      <c r="D50" s="36" t="s">
        <v>829</v>
      </c>
      <c r="E50" s="36" t="s">
        <v>830</v>
      </c>
      <c r="F50" s="29" t="s">
        <v>145</v>
      </c>
      <c r="G50" s="37">
        <v>2.498</v>
      </c>
      <c r="H50" s="29" t="s">
        <v>41</v>
      </c>
      <c r="I50" s="24" t="s">
        <v>831</v>
      </c>
      <c r="J50" s="25">
        <v>5</v>
      </c>
      <c r="K50" s="46">
        <v>14.6</v>
      </c>
      <c r="L50" s="47">
        <v>159.01780821917808</v>
      </c>
      <c r="M50" s="26">
        <v>13.2</v>
      </c>
      <c r="N50" s="28">
        <v>16.5</v>
      </c>
      <c r="O50" s="24" t="s">
        <v>157</v>
      </c>
      <c r="P50" s="29" t="s">
        <v>123</v>
      </c>
      <c r="Q50" s="24" t="s">
        <v>45</v>
      </c>
      <c r="R50" s="36"/>
      <c r="S50" s="30" t="s">
        <v>40</v>
      </c>
      <c r="T50" s="31">
        <v>110</v>
      </c>
      <c r="U50" s="32" t="s">
        <v>404</v>
      </c>
    </row>
    <row r="51" spans="1:21" s="4" customFormat="1" ht="24" customHeight="1">
      <c r="A51" s="157"/>
      <c r="B51" s="157" t="s">
        <v>832</v>
      </c>
      <c r="C51" s="158"/>
      <c r="D51" s="158"/>
      <c r="E51" s="158"/>
      <c r="F51" s="159"/>
      <c r="G51" s="160"/>
      <c r="H51" s="159"/>
      <c r="I51" s="161"/>
      <c r="J51" s="161"/>
      <c r="K51" s="52"/>
      <c r="L51" s="53"/>
      <c r="M51" s="162"/>
      <c r="N51" s="162"/>
      <c r="O51" s="161"/>
      <c r="P51" s="159"/>
      <c r="Q51" s="161"/>
      <c r="R51" s="158"/>
      <c r="S51" s="163"/>
      <c r="T51" s="164"/>
      <c r="U51" s="164"/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9.125" style="57" customWidth="1"/>
    <col min="2" max="2" width="2.50390625" style="2" customWidth="1"/>
    <col min="3" max="3" width="10.50390625" style="2" customWidth="1"/>
    <col min="4" max="5" width="11.50390625" style="2" customWidth="1"/>
    <col min="6" max="6" width="14.125" style="2" bestFit="1" customWidth="1"/>
    <col min="7" max="7" width="5.00390625" style="2" bestFit="1" customWidth="1"/>
    <col min="8" max="8" width="8.75390625" style="2" bestFit="1" customWidth="1"/>
    <col min="9" max="9" width="9.375" style="2" bestFit="1" customWidth="1"/>
    <col min="10" max="10" width="7.00390625" style="2" bestFit="1" customWidth="1"/>
    <col min="11" max="11" width="5.875" style="2" bestFit="1" customWidth="1"/>
    <col min="12" max="12" width="10.125" style="2" bestFit="1" customWidth="1"/>
    <col min="13" max="13" width="8.125" style="2" bestFit="1" customWidth="1"/>
    <col min="14" max="14" width="8.625" style="2" bestFit="1" customWidth="1"/>
    <col min="15" max="16" width="10.00390625" style="2" bestFit="1" customWidth="1"/>
    <col min="17" max="17" width="6.00390625" style="2" customWidth="1"/>
    <col min="18" max="18" width="9.125" style="2" customWidth="1"/>
    <col min="19" max="19" width="11.00390625" style="2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4" customFormat="1" ht="15">
      <c r="A2" s="2"/>
      <c r="B2" s="2"/>
      <c r="C2" s="2"/>
      <c r="F2" s="5"/>
      <c r="I2" s="2"/>
      <c r="J2" s="618" t="s">
        <v>577</v>
      </c>
      <c r="K2" s="618"/>
      <c r="L2" s="618"/>
      <c r="M2" s="618"/>
      <c r="N2" s="618"/>
      <c r="O2" s="618"/>
      <c r="P2" s="8"/>
      <c r="Q2" s="604" t="s">
        <v>1364</v>
      </c>
      <c r="R2" s="562"/>
      <c r="S2" s="562"/>
      <c r="T2" s="562"/>
      <c r="U2" s="562"/>
    </row>
    <row r="3" spans="1:21" s="4" customFormat="1" ht="23.25" customHeight="1">
      <c r="A3" s="7" t="s">
        <v>833</v>
      </c>
      <c r="B3" s="7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9"/>
      <c r="R3" s="563" t="s">
        <v>1</v>
      </c>
      <c r="S3" s="563"/>
      <c r="T3" s="563"/>
      <c r="U3" s="563"/>
    </row>
    <row r="4" spans="1:21" s="4" customFormat="1" ht="14.25" customHeight="1" thickBot="1">
      <c r="A4" s="531" t="s">
        <v>2</v>
      </c>
      <c r="B4" s="564" t="s">
        <v>3</v>
      </c>
      <c r="C4" s="565"/>
      <c r="D4" s="570"/>
      <c r="E4" s="10"/>
      <c r="F4" s="564" t="s">
        <v>4</v>
      </c>
      <c r="G4" s="574"/>
      <c r="H4" s="534" t="s">
        <v>5</v>
      </c>
      <c r="I4" s="534" t="s">
        <v>6</v>
      </c>
      <c r="J4" s="535" t="s">
        <v>7</v>
      </c>
      <c r="K4" s="538" t="s">
        <v>8</v>
      </c>
      <c r="L4" s="539"/>
      <c r="M4" s="539"/>
      <c r="N4" s="540"/>
      <c r="O4" s="10"/>
      <c r="P4" s="541"/>
      <c r="Q4" s="542"/>
      <c r="R4" s="543"/>
      <c r="S4" s="11"/>
      <c r="T4" s="544" t="s">
        <v>9</v>
      </c>
      <c r="U4" s="547" t="s">
        <v>10</v>
      </c>
    </row>
    <row r="5" spans="1:21" s="4" customFormat="1" ht="11.25" customHeight="1">
      <c r="A5" s="532"/>
      <c r="B5" s="566"/>
      <c r="C5" s="567"/>
      <c r="D5" s="571"/>
      <c r="E5" s="12"/>
      <c r="F5" s="537"/>
      <c r="G5" s="557"/>
      <c r="H5" s="532"/>
      <c r="I5" s="532"/>
      <c r="J5" s="536"/>
      <c r="K5" s="548" t="s">
        <v>11</v>
      </c>
      <c r="L5" s="551" t="s">
        <v>12</v>
      </c>
      <c r="M5" s="554" t="s">
        <v>13</v>
      </c>
      <c r="N5" s="555" t="s">
        <v>14</v>
      </c>
      <c r="O5" s="13" t="s">
        <v>15</v>
      </c>
      <c r="P5" s="558" t="s">
        <v>16</v>
      </c>
      <c r="Q5" s="559"/>
      <c r="R5" s="560"/>
      <c r="S5" s="14" t="s">
        <v>17</v>
      </c>
      <c r="T5" s="545"/>
      <c r="U5" s="532"/>
    </row>
    <row r="6" spans="1:21" s="4" customFormat="1" ht="11.25" customHeight="1">
      <c r="A6" s="532"/>
      <c r="B6" s="566"/>
      <c r="C6" s="567"/>
      <c r="D6" s="531" t="s">
        <v>18</v>
      </c>
      <c r="E6" s="578" t="s">
        <v>731</v>
      </c>
      <c r="F6" s="531" t="s">
        <v>18</v>
      </c>
      <c r="G6" s="534" t="s">
        <v>19</v>
      </c>
      <c r="H6" s="532"/>
      <c r="I6" s="532"/>
      <c r="J6" s="536"/>
      <c r="K6" s="549"/>
      <c r="L6" s="552"/>
      <c r="M6" s="549"/>
      <c r="N6" s="556"/>
      <c r="O6" s="15" t="s">
        <v>20</v>
      </c>
      <c r="P6" s="15" t="s">
        <v>21</v>
      </c>
      <c r="Q6" s="15"/>
      <c r="R6" s="15"/>
      <c r="S6" s="16" t="s">
        <v>22</v>
      </c>
      <c r="T6" s="545"/>
      <c r="U6" s="532"/>
    </row>
    <row r="7" spans="1:21" s="4" customFormat="1" ht="12" customHeight="1">
      <c r="A7" s="532"/>
      <c r="B7" s="566"/>
      <c r="C7" s="567"/>
      <c r="D7" s="532"/>
      <c r="E7" s="532"/>
      <c r="F7" s="532"/>
      <c r="G7" s="532"/>
      <c r="H7" s="532"/>
      <c r="I7" s="532"/>
      <c r="J7" s="536"/>
      <c r="K7" s="549"/>
      <c r="L7" s="552"/>
      <c r="M7" s="549"/>
      <c r="N7" s="556"/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545"/>
      <c r="U7" s="532"/>
    </row>
    <row r="8" spans="1:21" s="4" customFormat="1" ht="11.25" customHeight="1">
      <c r="A8" s="533"/>
      <c r="B8" s="568"/>
      <c r="C8" s="569"/>
      <c r="D8" s="533"/>
      <c r="E8" s="533"/>
      <c r="F8" s="533"/>
      <c r="G8" s="533"/>
      <c r="H8" s="533"/>
      <c r="I8" s="533"/>
      <c r="J8" s="537"/>
      <c r="K8" s="550"/>
      <c r="L8" s="553"/>
      <c r="M8" s="550"/>
      <c r="N8" s="557"/>
      <c r="O8" s="12" t="s">
        <v>28</v>
      </c>
      <c r="P8" s="12" t="s">
        <v>29</v>
      </c>
      <c r="Q8" s="12" t="s">
        <v>30</v>
      </c>
      <c r="R8" s="17"/>
      <c r="S8" s="18" t="s">
        <v>31</v>
      </c>
      <c r="T8" s="546"/>
      <c r="U8" s="533"/>
    </row>
    <row r="9" spans="1:21" s="4" customFormat="1" ht="24" customHeight="1">
      <c r="A9" s="99" t="s">
        <v>167</v>
      </c>
      <c r="B9" s="165" t="s">
        <v>810</v>
      </c>
      <c r="C9" s="166" t="s">
        <v>834</v>
      </c>
      <c r="D9" s="19" t="s">
        <v>168</v>
      </c>
      <c r="E9" s="19" t="s">
        <v>835</v>
      </c>
      <c r="F9" s="22" t="s">
        <v>169</v>
      </c>
      <c r="G9" s="23">
        <v>1.797</v>
      </c>
      <c r="H9" s="22" t="s">
        <v>170</v>
      </c>
      <c r="I9" s="24" t="s">
        <v>171</v>
      </c>
      <c r="J9" s="25">
        <v>5</v>
      </c>
      <c r="K9" s="26">
        <v>26.2</v>
      </c>
      <c r="L9" s="27">
        <f aca="true" t="shared" si="0" ref="L9:L29">IF(K9&gt;0,1/K9*34.6*67.1,"")</f>
        <v>88.61297709923664</v>
      </c>
      <c r="M9" s="26">
        <v>14.4</v>
      </c>
      <c r="N9" s="28">
        <v>17.6</v>
      </c>
      <c r="O9" s="24" t="s">
        <v>172</v>
      </c>
      <c r="P9" s="29" t="s">
        <v>173</v>
      </c>
      <c r="Q9" s="24" t="s">
        <v>39</v>
      </c>
      <c r="R9" s="36"/>
      <c r="S9" s="30" t="s">
        <v>40</v>
      </c>
      <c r="T9" s="31">
        <f>IF(K9&lt;&gt;0,IF(K9&gt;=M9,ROUNDDOWN(K9/M9*100,0),""),"")</f>
        <v>181</v>
      </c>
      <c r="U9" s="32">
        <f>IF(K9&lt;&gt;0,IF(K9&gt;=N9,ROUNDDOWN(K9/N9*100,0),""),"")</f>
        <v>148</v>
      </c>
    </row>
    <row r="10" spans="1:21" s="4" customFormat="1" ht="24" customHeight="1">
      <c r="A10" s="101"/>
      <c r="B10" s="165" t="s">
        <v>810</v>
      </c>
      <c r="C10" s="167" t="s">
        <v>836</v>
      </c>
      <c r="D10" s="36" t="s">
        <v>174</v>
      </c>
      <c r="E10" s="36" t="s">
        <v>837</v>
      </c>
      <c r="F10" s="29" t="s">
        <v>838</v>
      </c>
      <c r="G10" s="37">
        <v>2.493</v>
      </c>
      <c r="H10" s="29" t="s">
        <v>170</v>
      </c>
      <c r="I10" s="24" t="s">
        <v>175</v>
      </c>
      <c r="J10" s="25">
        <v>5</v>
      </c>
      <c r="K10" s="38">
        <v>23.4</v>
      </c>
      <c r="L10" s="27">
        <f t="shared" si="0"/>
        <v>99.21623931623931</v>
      </c>
      <c r="M10" s="26">
        <v>13.2</v>
      </c>
      <c r="N10" s="28">
        <v>16.5</v>
      </c>
      <c r="O10" s="29" t="s">
        <v>172</v>
      </c>
      <c r="P10" s="29" t="s">
        <v>173</v>
      </c>
      <c r="Q10" s="24" t="s">
        <v>39</v>
      </c>
      <c r="R10" s="36"/>
      <c r="S10" s="30" t="s">
        <v>40</v>
      </c>
      <c r="T10" s="31">
        <f aca="true" t="shared" si="1" ref="T10:T30">IF(K10&lt;&gt;0,IF(K10&gt;=M10,ROUNDDOWN(K10/M10*100,0),""),"")</f>
        <v>177</v>
      </c>
      <c r="U10" s="32">
        <f aca="true" t="shared" si="2" ref="U10:U30">IF(K10&lt;&gt;0,IF(K10&gt;=N10,ROUNDDOWN(K10/N10*100,0),""),"")</f>
        <v>141</v>
      </c>
    </row>
    <row r="11" spans="1:21" s="4" customFormat="1" ht="24" customHeight="1">
      <c r="A11" s="101"/>
      <c r="B11" s="100"/>
      <c r="C11" s="21" t="s">
        <v>176</v>
      </c>
      <c r="D11" s="36" t="s">
        <v>177</v>
      </c>
      <c r="E11" s="36" t="s">
        <v>839</v>
      </c>
      <c r="F11" s="29" t="s">
        <v>178</v>
      </c>
      <c r="G11" s="37">
        <v>0.996</v>
      </c>
      <c r="H11" s="29" t="s">
        <v>179</v>
      </c>
      <c r="I11" s="24">
        <v>910</v>
      </c>
      <c r="J11" s="25">
        <v>5</v>
      </c>
      <c r="K11" s="26">
        <v>27.6</v>
      </c>
      <c r="L11" s="27">
        <f t="shared" si="0"/>
        <v>84.11811594202898</v>
      </c>
      <c r="M11" s="26">
        <v>20.8</v>
      </c>
      <c r="N11" s="28">
        <v>23.7</v>
      </c>
      <c r="O11" s="24" t="s">
        <v>180</v>
      </c>
      <c r="P11" s="29" t="s">
        <v>173</v>
      </c>
      <c r="Q11" s="24" t="s">
        <v>39</v>
      </c>
      <c r="R11" s="36"/>
      <c r="S11" s="30" t="s">
        <v>40</v>
      </c>
      <c r="T11" s="31">
        <f t="shared" si="1"/>
        <v>132</v>
      </c>
      <c r="U11" s="32">
        <f t="shared" si="2"/>
        <v>116</v>
      </c>
    </row>
    <row r="12" spans="1:21" s="4" customFormat="1" ht="24" customHeight="1">
      <c r="A12" s="101"/>
      <c r="B12" s="102"/>
      <c r="C12" s="35"/>
      <c r="D12" s="36" t="s">
        <v>177</v>
      </c>
      <c r="E12" s="36" t="s">
        <v>840</v>
      </c>
      <c r="F12" s="29" t="s">
        <v>178</v>
      </c>
      <c r="G12" s="37">
        <v>0.996</v>
      </c>
      <c r="H12" s="29" t="s">
        <v>179</v>
      </c>
      <c r="I12" s="24">
        <v>910</v>
      </c>
      <c r="J12" s="25">
        <v>5</v>
      </c>
      <c r="K12" s="26">
        <v>23.4</v>
      </c>
      <c r="L12" s="27">
        <f t="shared" si="0"/>
        <v>99.21623931623931</v>
      </c>
      <c r="M12" s="26">
        <v>20.8</v>
      </c>
      <c r="N12" s="28">
        <v>23.7</v>
      </c>
      <c r="O12" s="24" t="s">
        <v>181</v>
      </c>
      <c r="P12" s="29" t="s">
        <v>173</v>
      </c>
      <c r="Q12" s="24" t="s">
        <v>39</v>
      </c>
      <c r="R12" s="104"/>
      <c r="S12" s="30" t="s">
        <v>40</v>
      </c>
      <c r="T12" s="31">
        <f t="shared" si="1"/>
        <v>112</v>
      </c>
      <c r="U12" s="32">
        <f t="shared" si="2"/>
      </c>
    </row>
    <row r="13" spans="1:21" s="4" customFormat="1" ht="24" customHeight="1">
      <c r="A13" s="101"/>
      <c r="B13" s="105"/>
      <c r="C13" s="40"/>
      <c r="D13" s="36" t="s">
        <v>182</v>
      </c>
      <c r="E13" s="36" t="s">
        <v>841</v>
      </c>
      <c r="F13" s="29" t="s">
        <v>178</v>
      </c>
      <c r="G13" s="37">
        <v>0.996</v>
      </c>
      <c r="H13" s="29" t="s">
        <v>179</v>
      </c>
      <c r="I13" s="24">
        <v>970</v>
      </c>
      <c r="J13" s="25">
        <v>5</v>
      </c>
      <c r="K13" s="26">
        <v>21</v>
      </c>
      <c r="L13" s="27">
        <f t="shared" si="0"/>
        <v>110.55523809523808</v>
      </c>
      <c r="M13" s="26">
        <v>20.8</v>
      </c>
      <c r="N13" s="28">
        <v>23.7</v>
      </c>
      <c r="O13" s="24" t="s">
        <v>181</v>
      </c>
      <c r="P13" s="29" t="s">
        <v>173</v>
      </c>
      <c r="Q13" s="24" t="s">
        <v>45</v>
      </c>
      <c r="R13" s="36"/>
      <c r="S13" s="30" t="s">
        <v>40</v>
      </c>
      <c r="T13" s="31">
        <f t="shared" si="1"/>
        <v>100</v>
      </c>
      <c r="U13" s="32">
        <f t="shared" si="2"/>
      </c>
    </row>
    <row r="14" spans="1:21" s="4" customFormat="1" ht="24" customHeight="1">
      <c r="A14" s="101"/>
      <c r="B14" s="165"/>
      <c r="C14" s="166" t="s">
        <v>183</v>
      </c>
      <c r="D14" s="36" t="s">
        <v>184</v>
      </c>
      <c r="E14" s="36" t="s">
        <v>835</v>
      </c>
      <c r="F14" s="29" t="s">
        <v>185</v>
      </c>
      <c r="G14" s="37">
        <v>1.495</v>
      </c>
      <c r="H14" s="29" t="s">
        <v>52</v>
      </c>
      <c r="I14" s="24">
        <v>1200</v>
      </c>
      <c r="J14" s="25">
        <v>5</v>
      </c>
      <c r="K14" s="26">
        <v>13.2</v>
      </c>
      <c r="L14" s="27">
        <f t="shared" si="0"/>
        <v>175.88333333333335</v>
      </c>
      <c r="M14" s="26">
        <v>17.2</v>
      </c>
      <c r="N14" s="28">
        <v>20.3</v>
      </c>
      <c r="O14" s="24" t="s">
        <v>37</v>
      </c>
      <c r="P14" s="29" t="s">
        <v>38</v>
      </c>
      <c r="Q14" s="24" t="s">
        <v>45</v>
      </c>
      <c r="R14" s="36"/>
      <c r="S14" s="30"/>
      <c r="T14" s="31">
        <f t="shared" si="1"/>
      </c>
      <c r="U14" s="32">
        <f t="shared" si="2"/>
      </c>
    </row>
    <row r="15" spans="1:21" s="4" customFormat="1" ht="24" customHeight="1" hidden="1" outlineLevel="1">
      <c r="A15" s="101"/>
      <c r="B15" s="100"/>
      <c r="C15" s="21"/>
      <c r="D15" s="36"/>
      <c r="E15" s="36"/>
      <c r="F15" s="24"/>
      <c r="G15" s="37"/>
      <c r="H15" s="24"/>
      <c r="I15" s="24"/>
      <c r="J15" s="25"/>
      <c r="K15" s="26"/>
      <c r="L15" s="27">
        <f t="shared" si="0"/>
      </c>
      <c r="M15" s="26"/>
      <c r="N15" s="28"/>
      <c r="O15" s="24"/>
      <c r="P15" s="29"/>
      <c r="Q15" s="24"/>
      <c r="R15" s="36"/>
      <c r="S15" s="30"/>
      <c r="T15" s="31">
        <f t="shared" si="1"/>
      </c>
      <c r="U15" s="32">
        <f t="shared" si="2"/>
      </c>
    </row>
    <row r="16" spans="1:21" s="4" customFormat="1" ht="24" customHeight="1" hidden="1" outlineLevel="1">
      <c r="A16" s="101"/>
      <c r="B16" s="102"/>
      <c r="C16" s="35"/>
      <c r="D16" s="36"/>
      <c r="E16" s="36"/>
      <c r="F16" s="24"/>
      <c r="G16" s="37"/>
      <c r="H16" s="24"/>
      <c r="I16" s="24"/>
      <c r="J16" s="25"/>
      <c r="K16" s="26"/>
      <c r="L16" s="27">
        <f t="shared" si="0"/>
      </c>
      <c r="M16" s="26"/>
      <c r="N16" s="28"/>
      <c r="O16" s="24"/>
      <c r="P16" s="29"/>
      <c r="Q16" s="24"/>
      <c r="R16" s="36"/>
      <c r="S16" s="30"/>
      <c r="T16" s="31">
        <f t="shared" si="1"/>
      </c>
      <c r="U16" s="32">
        <f t="shared" si="2"/>
      </c>
    </row>
    <row r="17" spans="1:21" s="4" customFormat="1" ht="24" customHeight="1" hidden="1" outlineLevel="1">
      <c r="A17" s="101"/>
      <c r="B17" s="102"/>
      <c r="C17" s="35"/>
      <c r="D17" s="36"/>
      <c r="E17" s="36"/>
      <c r="F17" s="24"/>
      <c r="G17" s="37"/>
      <c r="H17" s="24"/>
      <c r="I17" s="24"/>
      <c r="J17" s="25"/>
      <c r="K17" s="26"/>
      <c r="L17" s="27">
        <f t="shared" si="0"/>
      </c>
      <c r="M17" s="26"/>
      <c r="N17" s="28"/>
      <c r="O17" s="24"/>
      <c r="P17" s="29"/>
      <c r="Q17" s="24"/>
      <c r="R17" s="36"/>
      <c r="S17" s="30"/>
      <c r="T17" s="31">
        <f t="shared" si="1"/>
      </c>
      <c r="U17" s="32">
        <f t="shared" si="2"/>
      </c>
    </row>
    <row r="18" spans="1:21" s="4" customFormat="1" ht="24" customHeight="1" hidden="1" outlineLevel="1">
      <c r="A18" s="101"/>
      <c r="B18" s="102"/>
      <c r="C18" s="35"/>
      <c r="D18" s="36"/>
      <c r="E18" s="36"/>
      <c r="F18" s="24"/>
      <c r="G18" s="37"/>
      <c r="H18" s="24"/>
      <c r="I18" s="24"/>
      <c r="J18" s="25"/>
      <c r="K18" s="26"/>
      <c r="L18" s="27">
        <f t="shared" si="0"/>
      </c>
      <c r="M18" s="26"/>
      <c r="N18" s="28"/>
      <c r="O18" s="24"/>
      <c r="P18" s="29"/>
      <c r="Q18" s="24"/>
      <c r="R18" s="36"/>
      <c r="S18" s="30"/>
      <c r="T18" s="31">
        <f t="shared" si="1"/>
      </c>
      <c r="U18" s="32">
        <f t="shared" si="2"/>
      </c>
    </row>
    <row r="19" spans="1:21" s="4" customFormat="1" ht="24" customHeight="1" hidden="1" outlineLevel="1">
      <c r="A19" s="101"/>
      <c r="B19" s="102"/>
      <c r="C19" s="35"/>
      <c r="D19" s="36"/>
      <c r="E19" s="36"/>
      <c r="F19" s="24"/>
      <c r="G19" s="37"/>
      <c r="H19" s="24"/>
      <c r="I19" s="24"/>
      <c r="J19" s="25"/>
      <c r="K19" s="26"/>
      <c r="L19" s="27">
        <f t="shared" si="0"/>
      </c>
      <c r="M19" s="26"/>
      <c r="N19" s="28"/>
      <c r="O19" s="24"/>
      <c r="P19" s="29"/>
      <c r="Q19" s="24"/>
      <c r="R19" s="36"/>
      <c r="S19" s="30"/>
      <c r="T19" s="31">
        <f t="shared" si="1"/>
      </c>
      <c r="U19" s="32">
        <f t="shared" si="2"/>
      </c>
    </row>
    <row r="20" spans="1:21" s="4" customFormat="1" ht="24" customHeight="1" hidden="1" outlineLevel="1">
      <c r="A20" s="101"/>
      <c r="B20" s="102"/>
      <c r="C20" s="35"/>
      <c r="D20" s="36"/>
      <c r="E20" s="36"/>
      <c r="F20" s="24"/>
      <c r="G20" s="37"/>
      <c r="H20" s="24"/>
      <c r="I20" s="24"/>
      <c r="J20" s="25"/>
      <c r="K20" s="26"/>
      <c r="L20" s="27">
        <f t="shared" si="0"/>
      </c>
      <c r="M20" s="26"/>
      <c r="N20" s="28"/>
      <c r="O20" s="24"/>
      <c r="P20" s="29"/>
      <c r="Q20" s="24"/>
      <c r="R20" s="36"/>
      <c r="S20" s="30"/>
      <c r="T20" s="31">
        <f t="shared" si="1"/>
      </c>
      <c r="U20" s="32">
        <f t="shared" si="2"/>
      </c>
    </row>
    <row r="21" spans="1:21" s="4" customFormat="1" ht="24" customHeight="1" hidden="1" outlineLevel="1">
      <c r="A21" s="101"/>
      <c r="B21" s="102"/>
      <c r="C21" s="35"/>
      <c r="D21" s="36"/>
      <c r="E21" s="36"/>
      <c r="F21" s="24"/>
      <c r="G21" s="37"/>
      <c r="H21" s="24"/>
      <c r="I21" s="24"/>
      <c r="J21" s="25"/>
      <c r="K21" s="26"/>
      <c r="L21" s="27">
        <f t="shared" si="0"/>
      </c>
      <c r="M21" s="26"/>
      <c r="N21" s="28"/>
      <c r="O21" s="24"/>
      <c r="P21" s="29"/>
      <c r="Q21" s="24"/>
      <c r="R21" s="36"/>
      <c r="S21" s="30"/>
      <c r="T21" s="31">
        <f t="shared" si="1"/>
      </c>
      <c r="U21" s="32">
        <f t="shared" si="2"/>
      </c>
    </row>
    <row r="22" spans="1:21" s="4" customFormat="1" ht="24" customHeight="1" hidden="1" outlineLevel="1">
      <c r="A22" s="101"/>
      <c r="B22" s="105"/>
      <c r="C22" s="40"/>
      <c r="D22" s="36"/>
      <c r="E22" s="36"/>
      <c r="F22" s="24"/>
      <c r="G22" s="37"/>
      <c r="H22" s="24"/>
      <c r="I22" s="24"/>
      <c r="J22" s="25"/>
      <c r="K22" s="26"/>
      <c r="L22" s="27">
        <f t="shared" si="0"/>
      </c>
      <c r="M22" s="26"/>
      <c r="N22" s="28"/>
      <c r="O22" s="24"/>
      <c r="P22" s="29"/>
      <c r="Q22" s="24"/>
      <c r="R22" s="36"/>
      <c r="S22" s="30"/>
      <c r="T22" s="31">
        <f t="shared" si="1"/>
      </c>
      <c r="U22" s="32">
        <f t="shared" si="2"/>
      </c>
    </row>
    <row r="23" spans="1:21" s="4" customFormat="1" ht="24" customHeight="1" hidden="1" outlineLevel="1">
      <c r="A23" s="101"/>
      <c r="B23" s="100"/>
      <c r="C23" s="21"/>
      <c r="D23" s="36"/>
      <c r="E23" s="36"/>
      <c r="F23" s="24"/>
      <c r="G23" s="37"/>
      <c r="H23" s="24"/>
      <c r="I23" s="24"/>
      <c r="J23" s="25"/>
      <c r="K23" s="26"/>
      <c r="L23" s="27">
        <f t="shared" si="0"/>
      </c>
      <c r="M23" s="26"/>
      <c r="N23" s="28"/>
      <c r="O23" s="24"/>
      <c r="P23" s="29"/>
      <c r="Q23" s="24"/>
      <c r="R23" s="36"/>
      <c r="S23" s="30"/>
      <c r="T23" s="31">
        <f t="shared" si="1"/>
      </c>
      <c r="U23" s="32">
        <f t="shared" si="2"/>
      </c>
    </row>
    <row r="24" spans="1:21" s="4" customFormat="1" ht="24" customHeight="1" hidden="1" outlineLevel="1">
      <c r="A24" s="101"/>
      <c r="B24" s="102"/>
      <c r="C24" s="35"/>
      <c r="D24" s="36"/>
      <c r="E24" s="36"/>
      <c r="F24" s="24"/>
      <c r="G24" s="37"/>
      <c r="H24" s="24"/>
      <c r="I24" s="24"/>
      <c r="J24" s="25"/>
      <c r="K24" s="26"/>
      <c r="L24" s="27">
        <f t="shared" si="0"/>
      </c>
      <c r="M24" s="26"/>
      <c r="N24" s="28"/>
      <c r="O24" s="24"/>
      <c r="P24" s="29"/>
      <c r="Q24" s="24"/>
      <c r="R24" s="36"/>
      <c r="S24" s="30"/>
      <c r="T24" s="31">
        <f t="shared" si="1"/>
      </c>
      <c r="U24" s="32">
        <f t="shared" si="2"/>
      </c>
    </row>
    <row r="25" spans="1:21" s="4" customFormat="1" ht="24" customHeight="1" hidden="1" outlineLevel="1">
      <c r="A25" s="101"/>
      <c r="B25" s="105"/>
      <c r="C25" s="40"/>
      <c r="D25" s="36"/>
      <c r="E25" s="36"/>
      <c r="F25" s="24"/>
      <c r="G25" s="37"/>
      <c r="H25" s="24"/>
      <c r="I25" s="24"/>
      <c r="J25" s="25"/>
      <c r="K25" s="26"/>
      <c r="L25" s="27">
        <f t="shared" si="0"/>
      </c>
      <c r="M25" s="26"/>
      <c r="N25" s="28"/>
      <c r="O25" s="24"/>
      <c r="P25" s="29"/>
      <c r="Q25" s="24"/>
      <c r="R25" s="36"/>
      <c r="S25" s="30"/>
      <c r="T25" s="31">
        <f t="shared" si="1"/>
      </c>
      <c r="U25" s="32">
        <f t="shared" si="2"/>
      </c>
    </row>
    <row r="26" spans="1:21" s="4" customFormat="1" ht="24" customHeight="1" hidden="1" outlineLevel="1">
      <c r="A26" s="101"/>
      <c r="B26" s="165"/>
      <c r="C26" s="166"/>
      <c r="D26" s="36"/>
      <c r="E26" s="36"/>
      <c r="F26" s="29"/>
      <c r="G26" s="37"/>
      <c r="H26" s="29"/>
      <c r="I26" s="24"/>
      <c r="J26" s="25"/>
      <c r="K26" s="26"/>
      <c r="L26" s="27">
        <f t="shared" si="0"/>
      </c>
      <c r="M26" s="26"/>
      <c r="N26" s="28"/>
      <c r="O26" s="24"/>
      <c r="P26" s="29"/>
      <c r="Q26" s="24"/>
      <c r="R26" s="36"/>
      <c r="S26" s="30"/>
      <c r="T26" s="31">
        <f t="shared" si="1"/>
      </c>
      <c r="U26" s="32">
        <f t="shared" si="2"/>
      </c>
    </row>
    <row r="27" spans="1:21" s="4" customFormat="1" ht="24" customHeight="1" hidden="1" outlineLevel="1">
      <c r="A27" s="101"/>
      <c r="B27" s="165"/>
      <c r="C27" s="166"/>
      <c r="D27" s="36"/>
      <c r="E27" s="36"/>
      <c r="F27" s="24"/>
      <c r="G27" s="37"/>
      <c r="H27" s="24"/>
      <c r="I27" s="24"/>
      <c r="J27" s="25"/>
      <c r="K27" s="26"/>
      <c r="L27" s="27">
        <f t="shared" si="0"/>
      </c>
      <c r="M27" s="26"/>
      <c r="N27" s="28"/>
      <c r="O27" s="24"/>
      <c r="P27" s="29"/>
      <c r="Q27" s="24"/>
      <c r="R27" s="36"/>
      <c r="S27" s="30"/>
      <c r="T27" s="31">
        <f t="shared" si="1"/>
      </c>
      <c r="U27" s="32">
        <f t="shared" si="2"/>
      </c>
    </row>
    <row r="28" spans="1:21" s="4" customFormat="1" ht="24" customHeight="1" hidden="1" outlineLevel="1">
      <c r="A28" s="101"/>
      <c r="B28" s="100"/>
      <c r="C28" s="21"/>
      <c r="D28" s="36"/>
      <c r="E28" s="36"/>
      <c r="F28" s="24"/>
      <c r="G28" s="37"/>
      <c r="H28" s="24"/>
      <c r="I28" s="24"/>
      <c r="J28" s="25"/>
      <c r="K28" s="26"/>
      <c r="L28" s="27">
        <f t="shared" si="0"/>
      </c>
      <c r="M28" s="26"/>
      <c r="N28" s="28"/>
      <c r="O28" s="24"/>
      <c r="P28" s="29"/>
      <c r="Q28" s="24"/>
      <c r="R28" s="36"/>
      <c r="S28" s="30"/>
      <c r="T28" s="31">
        <f t="shared" si="1"/>
      </c>
      <c r="U28" s="32">
        <f t="shared" si="2"/>
      </c>
    </row>
    <row r="29" spans="1:21" s="4" customFormat="1" ht="24" customHeight="1" hidden="1" outlineLevel="1">
      <c r="A29" s="101"/>
      <c r="B29" s="102"/>
      <c r="C29" s="35"/>
      <c r="D29" s="36"/>
      <c r="E29" s="36"/>
      <c r="F29" s="24"/>
      <c r="G29" s="37"/>
      <c r="H29" s="24"/>
      <c r="I29" s="24"/>
      <c r="J29" s="42"/>
      <c r="K29" s="43"/>
      <c r="L29" s="44">
        <f t="shared" si="0"/>
      </c>
      <c r="M29" s="26"/>
      <c r="N29" s="28"/>
      <c r="O29" s="24"/>
      <c r="P29" s="29"/>
      <c r="Q29" s="24"/>
      <c r="R29" s="36"/>
      <c r="S29" s="30"/>
      <c r="T29" s="31">
        <f t="shared" si="1"/>
      </c>
      <c r="U29" s="32">
        <f t="shared" si="2"/>
      </c>
    </row>
    <row r="30" spans="1:21" s="4" customFormat="1" ht="24" customHeight="1" hidden="1" outlineLevel="1">
      <c r="A30" s="106"/>
      <c r="B30" s="105"/>
      <c r="C30" s="40"/>
      <c r="D30" s="36"/>
      <c r="E30" s="36"/>
      <c r="F30" s="24"/>
      <c r="G30" s="37"/>
      <c r="H30" s="24"/>
      <c r="I30" s="24"/>
      <c r="J30" s="25"/>
      <c r="K30" s="26"/>
      <c r="L30" s="27">
        <f>IF(K30&gt;0,1/K30*34.6*67.1,"")</f>
      </c>
      <c r="M30" s="26"/>
      <c r="N30" s="28"/>
      <c r="O30" s="24"/>
      <c r="P30" s="29"/>
      <c r="Q30" s="24"/>
      <c r="R30" s="36"/>
      <c r="S30" s="30"/>
      <c r="T30" s="31">
        <f t="shared" si="1"/>
      </c>
      <c r="U30" s="32">
        <f t="shared" si="2"/>
      </c>
    </row>
    <row r="31" spans="1:2" ht="16.5" customHeight="1" collapsed="1">
      <c r="A31" s="168"/>
      <c r="B31" s="57" t="s">
        <v>842</v>
      </c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8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5.50390625" style="170" customWidth="1"/>
    <col min="2" max="2" width="1.875" style="170" customWidth="1"/>
    <col min="3" max="3" width="12.00390625" style="170" bestFit="1" customWidth="1"/>
    <col min="4" max="4" width="10.00390625" style="379" bestFit="1" customWidth="1"/>
    <col min="5" max="5" width="11.00390625" style="380" customWidth="1"/>
    <col min="6" max="6" width="9.25390625" style="170" customWidth="1"/>
    <col min="7" max="7" width="7.625" style="170" customWidth="1"/>
    <col min="8" max="8" width="8.125" style="170" customWidth="1"/>
    <col min="9" max="9" width="8.875" style="170" bestFit="1" customWidth="1"/>
    <col min="10" max="10" width="8.875" style="170" customWidth="1"/>
    <col min="11" max="11" width="7.125" style="170" customWidth="1"/>
    <col min="12" max="12" width="7.875" style="170" customWidth="1"/>
    <col min="13" max="13" width="8.625" style="381" customWidth="1"/>
    <col min="14" max="14" width="8.625" style="170" customWidth="1"/>
    <col min="15" max="16" width="5.125" style="170" customWidth="1"/>
    <col min="17" max="17" width="12.875" style="170" customWidth="1"/>
    <col min="18" max="18" width="6.75390625" style="170" customWidth="1"/>
    <col min="19" max="19" width="16.625" style="382" customWidth="1"/>
    <col min="20" max="21" width="11.625" style="91" bestFit="1" customWidth="1"/>
    <col min="22" max="22" width="5.50390625" style="86" customWidth="1"/>
    <col min="23" max="16384" width="9.00390625" style="170" customWidth="1"/>
  </cols>
  <sheetData>
    <row r="1" spans="1:19" ht="14.25">
      <c r="A1" s="123"/>
      <c r="B1" s="123"/>
      <c r="C1" s="71"/>
      <c r="D1" s="74"/>
      <c r="E1" s="169"/>
      <c r="F1" s="71"/>
      <c r="G1" s="71"/>
      <c r="H1" s="71"/>
      <c r="I1" s="71"/>
      <c r="J1" s="71"/>
      <c r="K1" s="71"/>
      <c r="L1" s="71"/>
      <c r="M1" s="71"/>
      <c r="N1" s="71"/>
      <c r="O1" s="71"/>
      <c r="P1" s="125"/>
      <c r="Q1" s="71"/>
      <c r="R1" s="71"/>
      <c r="S1" s="524"/>
    </row>
    <row r="2" spans="1:21" ht="14.25">
      <c r="A2" s="71"/>
      <c r="B2" s="71"/>
      <c r="C2" s="71"/>
      <c r="D2" s="73"/>
      <c r="E2" s="171"/>
      <c r="F2" s="96"/>
      <c r="G2" s="72"/>
      <c r="H2" s="72"/>
      <c r="I2" s="71"/>
      <c r="J2" s="75" t="s">
        <v>395</v>
      </c>
      <c r="K2" s="75"/>
      <c r="L2" s="75"/>
      <c r="M2" s="75"/>
      <c r="N2" s="75"/>
      <c r="O2" s="75"/>
      <c r="P2" s="75"/>
      <c r="Q2" s="75"/>
      <c r="R2" s="75"/>
      <c r="S2" s="95"/>
      <c r="T2" s="94"/>
      <c r="U2" s="94"/>
    </row>
    <row r="3" spans="1:21" ht="15.75">
      <c r="A3" s="93" t="s">
        <v>0</v>
      </c>
      <c r="B3" s="62"/>
      <c r="C3" s="58"/>
      <c r="D3" s="59"/>
      <c r="E3" s="172"/>
      <c r="F3" s="58"/>
      <c r="G3" s="58"/>
      <c r="H3" s="58"/>
      <c r="I3" s="58"/>
      <c r="J3" s="61"/>
      <c r="K3" s="58"/>
      <c r="L3" s="58"/>
      <c r="M3" s="58"/>
      <c r="N3" s="58"/>
      <c r="O3" s="59"/>
      <c r="P3" s="63"/>
      <c r="Q3" s="59"/>
      <c r="R3" s="59"/>
      <c r="S3" s="92"/>
      <c r="U3" s="90" t="s">
        <v>1592</v>
      </c>
    </row>
    <row r="4" spans="1:22" s="76" customFormat="1" ht="14.25" customHeight="1" thickBot="1">
      <c r="A4" s="531" t="s">
        <v>393</v>
      </c>
      <c r="B4" s="632" t="s">
        <v>1593</v>
      </c>
      <c r="C4" s="633"/>
      <c r="D4" s="570"/>
      <c r="E4" s="572"/>
      <c r="F4" s="564" t="s">
        <v>392</v>
      </c>
      <c r="G4" s="574"/>
      <c r="H4" s="534" t="s">
        <v>5</v>
      </c>
      <c r="I4" s="547" t="s">
        <v>1594</v>
      </c>
      <c r="J4" s="535" t="s">
        <v>7</v>
      </c>
      <c r="K4" s="620" t="s">
        <v>1595</v>
      </c>
      <c r="L4" s="621"/>
      <c r="M4" s="621"/>
      <c r="N4" s="622"/>
      <c r="O4" s="10"/>
      <c r="P4" s="541"/>
      <c r="Q4" s="542"/>
      <c r="R4" s="543"/>
      <c r="S4" s="11"/>
      <c r="T4" s="623" t="s">
        <v>391</v>
      </c>
      <c r="U4" s="547" t="s">
        <v>390</v>
      </c>
      <c r="V4" s="188"/>
    </row>
    <row r="5" spans="1:22" s="76" customFormat="1" ht="14.25" customHeight="1">
      <c r="A5" s="532"/>
      <c r="B5" s="634"/>
      <c r="C5" s="635"/>
      <c r="D5" s="571"/>
      <c r="E5" s="573"/>
      <c r="F5" s="537"/>
      <c r="G5" s="557"/>
      <c r="H5" s="636"/>
      <c r="I5" s="625"/>
      <c r="J5" s="619"/>
      <c r="K5" s="626" t="s">
        <v>1596</v>
      </c>
      <c r="L5" s="628" t="s">
        <v>389</v>
      </c>
      <c r="M5" s="630" t="s">
        <v>1317</v>
      </c>
      <c r="N5" s="547" t="s">
        <v>1318</v>
      </c>
      <c r="O5" s="462" t="s">
        <v>388</v>
      </c>
      <c r="P5" s="631" t="s">
        <v>387</v>
      </c>
      <c r="Q5" s="559"/>
      <c r="R5" s="560"/>
      <c r="S5" s="14" t="s">
        <v>1597</v>
      </c>
      <c r="T5" s="624"/>
      <c r="U5" s="625"/>
      <c r="V5" s="188"/>
    </row>
    <row r="6" spans="1:22" s="76" customFormat="1" ht="14.25" customHeight="1">
      <c r="A6" s="532"/>
      <c r="B6" s="634"/>
      <c r="C6" s="635"/>
      <c r="D6" s="531" t="s">
        <v>1598</v>
      </c>
      <c r="E6" s="523"/>
      <c r="F6" s="531" t="s">
        <v>1598</v>
      </c>
      <c r="G6" s="547" t="s">
        <v>1599</v>
      </c>
      <c r="H6" s="636"/>
      <c r="I6" s="625"/>
      <c r="J6" s="619"/>
      <c r="K6" s="627"/>
      <c r="L6" s="629"/>
      <c r="M6" s="627"/>
      <c r="N6" s="625"/>
      <c r="O6" s="466" t="s">
        <v>1600</v>
      </c>
      <c r="P6" s="466" t="s">
        <v>1601</v>
      </c>
      <c r="Q6" s="15"/>
      <c r="R6" s="15"/>
      <c r="S6" s="470" t="s">
        <v>1602</v>
      </c>
      <c r="T6" s="624"/>
      <c r="U6" s="625"/>
      <c r="V6" s="188"/>
    </row>
    <row r="7" spans="1:22" s="76" customFormat="1" ht="14.25">
      <c r="A7" s="532"/>
      <c r="B7" s="634"/>
      <c r="C7" s="635"/>
      <c r="D7" s="532"/>
      <c r="E7" s="525" t="s">
        <v>1603</v>
      </c>
      <c r="F7" s="532"/>
      <c r="G7" s="625"/>
      <c r="H7" s="636"/>
      <c r="I7" s="625"/>
      <c r="J7" s="619"/>
      <c r="K7" s="627"/>
      <c r="L7" s="629"/>
      <c r="M7" s="627"/>
      <c r="N7" s="625"/>
      <c r="O7" s="466" t="s">
        <v>386</v>
      </c>
      <c r="P7" s="466" t="s">
        <v>1604</v>
      </c>
      <c r="Q7" s="15" t="s">
        <v>385</v>
      </c>
      <c r="R7" s="466" t="s">
        <v>1605</v>
      </c>
      <c r="S7" s="470" t="s">
        <v>1606</v>
      </c>
      <c r="T7" s="624"/>
      <c r="U7" s="625"/>
      <c r="V7" s="188"/>
    </row>
    <row r="8" spans="1:22" s="76" customFormat="1" ht="14.25">
      <c r="A8" s="532"/>
      <c r="B8" s="634"/>
      <c r="C8" s="635"/>
      <c r="D8" s="532"/>
      <c r="E8" s="525"/>
      <c r="F8" s="532"/>
      <c r="G8" s="625"/>
      <c r="H8" s="636"/>
      <c r="I8" s="625"/>
      <c r="J8" s="619"/>
      <c r="K8" s="627"/>
      <c r="L8" s="629"/>
      <c r="M8" s="627"/>
      <c r="N8" s="625"/>
      <c r="O8" s="466" t="s">
        <v>680</v>
      </c>
      <c r="P8" s="466" t="s">
        <v>681</v>
      </c>
      <c r="Q8" s="15" t="s">
        <v>384</v>
      </c>
      <c r="R8" s="466"/>
      <c r="S8" s="470" t="s">
        <v>682</v>
      </c>
      <c r="T8" s="624"/>
      <c r="U8" s="625"/>
      <c r="V8" s="188"/>
    </row>
    <row r="9" spans="1:22" s="89" customFormat="1" ht="67.5" customHeight="1">
      <c r="A9" s="173" t="s">
        <v>1607</v>
      </c>
      <c r="B9" s="203"/>
      <c r="C9" s="235" t="s">
        <v>1608</v>
      </c>
      <c r="D9" s="205" t="s">
        <v>1609</v>
      </c>
      <c r="E9" s="206" t="s">
        <v>1205</v>
      </c>
      <c r="F9" s="206" t="s">
        <v>1610</v>
      </c>
      <c r="G9" s="206">
        <v>1.797</v>
      </c>
      <c r="H9" s="206" t="s">
        <v>263</v>
      </c>
      <c r="I9" s="206">
        <v>1310</v>
      </c>
      <c r="J9" s="207">
        <v>5</v>
      </c>
      <c r="K9" s="208">
        <v>40.8</v>
      </c>
      <c r="L9" s="209">
        <v>56.90343137254902</v>
      </c>
      <c r="M9" s="210">
        <v>17.2</v>
      </c>
      <c r="N9" s="211">
        <v>20.3</v>
      </c>
      <c r="O9" s="212" t="s">
        <v>1611</v>
      </c>
      <c r="P9" s="206" t="s">
        <v>296</v>
      </c>
      <c r="Q9" s="206" t="s">
        <v>39</v>
      </c>
      <c r="R9" s="206"/>
      <c r="S9" s="213" t="s">
        <v>40</v>
      </c>
      <c r="T9" s="187">
        <v>237</v>
      </c>
      <c r="U9" s="185">
        <v>200</v>
      </c>
      <c r="V9" s="188"/>
    </row>
    <row r="10" spans="1:22" s="89" customFormat="1" ht="67.5" customHeight="1">
      <c r="A10" s="214"/>
      <c r="B10" s="214"/>
      <c r="C10" s="204"/>
      <c r="D10" s="192" t="s">
        <v>1609</v>
      </c>
      <c r="E10" s="194" t="s">
        <v>882</v>
      </c>
      <c r="F10" s="194" t="s">
        <v>1610</v>
      </c>
      <c r="G10" s="194">
        <v>1.797</v>
      </c>
      <c r="H10" s="194" t="s">
        <v>263</v>
      </c>
      <c r="I10" s="194">
        <v>1320</v>
      </c>
      <c r="J10" s="195">
        <v>5</v>
      </c>
      <c r="K10" s="215">
        <v>39</v>
      </c>
      <c r="L10" s="216">
        <v>59.52974358974358</v>
      </c>
      <c r="M10" s="198">
        <v>15.8</v>
      </c>
      <c r="N10" s="199">
        <v>19</v>
      </c>
      <c r="O10" s="194" t="s">
        <v>1611</v>
      </c>
      <c r="P10" s="194" t="s">
        <v>296</v>
      </c>
      <c r="Q10" s="194" t="s">
        <v>39</v>
      </c>
      <c r="R10" s="194"/>
      <c r="S10" s="217" t="s">
        <v>40</v>
      </c>
      <c r="T10" s="201">
        <v>246</v>
      </c>
      <c r="U10" s="194">
        <v>205</v>
      </c>
      <c r="V10" s="188"/>
    </row>
    <row r="11" spans="1:22" s="88" customFormat="1" ht="67.5" customHeight="1">
      <c r="A11" s="218"/>
      <c r="B11" s="219"/>
      <c r="C11" s="220"/>
      <c r="D11" s="221" t="s">
        <v>1609</v>
      </c>
      <c r="E11" s="222" t="s">
        <v>1612</v>
      </c>
      <c r="F11" s="225" t="s">
        <v>1610</v>
      </c>
      <c r="G11" s="224">
        <v>1.797</v>
      </c>
      <c r="H11" s="225" t="s">
        <v>263</v>
      </c>
      <c r="I11" s="223" t="s">
        <v>1613</v>
      </c>
      <c r="J11" s="226">
        <v>5</v>
      </c>
      <c r="K11" s="227">
        <v>37.2</v>
      </c>
      <c r="L11" s="228">
        <v>62.41021505376343</v>
      </c>
      <c r="M11" s="229">
        <v>15.8</v>
      </c>
      <c r="N11" s="230">
        <v>19</v>
      </c>
      <c r="O11" s="231" t="s">
        <v>1611</v>
      </c>
      <c r="P11" s="225" t="s">
        <v>296</v>
      </c>
      <c r="Q11" s="223" t="s">
        <v>39</v>
      </c>
      <c r="R11" s="232"/>
      <c r="S11" s="233" t="s">
        <v>40</v>
      </c>
      <c r="T11" s="187">
        <v>235</v>
      </c>
      <c r="U11" s="185">
        <v>195</v>
      </c>
      <c r="V11" s="188"/>
    </row>
    <row r="12" spans="1:22" s="88" customFormat="1" ht="67.5" customHeight="1">
      <c r="A12" s="218"/>
      <c r="B12" s="219"/>
      <c r="C12" s="220"/>
      <c r="D12" s="221" t="s">
        <v>1614</v>
      </c>
      <c r="E12" s="222" t="s">
        <v>1272</v>
      </c>
      <c r="F12" s="225" t="s">
        <v>1610</v>
      </c>
      <c r="G12" s="224">
        <v>1.797</v>
      </c>
      <c r="H12" s="225" t="s">
        <v>263</v>
      </c>
      <c r="I12" s="223" t="s">
        <v>1613</v>
      </c>
      <c r="J12" s="226">
        <v>5</v>
      </c>
      <c r="K12" s="227">
        <v>37.2</v>
      </c>
      <c r="L12" s="228">
        <v>62.41021505376343</v>
      </c>
      <c r="M12" s="229">
        <v>15.8</v>
      </c>
      <c r="N12" s="230">
        <v>19</v>
      </c>
      <c r="O12" s="231" t="s">
        <v>1611</v>
      </c>
      <c r="P12" s="225" t="s">
        <v>296</v>
      </c>
      <c r="Q12" s="223" t="s">
        <v>39</v>
      </c>
      <c r="R12" s="221"/>
      <c r="S12" s="233" t="s">
        <v>40</v>
      </c>
      <c r="T12" s="187">
        <v>235</v>
      </c>
      <c r="U12" s="185">
        <v>195</v>
      </c>
      <c r="V12" s="188"/>
    </row>
    <row r="13" spans="1:22" s="88" customFormat="1" ht="67.5" customHeight="1">
      <c r="A13" s="218"/>
      <c r="B13" s="219"/>
      <c r="C13" s="220"/>
      <c r="D13" s="221" t="s">
        <v>1615</v>
      </c>
      <c r="E13" s="225" t="s">
        <v>1616</v>
      </c>
      <c r="F13" s="225" t="s">
        <v>1617</v>
      </c>
      <c r="G13" s="223">
        <v>1.797</v>
      </c>
      <c r="H13" s="225" t="s">
        <v>263</v>
      </c>
      <c r="I13" s="223" t="s">
        <v>1618</v>
      </c>
      <c r="J13" s="226">
        <v>5</v>
      </c>
      <c r="K13" s="227">
        <v>34</v>
      </c>
      <c r="L13" s="228">
        <v>68.2841176470588</v>
      </c>
      <c r="M13" s="229">
        <v>14.4</v>
      </c>
      <c r="N13" s="230">
        <v>17.6</v>
      </c>
      <c r="O13" s="231" t="s">
        <v>1611</v>
      </c>
      <c r="P13" s="225" t="s">
        <v>296</v>
      </c>
      <c r="Q13" s="223" t="s">
        <v>45</v>
      </c>
      <c r="R13" s="234"/>
      <c r="S13" s="233" t="s">
        <v>40</v>
      </c>
      <c r="T13" s="187">
        <v>236</v>
      </c>
      <c r="U13" s="185">
        <v>193</v>
      </c>
      <c r="V13" s="188"/>
    </row>
    <row r="14" spans="1:22" s="76" customFormat="1" ht="52.5">
      <c r="A14" s="189"/>
      <c r="B14" s="174"/>
      <c r="C14" s="175" t="s">
        <v>1619</v>
      </c>
      <c r="D14" s="176" t="s">
        <v>1620</v>
      </c>
      <c r="E14" s="177" t="s">
        <v>843</v>
      </c>
      <c r="F14" s="177" t="s">
        <v>383</v>
      </c>
      <c r="G14" s="178">
        <v>1.496</v>
      </c>
      <c r="H14" s="177" t="s">
        <v>1621</v>
      </c>
      <c r="I14" s="177" t="s">
        <v>1622</v>
      </c>
      <c r="J14" s="179">
        <v>5</v>
      </c>
      <c r="K14" s="180">
        <v>37</v>
      </c>
      <c r="L14" s="181">
        <v>62.74756756756757</v>
      </c>
      <c r="M14" s="182">
        <v>20.5</v>
      </c>
      <c r="N14" s="183">
        <v>23.4</v>
      </c>
      <c r="O14" s="184" t="s">
        <v>1623</v>
      </c>
      <c r="P14" s="177" t="s">
        <v>1624</v>
      </c>
      <c r="Q14" s="185" t="s">
        <v>1625</v>
      </c>
      <c r="R14" s="185"/>
      <c r="S14" s="186" t="s">
        <v>40</v>
      </c>
      <c r="T14" s="187">
        <f>IF(AND(K14&lt;&gt;0,K14&gt;=M14),ROUNDDOWN(K14/M14*100,0),"")</f>
        <v>180</v>
      </c>
      <c r="U14" s="185">
        <f>IF(AND(K14&lt;&gt;0,K14&gt;=N14),ROUNDDOWN(K14/N14*100,0),"")</f>
        <v>158</v>
      </c>
      <c r="V14" s="188"/>
    </row>
    <row r="15" spans="1:22" s="76" customFormat="1" ht="53.25" thickBot="1">
      <c r="A15" s="189"/>
      <c r="B15" s="190"/>
      <c r="C15" s="191"/>
      <c r="D15" s="192" t="s">
        <v>845</v>
      </c>
      <c r="E15" s="193" t="s">
        <v>1626</v>
      </c>
      <c r="F15" s="194" t="s">
        <v>1627</v>
      </c>
      <c r="G15" s="194">
        <v>1.496</v>
      </c>
      <c r="H15" s="194" t="s">
        <v>1621</v>
      </c>
      <c r="I15" s="194" t="s">
        <v>382</v>
      </c>
      <c r="J15" s="195">
        <v>5</v>
      </c>
      <c r="K15" s="196">
        <v>33.8</v>
      </c>
      <c r="L15" s="197">
        <f>(1/K15)*34.6*67.1</f>
        <v>68.68816568047338</v>
      </c>
      <c r="M15" s="198">
        <v>18.7</v>
      </c>
      <c r="N15" s="199">
        <v>21.8</v>
      </c>
      <c r="O15" s="194" t="s">
        <v>1628</v>
      </c>
      <c r="P15" s="194" t="s">
        <v>1624</v>
      </c>
      <c r="Q15" s="194" t="s">
        <v>39</v>
      </c>
      <c r="R15" s="194"/>
      <c r="S15" s="200" t="s">
        <v>1629</v>
      </c>
      <c r="T15" s="201">
        <f>IF(AND(K15&lt;&gt;0,ISNUMBER(K15)),IF(ROUNDDOWN(K15/M15*100,0)&gt;=100,ROUNDDOWN(K15/M15*100,0),""),"")</f>
        <v>180</v>
      </c>
      <c r="U15" s="194">
        <f>IF(AND(K15&lt;&gt;0,ISNUMBER(K15)),IF(ROUNDDOWN(K15/N15*100,0)&gt;=100,ROUNDDOWN(K15/N15*100,0),""),"")</f>
        <v>155</v>
      </c>
      <c r="V15" s="188"/>
    </row>
    <row r="16" spans="1:22" s="89" customFormat="1" ht="60.75" customHeight="1">
      <c r="A16" s="202"/>
      <c r="B16" s="203"/>
      <c r="C16" s="204" t="s">
        <v>1630</v>
      </c>
      <c r="D16" s="205" t="s">
        <v>381</v>
      </c>
      <c r="E16" s="206" t="s">
        <v>847</v>
      </c>
      <c r="F16" s="206" t="s">
        <v>1627</v>
      </c>
      <c r="G16" s="206">
        <v>1.496</v>
      </c>
      <c r="H16" s="206" t="s">
        <v>1621</v>
      </c>
      <c r="I16" s="206" t="s">
        <v>1631</v>
      </c>
      <c r="J16" s="207">
        <v>5</v>
      </c>
      <c r="K16" s="208">
        <v>33.8</v>
      </c>
      <c r="L16" s="209">
        <f>(1/K16)*34.6*67.1</f>
        <v>68.68816568047338</v>
      </c>
      <c r="M16" s="210">
        <v>18.7</v>
      </c>
      <c r="N16" s="211">
        <v>21.8</v>
      </c>
      <c r="O16" s="212" t="s">
        <v>1628</v>
      </c>
      <c r="P16" s="206" t="s">
        <v>1624</v>
      </c>
      <c r="Q16" s="206" t="s">
        <v>39</v>
      </c>
      <c r="R16" s="206"/>
      <c r="S16" s="213" t="s">
        <v>1629</v>
      </c>
      <c r="T16" s="187">
        <f>IF(AND(K16&lt;&gt;0,K16&gt;=M16),ROUNDDOWN(K16/M16*100,0),"")</f>
        <v>180</v>
      </c>
      <c r="U16" s="185">
        <f>IF(AND(K16&lt;&gt;0,K16&gt;=N16),ROUNDDOWN(K16/N16*100,0),"")</f>
        <v>155</v>
      </c>
      <c r="V16" s="188"/>
    </row>
    <row r="17" spans="1:22" s="89" customFormat="1" ht="71.25" customHeight="1">
      <c r="A17" s="214"/>
      <c r="B17" s="214"/>
      <c r="C17" s="204"/>
      <c r="D17" s="192" t="s">
        <v>848</v>
      </c>
      <c r="E17" s="194" t="s">
        <v>849</v>
      </c>
      <c r="F17" s="194" t="s">
        <v>850</v>
      </c>
      <c r="G17" s="194">
        <v>1.496</v>
      </c>
      <c r="H17" s="194" t="s">
        <v>1632</v>
      </c>
      <c r="I17" s="194">
        <v>1090</v>
      </c>
      <c r="J17" s="195">
        <v>5</v>
      </c>
      <c r="K17" s="215">
        <v>23.4</v>
      </c>
      <c r="L17" s="216">
        <f>(1/K17)*34.6*67.1</f>
        <v>99.21623931623931</v>
      </c>
      <c r="M17" s="198">
        <v>18.7</v>
      </c>
      <c r="N17" s="199">
        <v>21.8</v>
      </c>
      <c r="O17" s="194" t="s">
        <v>1633</v>
      </c>
      <c r="P17" s="194" t="s">
        <v>1624</v>
      </c>
      <c r="Q17" s="194" t="s">
        <v>39</v>
      </c>
      <c r="R17" s="194"/>
      <c r="S17" s="217" t="s">
        <v>1629</v>
      </c>
      <c r="T17" s="201">
        <f>IF(AND(K17&lt;&gt;0,ISNUMBER(K17)),IF(ROUNDDOWN(K17/M17*100,0)&gt;=100,ROUNDDOWN(K17/M17*100,0),""),"")</f>
        <v>125</v>
      </c>
      <c r="U17" s="194">
        <f>IF(AND(K17&lt;&gt;0,ISNUMBER(K17)),IF(ROUNDDOWN(K17/N17*100,0)&gt;=100,ROUNDDOWN(K17/N17*100,0),""),"")</f>
        <v>107</v>
      </c>
      <c r="V17" s="188"/>
    </row>
    <row r="18" spans="1:22" s="88" customFormat="1" ht="46.5" customHeight="1">
      <c r="A18" s="218"/>
      <c r="B18" s="219"/>
      <c r="C18" s="220"/>
      <c r="D18" s="221" t="s">
        <v>378</v>
      </c>
      <c r="E18" s="222" t="s">
        <v>1634</v>
      </c>
      <c r="F18" s="223" t="s">
        <v>153</v>
      </c>
      <c r="G18" s="224">
        <v>1.329</v>
      </c>
      <c r="H18" s="225" t="s">
        <v>377</v>
      </c>
      <c r="I18" s="223" t="s">
        <v>376</v>
      </c>
      <c r="J18" s="226">
        <v>5</v>
      </c>
      <c r="K18" s="227">
        <v>20.6</v>
      </c>
      <c r="L18" s="228">
        <f>IF(K18&gt;0,1/K18*34.6*67.1,"")</f>
        <v>112.70194174757282</v>
      </c>
      <c r="M18" s="229">
        <v>20.5</v>
      </c>
      <c r="N18" s="230">
        <v>23.4</v>
      </c>
      <c r="O18" s="231" t="s">
        <v>1635</v>
      </c>
      <c r="P18" s="225" t="s">
        <v>296</v>
      </c>
      <c r="Q18" s="223" t="s">
        <v>39</v>
      </c>
      <c r="R18" s="232"/>
      <c r="S18" s="233" t="s">
        <v>40</v>
      </c>
      <c r="T18" s="187">
        <f>IF(AND(K18&lt;&gt;0,K18&gt;=M18),ROUNDDOWN(K18/M18*100,0),"")</f>
        <v>100</v>
      </c>
      <c r="U18" s="185">
        <f>IF(AND(K18&lt;&gt;0,K18&gt;=N18),ROUNDDOWN(K18/N18*100,0),"")</f>
      </c>
      <c r="V18" s="188"/>
    </row>
    <row r="19" spans="1:22" s="88" customFormat="1" ht="37.5" customHeight="1">
      <c r="A19" s="218"/>
      <c r="B19" s="219"/>
      <c r="C19" s="220"/>
      <c r="D19" s="221" t="s">
        <v>380</v>
      </c>
      <c r="E19" s="222" t="s">
        <v>1636</v>
      </c>
      <c r="F19" s="223" t="s">
        <v>148</v>
      </c>
      <c r="G19" s="224">
        <v>1.496</v>
      </c>
      <c r="H19" s="225" t="s">
        <v>36</v>
      </c>
      <c r="I19" s="223" t="s">
        <v>379</v>
      </c>
      <c r="J19" s="226">
        <v>5</v>
      </c>
      <c r="K19" s="227">
        <v>18</v>
      </c>
      <c r="L19" s="228">
        <f>IF(K19&gt;0,1/K19*34.6*67.1,"")</f>
        <v>128.9811111111111</v>
      </c>
      <c r="M19" s="229">
        <v>20.5</v>
      </c>
      <c r="N19" s="230">
        <v>23.4</v>
      </c>
      <c r="O19" s="231" t="s">
        <v>1637</v>
      </c>
      <c r="P19" s="225" t="s">
        <v>296</v>
      </c>
      <c r="Q19" s="223" t="s">
        <v>39</v>
      </c>
      <c r="R19" s="221"/>
      <c r="S19" s="233" t="s">
        <v>40</v>
      </c>
      <c r="T19" s="187">
        <f>IF(AND(K19&lt;&gt;0,K19&gt;=M19),ROUNDDOWN(K19/M19*100,0),"")</f>
      </c>
      <c r="U19" s="185">
        <f>IF(AND(K19&lt;&gt;0,K19&gt;=N19),ROUNDDOWN(K19/N19*100,0),"")</f>
      </c>
      <c r="V19" s="188"/>
    </row>
    <row r="20" spans="1:22" s="88" customFormat="1" ht="42">
      <c r="A20" s="218"/>
      <c r="B20" s="219"/>
      <c r="C20" s="220"/>
      <c r="D20" s="221" t="s">
        <v>374</v>
      </c>
      <c r="E20" s="225" t="s">
        <v>853</v>
      </c>
      <c r="F20" s="223" t="s">
        <v>148</v>
      </c>
      <c r="G20" s="223">
        <v>1.496</v>
      </c>
      <c r="H20" s="225" t="s">
        <v>1638</v>
      </c>
      <c r="I20" s="223" t="s">
        <v>375</v>
      </c>
      <c r="J20" s="226">
        <v>5</v>
      </c>
      <c r="K20" s="227">
        <v>16.4</v>
      </c>
      <c r="L20" s="228">
        <f>IF(K20&gt;0,1/K20*34.6*67.1,"")</f>
        <v>141.56463414634146</v>
      </c>
      <c r="M20" s="229">
        <v>18.7</v>
      </c>
      <c r="N20" s="230">
        <v>21.8</v>
      </c>
      <c r="O20" s="231" t="s">
        <v>1635</v>
      </c>
      <c r="P20" s="225" t="s">
        <v>1624</v>
      </c>
      <c r="Q20" s="223" t="s">
        <v>45</v>
      </c>
      <c r="R20" s="234"/>
      <c r="S20" s="233" t="s">
        <v>40</v>
      </c>
      <c r="T20" s="187">
        <f>IF(AND(K20&lt;&gt;0,K20&gt;=M20),ROUNDDOWN(K20/M20*100,0),"")</f>
      </c>
      <c r="U20" s="185">
        <f>IF(AND(K20&lt;&gt;0,K20&gt;=N20),ROUNDDOWN(K20/N20*100,0),"")</f>
      </c>
      <c r="V20" s="188"/>
    </row>
    <row r="21" spans="1:22" s="89" customFormat="1" ht="56.25" customHeight="1">
      <c r="A21" s="202"/>
      <c r="B21" s="203"/>
      <c r="C21" s="235" t="s">
        <v>854</v>
      </c>
      <c r="D21" s="205" t="s">
        <v>373</v>
      </c>
      <c r="E21" s="206" t="s">
        <v>855</v>
      </c>
      <c r="F21" s="206" t="s">
        <v>846</v>
      </c>
      <c r="G21" s="206">
        <v>1.496</v>
      </c>
      <c r="H21" s="206" t="s">
        <v>281</v>
      </c>
      <c r="I21" s="206" t="s">
        <v>53</v>
      </c>
      <c r="J21" s="207">
        <v>5</v>
      </c>
      <c r="K21" s="215">
        <v>33.8</v>
      </c>
      <c r="L21" s="236">
        <f>(1/K21)*34.6*67.1</f>
        <v>68.68816568047338</v>
      </c>
      <c r="M21" s="210">
        <v>18.7</v>
      </c>
      <c r="N21" s="211">
        <v>21.8</v>
      </c>
      <c r="O21" s="212" t="s">
        <v>310</v>
      </c>
      <c r="P21" s="206" t="s">
        <v>265</v>
      </c>
      <c r="Q21" s="206" t="s">
        <v>39</v>
      </c>
      <c r="R21" s="206"/>
      <c r="S21" s="213" t="s">
        <v>124</v>
      </c>
      <c r="T21" s="187">
        <f>IF(AND(K21&lt;&gt;0,K21&gt;=M21),ROUNDDOWN(K21/M21*100,0),"")</f>
        <v>180</v>
      </c>
      <c r="U21" s="185">
        <f>IF(AND(K21&lt;&gt;0,K21&gt;=N21),ROUNDDOWN(K21/N21*100,0),"")</f>
        <v>155</v>
      </c>
      <c r="V21" s="188"/>
    </row>
    <row r="22" spans="1:22" s="89" customFormat="1" ht="68.25" customHeight="1">
      <c r="A22" s="214"/>
      <c r="B22" s="214"/>
      <c r="C22" s="204"/>
      <c r="D22" s="192" t="s">
        <v>856</v>
      </c>
      <c r="E22" s="194" t="s">
        <v>857</v>
      </c>
      <c r="F22" s="194" t="s">
        <v>850</v>
      </c>
      <c r="G22" s="194">
        <v>1.496</v>
      </c>
      <c r="H22" s="194" t="s">
        <v>851</v>
      </c>
      <c r="I22" s="194" t="s">
        <v>372</v>
      </c>
      <c r="J22" s="195">
        <v>5</v>
      </c>
      <c r="K22" s="215">
        <v>23</v>
      </c>
      <c r="L22" s="216">
        <f>(1/K22)*34.6*67.1</f>
        <v>100.94173913043477</v>
      </c>
      <c r="M22" s="198">
        <v>18.7</v>
      </c>
      <c r="N22" s="199">
        <v>21.8</v>
      </c>
      <c r="O22" s="194" t="s">
        <v>852</v>
      </c>
      <c r="P22" s="194" t="s">
        <v>265</v>
      </c>
      <c r="Q22" s="194" t="s">
        <v>39</v>
      </c>
      <c r="R22" s="194"/>
      <c r="S22" s="217" t="s">
        <v>124</v>
      </c>
      <c r="T22" s="201">
        <f>IF(AND(K22&lt;&gt;0,ISNUMBER(K22)),IF(ROUNDDOWN(K22/M22*100,0)&gt;=100,ROUNDDOWN(K22/M22*100,0),""),"")</f>
        <v>122</v>
      </c>
      <c r="U22" s="194">
        <f>IF(AND(K22&lt;&gt;0,ISNUMBER(K22)),IF(ROUNDDOWN(K22/N22*100,0)&gt;=100,ROUNDDOWN(K22/N22*100,0),""),"")</f>
        <v>105</v>
      </c>
      <c r="V22" s="188"/>
    </row>
    <row r="23" spans="1:22" s="88" customFormat="1" ht="38.25" customHeight="1">
      <c r="A23" s="218"/>
      <c r="B23" s="219"/>
      <c r="C23" s="220"/>
      <c r="D23" s="221" t="s">
        <v>371</v>
      </c>
      <c r="E23" s="225" t="s">
        <v>858</v>
      </c>
      <c r="F23" s="223" t="s">
        <v>148</v>
      </c>
      <c r="G23" s="223">
        <v>1.496</v>
      </c>
      <c r="H23" s="223" t="s">
        <v>36</v>
      </c>
      <c r="I23" s="223" t="s">
        <v>370</v>
      </c>
      <c r="J23" s="226">
        <v>5</v>
      </c>
      <c r="K23" s="227">
        <v>17.6</v>
      </c>
      <c r="L23" s="228">
        <f aca="true" t="shared" si="0" ref="L23:L29">IF(K23&gt;0,1/K23*34.6*67.1,"")</f>
        <v>131.9125</v>
      </c>
      <c r="M23" s="229">
        <v>18.7</v>
      </c>
      <c r="N23" s="230">
        <v>21.8</v>
      </c>
      <c r="O23" s="231" t="s">
        <v>369</v>
      </c>
      <c r="P23" s="225" t="s">
        <v>265</v>
      </c>
      <c r="Q23" s="223" t="s">
        <v>39</v>
      </c>
      <c r="R23" s="234"/>
      <c r="S23" s="233" t="s">
        <v>40</v>
      </c>
      <c r="T23" s="187">
        <f aca="true" t="shared" si="1" ref="T23:T29">IF(AND(K23&lt;&gt;0,K23&gt;=M23),ROUNDDOWN(K23/M23*100,0),"")</f>
      </c>
      <c r="U23" s="185">
        <f aca="true" t="shared" si="2" ref="U23:U29">IF(AND(K23&lt;&gt;0,K23&gt;=N23),ROUNDDOWN(K23/N23*100,0),"")</f>
      </c>
      <c r="V23" s="188"/>
    </row>
    <row r="24" spans="1:22" s="88" customFormat="1" ht="42">
      <c r="A24" s="218"/>
      <c r="B24" s="219"/>
      <c r="C24" s="220"/>
      <c r="D24" s="221" t="s">
        <v>368</v>
      </c>
      <c r="E24" s="225" t="s">
        <v>859</v>
      </c>
      <c r="F24" s="223" t="s">
        <v>235</v>
      </c>
      <c r="G24" s="223">
        <v>1.797</v>
      </c>
      <c r="H24" s="225" t="s">
        <v>365</v>
      </c>
      <c r="I24" s="223" t="s">
        <v>367</v>
      </c>
      <c r="J24" s="226">
        <v>5</v>
      </c>
      <c r="K24" s="227">
        <v>16.6</v>
      </c>
      <c r="L24" s="228">
        <f t="shared" si="0"/>
        <v>139.85903614457828</v>
      </c>
      <c r="M24" s="229">
        <v>18.7</v>
      </c>
      <c r="N24" s="230">
        <v>21.8</v>
      </c>
      <c r="O24" s="231" t="s">
        <v>266</v>
      </c>
      <c r="P24" s="223" t="s">
        <v>120</v>
      </c>
      <c r="Q24" s="223" t="s">
        <v>39</v>
      </c>
      <c r="R24" s="234"/>
      <c r="S24" s="233" t="s">
        <v>40</v>
      </c>
      <c r="T24" s="187">
        <f t="shared" si="1"/>
      </c>
      <c r="U24" s="185">
        <f t="shared" si="2"/>
      </c>
      <c r="V24" s="188"/>
    </row>
    <row r="25" spans="1:22" s="88" customFormat="1" ht="42">
      <c r="A25" s="218"/>
      <c r="B25" s="237"/>
      <c r="C25" s="238"/>
      <c r="D25" s="221" t="s">
        <v>366</v>
      </c>
      <c r="E25" s="225" t="s">
        <v>860</v>
      </c>
      <c r="F25" s="223" t="s">
        <v>148</v>
      </c>
      <c r="G25" s="223">
        <v>1.496</v>
      </c>
      <c r="H25" s="225" t="s">
        <v>365</v>
      </c>
      <c r="I25" s="223" t="s">
        <v>364</v>
      </c>
      <c r="J25" s="226">
        <v>5</v>
      </c>
      <c r="K25" s="227">
        <v>16</v>
      </c>
      <c r="L25" s="228">
        <f t="shared" si="0"/>
        <v>145.10375</v>
      </c>
      <c r="M25" s="229">
        <v>17.2</v>
      </c>
      <c r="N25" s="230">
        <v>20.3</v>
      </c>
      <c r="O25" s="231" t="s">
        <v>266</v>
      </c>
      <c r="P25" s="225" t="s">
        <v>265</v>
      </c>
      <c r="Q25" s="223" t="s">
        <v>45</v>
      </c>
      <c r="R25" s="234"/>
      <c r="S25" s="233" t="s">
        <v>40</v>
      </c>
      <c r="T25" s="187">
        <f t="shared" si="1"/>
      </c>
      <c r="U25" s="185">
        <f t="shared" si="2"/>
      </c>
      <c r="V25" s="188"/>
    </row>
    <row r="26" spans="1:22" s="88" customFormat="1" ht="52.5">
      <c r="A26" s="189"/>
      <c r="B26" s="242"/>
      <c r="C26" s="243" t="s">
        <v>861</v>
      </c>
      <c r="D26" s="221" t="s">
        <v>862</v>
      </c>
      <c r="E26" s="225" t="s">
        <v>863</v>
      </c>
      <c r="F26" s="225" t="s">
        <v>864</v>
      </c>
      <c r="G26" s="224">
        <v>0.996</v>
      </c>
      <c r="H26" s="225" t="s">
        <v>865</v>
      </c>
      <c r="I26" s="223">
        <v>910</v>
      </c>
      <c r="J26" s="226">
        <v>5</v>
      </c>
      <c r="K26" s="244">
        <v>27.6</v>
      </c>
      <c r="L26" s="245">
        <f t="shared" si="0"/>
        <v>84.11811594202898</v>
      </c>
      <c r="M26" s="229">
        <v>20.8</v>
      </c>
      <c r="N26" s="230">
        <v>23.7</v>
      </c>
      <c r="O26" s="231" t="s">
        <v>866</v>
      </c>
      <c r="P26" s="225" t="s">
        <v>867</v>
      </c>
      <c r="Q26" s="223" t="s">
        <v>39</v>
      </c>
      <c r="R26" s="221"/>
      <c r="S26" s="233" t="s">
        <v>40</v>
      </c>
      <c r="T26" s="187">
        <f t="shared" si="1"/>
        <v>132</v>
      </c>
      <c r="U26" s="185">
        <f t="shared" si="2"/>
        <v>116</v>
      </c>
      <c r="V26" s="246"/>
    </row>
    <row r="27" spans="1:22" s="88" customFormat="1" ht="42">
      <c r="A27" s="189"/>
      <c r="B27" s="242"/>
      <c r="C27" s="220"/>
      <c r="D27" s="221" t="s">
        <v>862</v>
      </c>
      <c r="E27" s="225" t="s">
        <v>868</v>
      </c>
      <c r="F27" s="223" t="s">
        <v>864</v>
      </c>
      <c r="G27" s="224">
        <v>0.996</v>
      </c>
      <c r="H27" s="225" t="s">
        <v>865</v>
      </c>
      <c r="I27" s="223">
        <v>910</v>
      </c>
      <c r="J27" s="226">
        <v>5</v>
      </c>
      <c r="K27" s="227">
        <v>23.4</v>
      </c>
      <c r="L27" s="228">
        <f t="shared" si="0"/>
        <v>99.21623931623931</v>
      </c>
      <c r="M27" s="229">
        <v>20.8</v>
      </c>
      <c r="N27" s="230">
        <v>23.7</v>
      </c>
      <c r="O27" s="231" t="s">
        <v>869</v>
      </c>
      <c r="P27" s="225" t="s">
        <v>867</v>
      </c>
      <c r="Q27" s="223" t="s">
        <v>39</v>
      </c>
      <c r="R27" s="221"/>
      <c r="S27" s="233" t="s">
        <v>40</v>
      </c>
      <c r="T27" s="187">
        <f t="shared" si="1"/>
        <v>112</v>
      </c>
      <c r="U27" s="185">
        <f t="shared" si="2"/>
      </c>
      <c r="V27" s="246"/>
    </row>
    <row r="28" spans="1:22" s="88" customFormat="1" ht="42">
      <c r="A28" s="189"/>
      <c r="B28" s="242"/>
      <c r="C28" s="220"/>
      <c r="D28" s="221" t="s">
        <v>870</v>
      </c>
      <c r="E28" s="225" t="s">
        <v>871</v>
      </c>
      <c r="F28" s="223" t="s">
        <v>864</v>
      </c>
      <c r="G28" s="224">
        <v>0.996</v>
      </c>
      <c r="H28" s="225" t="s">
        <v>865</v>
      </c>
      <c r="I28" s="223">
        <v>970</v>
      </c>
      <c r="J28" s="226">
        <v>5</v>
      </c>
      <c r="K28" s="227">
        <v>21</v>
      </c>
      <c r="L28" s="228">
        <f t="shared" si="0"/>
        <v>110.55523809523808</v>
      </c>
      <c r="M28" s="229">
        <v>20.8</v>
      </c>
      <c r="N28" s="230">
        <v>23.7</v>
      </c>
      <c r="O28" s="231" t="s">
        <v>872</v>
      </c>
      <c r="P28" s="225" t="s">
        <v>867</v>
      </c>
      <c r="Q28" s="223" t="s">
        <v>125</v>
      </c>
      <c r="R28" s="221"/>
      <c r="S28" s="233" t="s">
        <v>40</v>
      </c>
      <c r="T28" s="187">
        <f t="shared" si="1"/>
        <v>100</v>
      </c>
      <c r="U28" s="185">
        <f t="shared" si="2"/>
      </c>
      <c r="V28" s="246"/>
    </row>
    <row r="29" spans="1:22" s="88" customFormat="1" ht="31.5">
      <c r="A29" s="189"/>
      <c r="B29" s="190"/>
      <c r="C29" s="238"/>
      <c r="D29" s="221" t="s">
        <v>873</v>
      </c>
      <c r="E29" s="225" t="s">
        <v>840</v>
      </c>
      <c r="F29" s="223" t="s">
        <v>874</v>
      </c>
      <c r="G29" s="224">
        <v>1.329</v>
      </c>
      <c r="H29" s="225" t="s">
        <v>865</v>
      </c>
      <c r="I29" s="223">
        <v>940</v>
      </c>
      <c r="J29" s="226">
        <v>5</v>
      </c>
      <c r="K29" s="227">
        <v>19</v>
      </c>
      <c r="L29" s="228">
        <f t="shared" si="0"/>
        <v>122.19263157894736</v>
      </c>
      <c r="M29" s="229">
        <v>20.8</v>
      </c>
      <c r="N29" s="230">
        <v>23.7</v>
      </c>
      <c r="O29" s="231" t="s">
        <v>875</v>
      </c>
      <c r="P29" s="225" t="s">
        <v>867</v>
      </c>
      <c r="Q29" s="223" t="s">
        <v>39</v>
      </c>
      <c r="R29" s="221"/>
      <c r="S29" s="233" t="s">
        <v>40</v>
      </c>
      <c r="T29" s="187">
        <f t="shared" si="1"/>
      </c>
      <c r="U29" s="185">
        <f t="shared" si="2"/>
      </c>
      <c r="V29" s="246"/>
    </row>
    <row r="30" spans="1:22" s="87" customFormat="1" ht="52.5">
      <c r="A30" s="247"/>
      <c r="B30" s="248"/>
      <c r="C30" s="249" t="s">
        <v>876</v>
      </c>
      <c r="D30" s="192" t="s">
        <v>877</v>
      </c>
      <c r="E30" s="194" t="s">
        <v>878</v>
      </c>
      <c r="F30" s="194" t="s">
        <v>879</v>
      </c>
      <c r="G30" s="194">
        <v>1.496</v>
      </c>
      <c r="H30" s="194" t="s">
        <v>281</v>
      </c>
      <c r="I30" s="194">
        <v>1380</v>
      </c>
      <c r="J30" s="195" t="s">
        <v>880</v>
      </c>
      <c r="K30" s="208">
        <v>27.2</v>
      </c>
      <c r="L30" s="250">
        <f>(1/K30)*34.6*67.1</f>
        <v>85.35514705882353</v>
      </c>
      <c r="M30" s="198">
        <v>15.8</v>
      </c>
      <c r="N30" s="199">
        <v>19</v>
      </c>
      <c r="O30" s="194" t="s">
        <v>310</v>
      </c>
      <c r="P30" s="194" t="s">
        <v>265</v>
      </c>
      <c r="Q30" s="194" t="s">
        <v>39</v>
      </c>
      <c r="R30" s="194"/>
      <c r="S30" s="251" t="s">
        <v>124</v>
      </c>
      <c r="T30" s="201">
        <f>IF(AND(K30&lt;&gt;0,ISNUMBER(K30)),IF(ROUNDDOWN(K30/M30*100,0)&gt;=100,ROUNDDOWN(K30/M30*100,0),""),"")</f>
        <v>172</v>
      </c>
      <c r="U30" s="194">
        <f>IF(AND(K30&lt;&gt;0,ISNUMBER(K30)),IF(ROUNDDOWN(K30/N30*100,0)&gt;=100,ROUNDDOWN(K30/N30*100,0),""),"")</f>
        <v>143</v>
      </c>
      <c r="V30" s="188"/>
    </row>
    <row r="31" spans="1:22" s="87" customFormat="1" ht="63">
      <c r="A31" s="247"/>
      <c r="B31" s="252"/>
      <c r="C31" s="253"/>
      <c r="D31" s="192" t="s">
        <v>881</v>
      </c>
      <c r="E31" s="194" t="s">
        <v>882</v>
      </c>
      <c r="F31" s="194" t="s">
        <v>850</v>
      </c>
      <c r="G31" s="194">
        <v>1.496</v>
      </c>
      <c r="H31" s="194" t="s">
        <v>851</v>
      </c>
      <c r="I31" s="194">
        <v>1310</v>
      </c>
      <c r="J31" s="195">
        <v>7</v>
      </c>
      <c r="K31" s="215">
        <v>20.6</v>
      </c>
      <c r="L31" s="216">
        <f>(1/K31)*34.6*67.1</f>
        <v>112.70194174757282</v>
      </c>
      <c r="M31" s="198">
        <v>17.2</v>
      </c>
      <c r="N31" s="199">
        <v>20.3</v>
      </c>
      <c r="O31" s="194" t="s">
        <v>852</v>
      </c>
      <c r="P31" s="194" t="s">
        <v>265</v>
      </c>
      <c r="Q31" s="194" t="s">
        <v>39</v>
      </c>
      <c r="R31" s="194"/>
      <c r="S31" s="200" t="s">
        <v>124</v>
      </c>
      <c r="T31" s="201">
        <f>IF(AND(K31&lt;&gt;0,ISNUMBER(K31)),IF(ROUNDDOWN(K31/M31*100,0)&gt;=100,ROUNDDOWN(K31/M31*100,0),""),"")</f>
        <v>119</v>
      </c>
      <c r="U31" s="194">
        <f>IF(AND(K31&lt;&gt;0,ISNUMBER(K31)),IF(ROUNDDOWN(K31/N31*100,0)&gt;=100,ROUNDDOWN(K31/N31*100,0),""),"")</f>
        <v>101</v>
      </c>
      <c r="V31" s="188"/>
    </row>
    <row r="32" spans="1:22" s="87" customFormat="1" ht="63">
      <c r="A32" s="247"/>
      <c r="B32" s="252"/>
      <c r="C32" s="253"/>
      <c r="D32" s="192" t="s">
        <v>881</v>
      </c>
      <c r="E32" s="194" t="s">
        <v>883</v>
      </c>
      <c r="F32" s="194" t="s">
        <v>850</v>
      </c>
      <c r="G32" s="194">
        <v>1.496</v>
      </c>
      <c r="H32" s="194" t="s">
        <v>851</v>
      </c>
      <c r="I32" s="194">
        <v>1320</v>
      </c>
      <c r="J32" s="195" t="s">
        <v>880</v>
      </c>
      <c r="K32" s="215">
        <v>20.2</v>
      </c>
      <c r="L32" s="216">
        <f>(1/K32)*34.6*67.1</f>
        <v>114.93366336633663</v>
      </c>
      <c r="M32" s="198">
        <v>15.8</v>
      </c>
      <c r="N32" s="199">
        <v>19</v>
      </c>
      <c r="O32" s="194" t="s">
        <v>852</v>
      </c>
      <c r="P32" s="194" t="s">
        <v>265</v>
      </c>
      <c r="Q32" s="194" t="s">
        <v>39</v>
      </c>
      <c r="R32" s="194"/>
      <c r="S32" s="200" t="s">
        <v>124</v>
      </c>
      <c r="T32" s="201">
        <f>IF(AND(K32&lt;&gt;0,ISNUMBER(K32)),IF(ROUNDDOWN(K32/M32*100,0)&gt;=100,ROUNDDOWN(K32/M32*100,0),""),"")</f>
        <v>127</v>
      </c>
      <c r="U32" s="194">
        <f>IF(AND(K32&lt;&gt;0,ISNUMBER(K32)),IF(ROUNDDOWN(K32/N32*100,0)&gt;=100,ROUNDDOWN(K32/N32*100,0),""),"")</f>
        <v>106</v>
      </c>
      <c r="V32" s="188"/>
    </row>
    <row r="33" spans="1:22" s="87" customFormat="1" ht="63">
      <c r="A33" s="247"/>
      <c r="B33" s="252"/>
      <c r="C33" s="253"/>
      <c r="D33" s="192" t="s">
        <v>884</v>
      </c>
      <c r="E33" s="194" t="s">
        <v>849</v>
      </c>
      <c r="F33" s="194" t="s">
        <v>850</v>
      </c>
      <c r="G33" s="194">
        <v>1.496</v>
      </c>
      <c r="H33" s="194" t="s">
        <v>851</v>
      </c>
      <c r="I33" s="194">
        <v>1360</v>
      </c>
      <c r="J33" s="195">
        <v>5</v>
      </c>
      <c r="K33" s="215">
        <v>19.6</v>
      </c>
      <c r="L33" s="216">
        <f>(1/K33)*34.6*67.1</f>
        <v>118.45204081632652</v>
      </c>
      <c r="M33" s="198">
        <v>15.8</v>
      </c>
      <c r="N33" s="199">
        <v>19</v>
      </c>
      <c r="O33" s="194" t="s">
        <v>852</v>
      </c>
      <c r="P33" s="194" t="s">
        <v>265</v>
      </c>
      <c r="Q33" s="194" t="s">
        <v>39</v>
      </c>
      <c r="R33" s="194"/>
      <c r="S33" s="200" t="s">
        <v>124</v>
      </c>
      <c r="T33" s="201">
        <f>IF(AND(K33&lt;&gt;0,ISNUMBER(K33)),IF(ROUNDDOWN(K33/M33*100,0)&gt;=100,ROUNDDOWN(K33/M33*100,0),""),"")</f>
        <v>124</v>
      </c>
      <c r="U33" s="194">
        <f>IF(AND(K33&lt;&gt;0,ISNUMBER(K33)),IF(ROUNDDOWN(K33/N33*100,0)&gt;=100,ROUNDDOWN(K33/N33*100,0),""),"")</f>
        <v>103</v>
      </c>
      <c r="V33" s="188"/>
    </row>
    <row r="34" spans="1:22" s="87" customFormat="1" ht="42">
      <c r="A34" s="247"/>
      <c r="B34" s="254"/>
      <c r="C34" s="255"/>
      <c r="D34" s="192" t="s">
        <v>885</v>
      </c>
      <c r="E34" s="194" t="s">
        <v>878</v>
      </c>
      <c r="F34" s="194" t="s">
        <v>148</v>
      </c>
      <c r="G34" s="194">
        <v>1.496</v>
      </c>
      <c r="H34" s="194" t="s">
        <v>851</v>
      </c>
      <c r="I34" s="194" t="s">
        <v>886</v>
      </c>
      <c r="J34" s="195">
        <v>6</v>
      </c>
      <c r="K34" s="215">
        <v>15.4</v>
      </c>
      <c r="L34" s="216">
        <f>(1/K34)*34.6*67.1</f>
        <v>150.75714285714284</v>
      </c>
      <c r="M34" s="198">
        <v>15.8</v>
      </c>
      <c r="N34" s="199">
        <v>19</v>
      </c>
      <c r="O34" s="194" t="s">
        <v>887</v>
      </c>
      <c r="P34" s="194" t="s">
        <v>265</v>
      </c>
      <c r="Q34" s="194" t="s">
        <v>125</v>
      </c>
      <c r="R34" s="194"/>
      <c r="S34" s="200" t="s">
        <v>124</v>
      </c>
      <c r="T34" s="201">
        <f>IF(AND(K34&lt;&gt;0,ISNUMBER(K34)),IF(ROUNDDOWN(K34/M34*100,0)&gt;=100,ROUNDDOWN(K34/M34*100,0),""),"")</f>
      </c>
      <c r="U34" s="194">
        <f>IF(AND(K34&lt;&gt;0,ISNUMBER(K34)),IF(ROUNDDOWN(K34/N34*100,0)&gt;=100,ROUNDDOWN(K34/N34*100,0),""),"")</f>
      </c>
      <c r="V34" s="188"/>
    </row>
    <row r="35" spans="1:22" s="88" customFormat="1" ht="52.5">
      <c r="A35" s="218"/>
      <c r="B35" s="219"/>
      <c r="C35" s="256" t="s">
        <v>363</v>
      </c>
      <c r="D35" s="177" t="s">
        <v>362</v>
      </c>
      <c r="E35" s="177" t="s">
        <v>888</v>
      </c>
      <c r="F35" s="177" t="s">
        <v>359</v>
      </c>
      <c r="G35" s="257">
        <v>1.797</v>
      </c>
      <c r="H35" s="177" t="s">
        <v>263</v>
      </c>
      <c r="I35" s="194" t="s">
        <v>361</v>
      </c>
      <c r="J35" s="184">
        <v>7</v>
      </c>
      <c r="K35" s="180">
        <v>26.2</v>
      </c>
      <c r="L35" s="181">
        <f>IF(K35&gt;0,1/K35*34.6*67.1,"")</f>
        <v>88.61297709923664</v>
      </c>
      <c r="M35" s="182">
        <v>14.4</v>
      </c>
      <c r="N35" s="183">
        <v>17.6</v>
      </c>
      <c r="O35" s="184" t="s">
        <v>261</v>
      </c>
      <c r="P35" s="177" t="s">
        <v>296</v>
      </c>
      <c r="Q35" s="177" t="s">
        <v>39</v>
      </c>
      <c r="R35" s="177"/>
      <c r="S35" s="258" t="s">
        <v>40</v>
      </c>
      <c r="T35" s="187">
        <f>IF(AND(K35&lt;&gt;0,K35&gt;=M35),ROUNDDOWN(K35/M35*100,0),"")</f>
        <v>181</v>
      </c>
      <c r="U35" s="185">
        <f>IF(AND(K35&lt;&gt;0,K35&gt;=N35),ROUNDDOWN(K35/N35*100,0),"")</f>
        <v>148</v>
      </c>
      <c r="V35" s="188"/>
    </row>
    <row r="36" spans="1:22" s="88" customFormat="1" ht="52.5">
      <c r="A36" s="218"/>
      <c r="B36" s="237"/>
      <c r="C36" s="259"/>
      <c r="D36" s="177" t="s">
        <v>360</v>
      </c>
      <c r="E36" s="177" t="s">
        <v>888</v>
      </c>
      <c r="F36" s="177" t="s">
        <v>359</v>
      </c>
      <c r="G36" s="177">
        <v>1.797</v>
      </c>
      <c r="H36" s="177" t="s">
        <v>263</v>
      </c>
      <c r="I36" s="194" t="s">
        <v>171</v>
      </c>
      <c r="J36" s="184">
        <v>5</v>
      </c>
      <c r="K36" s="260">
        <v>26.2</v>
      </c>
      <c r="L36" s="181">
        <f>IF(K36&gt;0,1/K36*34.6*67.1,"")</f>
        <v>88.61297709923664</v>
      </c>
      <c r="M36" s="182">
        <v>14.4</v>
      </c>
      <c r="N36" s="183">
        <v>17.6</v>
      </c>
      <c r="O36" s="184" t="s">
        <v>261</v>
      </c>
      <c r="P36" s="177" t="s">
        <v>296</v>
      </c>
      <c r="Q36" s="177" t="s">
        <v>39</v>
      </c>
      <c r="R36" s="177"/>
      <c r="S36" s="258" t="s">
        <v>40</v>
      </c>
      <c r="T36" s="187">
        <f>IF(AND(K36&lt;&gt;0,K36&gt;=M36),ROUNDDOWN(K36/M36*100,0),"")</f>
        <v>181</v>
      </c>
      <c r="U36" s="185">
        <f>IF(AND(K36&lt;&gt;0,K36&gt;=N36),ROUNDDOWN(K36/N36*100,0),"")</f>
        <v>148</v>
      </c>
      <c r="V36" s="188"/>
    </row>
    <row r="37" spans="1:22" s="88" customFormat="1" ht="52.5">
      <c r="A37" s="261"/>
      <c r="B37" s="262"/>
      <c r="C37" s="263" t="s">
        <v>358</v>
      </c>
      <c r="D37" s="192" t="s">
        <v>357</v>
      </c>
      <c r="E37" s="194" t="s">
        <v>840</v>
      </c>
      <c r="F37" s="194" t="s">
        <v>889</v>
      </c>
      <c r="G37" s="194">
        <v>2.493</v>
      </c>
      <c r="H37" s="194" t="s">
        <v>281</v>
      </c>
      <c r="I37" s="194">
        <v>1530</v>
      </c>
      <c r="J37" s="195">
        <v>5</v>
      </c>
      <c r="K37" s="208">
        <v>25.4</v>
      </c>
      <c r="L37" s="250">
        <f>(1/K37)*34.6*67.1</f>
        <v>91.403937007874</v>
      </c>
      <c r="M37" s="264">
        <v>14.4</v>
      </c>
      <c r="N37" s="199">
        <v>17.6</v>
      </c>
      <c r="O37" s="194" t="s">
        <v>310</v>
      </c>
      <c r="P37" s="194" t="s">
        <v>265</v>
      </c>
      <c r="Q37" s="194" t="s">
        <v>39</v>
      </c>
      <c r="R37" s="194"/>
      <c r="S37" s="265" t="s">
        <v>124</v>
      </c>
      <c r="T37" s="201">
        <f>IF(AND(K37&lt;&gt;0,ISNUMBER(K37)),IF(ROUNDDOWN(K37/M37*100,0)&gt;=100,ROUNDDOWN(K37/M37*100,0),""),"")</f>
        <v>176</v>
      </c>
      <c r="U37" s="194">
        <f>IF(AND(K37&lt;&gt;0,ISNUMBER(K37)),IF(ROUNDDOWN(K37/N37*100,0)&gt;=100,ROUNDDOWN(K37/N37*100,0),""),"")</f>
        <v>144</v>
      </c>
      <c r="V37" s="188"/>
    </row>
    <row r="38" spans="1:22" s="88" customFormat="1" ht="52.5">
      <c r="A38" s="189"/>
      <c r="B38" s="266"/>
      <c r="C38" s="267"/>
      <c r="D38" s="176" t="s">
        <v>357</v>
      </c>
      <c r="E38" s="177" t="s">
        <v>890</v>
      </c>
      <c r="F38" s="177" t="s">
        <v>356</v>
      </c>
      <c r="G38" s="178">
        <v>2.493</v>
      </c>
      <c r="H38" s="177" t="s">
        <v>263</v>
      </c>
      <c r="I38" s="177" t="s">
        <v>355</v>
      </c>
      <c r="J38" s="179">
        <v>5</v>
      </c>
      <c r="K38" s="268">
        <v>23.4</v>
      </c>
      <c r="L38" s="269">
        <v>99.21623931623931</v>
      </c>
      <c r="M38" s="182">
        <v>13.2</v>
      </c>
      <c r="N38" s="183">
        <v>16.5</v>
      </c>
      <c r="O38" s="184" t="s">
        <v>844</v>
      </c>
      <c r="P38" s="177" t="s">
        <v>265</v>
      </c>
      <c r="Q38" s="185" t="s">
        <v>39</v>
      </c>
      <c r="R38" s="185"/>
      <c r="S38" s="270" t="s">
        <v>40</v>
      </c>
      <c r="T38" s="187">
        <f aca="true" t="shared" si="3" ref="T38:T58">IF(AND(K38&lt;&gt;0,K38&gt;=M38),ROUNDDOWN(K38/M38*100,0),"")</f>
        <v>177</v>
      </c>
      <c r="U38" s="185">
        <f aca="true" t="shared" si="4" ref="U38:U58">IF(AND(K38&lt;&gt;0,K38&gt;=N38),ROUNDDOWN(K38/N38*100,0),"")</f>
        <v>141</v>
      </c>
      <c r="V38" s="188"/>
    </row>
    <row r="39" spans="1:22" s="88" customFormat="1" ht="63">
      <c r="A39" s="218"/>
      <c r="B39" s="219"/>
      <c r="C39" s="241" t="s">
        <v>891</v>
      </c>
      <c r="D39" s="271" t="s">
        <v>892</v>
      </c>
      <c r="E39" s="272" t="s">
        <v>893</v>
      </c>
      <c r="F39" s="273" t="s">
        <v>874</v>
      </c>
      <c r="G39" s="273">
        <v>1.329</v>
      </c>
      <c r="H39" s="272" t="s">
        <v>894</v>
      </c>
      <c r="I39" s="274" t="s">
        <v>324</v>
      </c>
      <c r="J39" s="275">
        <v>5</v>
      </c>
      <c r="K39" s="276">
        <v>25</v>
      </c>
      <c r="L39" s="269">
        <f>IF(K39&gt;0,1/K39*34.6*67.1,"")</f>
        <v>92.8664</v>
      </c>
      <c r="M39" s="277">
        <v>20.5</v>
      </c>
      <c r="N39" s="278">
        <v>23.4</v>
      </c>
      <c r="O39" s="274" t="s">
        <v>852</v>
      </c>
      <c r="P39" s="272" t="s">
        <v>265</v>
      </c>
      <c r="Q39" s="273" t="s">
        <v>39</v>
      </c>
      <c r="R39" s="271"/>
      <c r="S39" s="279" t="s">
        <v>40</v>
      </c>
      <c r="T39" s="187">
        <f>IF(AND(K39&lt;&gt;0,K39&gt;=M39),ROUNDDOWN(K39/M39*100,0),"")</f>
        <v>121</v>
      </c>
      <c r="U39" s="185">
        <f>IF(AND(K39&lt;&gt;0,K39&gt;=N39),ROUNDDOWN(K39/N39*100,0),"")</f>
        <v>106</v>
      </c>
      <c r="V39" s="246"/>
    </row>
    <row r="40" spans="1:22" s="88" customFormat="1" ht="52.5">
      <c r="A40" s="280"/>
      <c r="B40" s="281"/>
      <c r="C40" s="282"/>
      <c r="D40" s="283" t="s">
        <v>323</v>
      </c>
      <c r="E40" s="274" t="s">
        <v>895</v>
      </c>
      <c r="F40" s="274" t="s">
        <v>178</v>
      </c>
      <c r="G40" s="274">
        <v>0.996</v>
      </c>
      <c r="H40" s="274" t="s">
        <v>851</v>
      </c>
      <c r="I40" s="274">
        <v>970</v>
      </c>
      <c r="J40" s="284">
        <v>5</v>
      </c>
      <c r="K40" s="285">
        <v>24</v>
      </c>
      <c r="L40" s="286">
        <f>(1/K40)*34.6*67.1</f>
        <v>96.73583333333332</v>
      </c>
      <c r="M40" s="287">
        <v>20.8</v>
      </c>
      <c r="N40" s="288">
        <v>23.7</v>
      </c>
      <c r="O40" s="274" t="s">
        <v>896</v>
      </c>
      <c r="P40" s="274" t="s">
        <v>265</v>
      </c>
      <c r="Q40" s="274" t="s">
        <v>39</v>
      </c>
      <c r="R40" s="274"/>
      <c r="S40" s="213" t="s">
        <v>124</v>
      </c>
      <c r="T40" s="289">
        <f>IF(AND(K40&lt;&gt;0,ISNUMBER(K40)),IF(ROUNDDOWN(K40/M40*100,0)&gt;=100,ROUNDDOWN(K40/M40*100,0),""),"")</f>
        <v>115</v>
      </c>
      <c r="U40" s="32">
        <f>IF(K40&lt;&gt;0,IF(K40&gt;=N40,ROUNDDOWN(K40/N40*100,0),""),"")</f>
        <v>101</v>
      </c>
      <c r="V40" s="246"/>
    </row>
    <row r="41" spans="1:22" s="88" customFormat="1" ht="52.5">
      <c r="A41" s="280"/>
      <c r="B41" s="281"/>
      <c r="C41" s="282"/>
      <c r="D41" s="283" t="s">
        <v>323</v>
      </c>
      <c r="E41" s="274" t="s">
        <v>897</v>
      </c>
      <c r="F41" s="274" t="s">
        <v>178</v>
      </c>
      <c r="G41" s="274">
        <v>0.996</v>
      </c>
      <c r="H41" s="274" t="s">
        <v>851</v>
      </c>
      <c r="I41" s="274" t="s">
        <v>322</v>
      </c>
      <c r="J41" s="284">
        <v>5</v>
      </c>
      <c r="K41" s="285">
        <v>23.2</v>
      </c>
      <c r="L41" s="286">
        <f>(1/K41)*34.6*67.1</f>
        <v>100.07155172413793</v>
      </c>
      <c r="M41" s="287">
        <v>20.5</v>
      </c>
      <c r="N41" s="288">
        <v>23.4</v>
      </c>
      <c r="O41" s="274" t="s">
        <v>896</v>
      </c>
      <c r="P41" s="274" t="s">
        <v>265</v>
      </c>
      <c r="Q41" s="274" t="s">
        <v>39</v>
      </c>
      <c r="R41" s="274"/>
      <c r="S41" s="213" t="s">
        <v>124</v>
      </c>
      <c r="T41" s="289">
        <f>IF(AND(K41&lt;&gt;0,ISNUMBER(K41)),IF(ROUNDDOWN(K41/M41*100,0)&gt;=100,ROUNDDOWN(K41/M41*100,0),""),"")</f>
        <v>113</v>
      </c>
      <c r="U41" s="32">
        <f>IF(K41&lt;&gt;0,IF(K41&gt;=N41,ROUNDDOWN(K41/N41*100,0),""),"")</f>
      </c>
      <c r="V41" s="246"/>
    </row>
    <row r="42" spans="1:22" s="88" customFormat="1" ht="42">
      <c r="A42" s="218"/>
      <c r="B42" s="219"/>
      <c r="C42" s="290"/>
      <c r="D42" s="291" t="s">
        <v>898</v>
      </c>
      <c r="E42" s="177" t="s">
        <v>899</v>
      </c>
      <c r="F42" s="185" t="s">
        <v>864</v>
      </c>
      <c r="G42" s="178">
        <v>0.996</v>
      </c>
      <c r="H42" s="274" t="s">
        <v>851</v>
      </c>
      <c r="I42" s="185">
        <v>970</v>
      </c>
      <c r="J42" s="179">
        <v>5</v>
      </c>
      <c r="K42" s="285">
        <v>21.6</v>
      </c>
      <c r="L42" s="181">
        <f>IF(K42&gt;0,1/K42*34.6*67.1,"")</f>
        <v>107.48425925925925</v>
      </c>
      <c r="M42" s="182">
        <v>20.8</v>
      </c>
      <c r="N42" s="183">
        <v>23.7</v>
      </c>
      <c r="O42" s="274" t="s">
        <v>887</v>
      </c>
      <c r="P42" s="177" t="s">
        <v>265</v>
      </c>
      <c r="Q42" s="185" t="s">
        <v>753</v>
      </c>
      <c r="R42" s="291"/>
      <c r="S42" s="186" t="s">
        <v>40</v>
      </c>
      <c r="T42" s="187">
        <f>IF(AND(K42&lt;&gt;0,K42&gt;=M42),ROUNDDOWN(K42/M42*100,0),"")</f>
        <v>103</v>
      </c>
      <c r="U42" s="185">
        <f>IF(AND(K42&lt;&gt;0,K42&gt;=N42),ROUNDDOWN(K42/N42*100,0),"")</f>
      </c>
      <c r="V42" s="246"/>
    </row>
    <row r="43" spans="1:22" s="88" customFormat="1" ht="52.5">
      <c r="A43" s="218"/>
      <c r="B43" s="219"/>
      <c r="C43" s="290"/>
      <c r="D43" s="291" t="s">
        <v>898</v>
      </c>
      <c r="E43" s="177" t="s">
        <v>900</v>
      </c>
      <c r="F43" s="185" t="s">
        <v>864</v>
      </c>
      <c r="G43" s="178">
        <v>0.996</v>
      </c>
      <c r="H43" s="274" t="s">
        <v>851</v>
      </c>
      <c r="I43" s="274" t="s">
        <v>322</v>
      </c>
      <c r="J43" s="179">
        <v>5</v>
      </c>
      <c r="K43" s="285">
        <v>20.8</v>
      </c>
      <c r="L43" s="181">
        <f>IF(K43&gt;0,1/K43*34.6*67.1,"")</f>
        <v>111.61826923076922</v>
      </c>
      <c r="M43" s="182">
        <v>20.5</v>
      </c>
      <c r="N43" s="183">
        <v>23.4</v>
      </c>
      <c r="O43" s="274" t="s">
        <v>887</v>
      </c>
      <c r="P43" s="177" t="s">
        <v>265</v>
      </c>
      <c r="Q43" s="185" t="s">
        <v>753</v>
      </c>
      <c r="R43" s="291"/>
      <c r="S43" s="186" t="s">
        <v>40</v>
      </c>
      <c r="T43" s="187">
        <f>IF(AND(K43&lt;&gt;0,K43&gt;=M43),ROUNDDOWN(K43/M43*100,0),"")</f>
        <v>101</v>
      </c>
      <c r="U43" s="185">
        <f>IF(AND(K43&lt;&gt;0,K43&gt;=N43),ROUNDDOWN(K43/N43*100,0),"")</f>
      </c>
      <c r="V43" s="246"/>
    </row>
    <row r="44" spans="1:22" s="88" customFormat="1" ht="52.5">
      <c r="A44" s="280"/>
      <c r="B44" s="281"/>
      <c r="C44" s="282"/>
      <c r="D44" s="283" t="s">
        <v>321</v>
      </c>
      <c r="E44" s="274" t="s">
        <v>901</v>
      </c>
      <c r="F44" s="274" t="s">
        <v>148</v>
      </c>
      <c r="G44" s="274">
        <v>1.496</v>
      </c>
      <c r="H44" s="274" t="s">
        <v>851</v>
      </c>
      <c r="I44" s="274" t="s">
        <v>320</v>
      </c>
      <c r="J44" s="284">
        <v>5</v>
      </c>
      <c r="K44" s="285">
        <v>21.2</v>
      </c>
      <c r="L44" s="286">
        <f>(1/K44)*34.6*67.1</f>
        <v>109.5122641509434</v>
      </c>
      <c r="M44" s="287">
        <v>20.5</v>
      </c>
      <c r="N44" s="288">
        <v>23.4</v>
      </c>
      <c r="O44" s="274" t="s">
        <v>896</v>
      </c>
      <c r="P44" s="274" t="s">
        <v>265</v>
      </c>
      <c r="Q44" s="274" t="s">
        <v>39</v>
      </c>
      <c r="R44" s="274"/>
      <c r="S44" s="213" t="s">
        <v>124</v>
      </c>
      <c r="T44" s="289">
        <f>IF(AND(K44&lt;&gt;0,ISNUMBER(K44)),IF(ROUNDDOWN(K44/M44*100,0)&gt;=100,ROUNDDOWN(K44/M44*100,0),""),"")</f>
        <v>103</v>
      </c>
      <c r="U44" s="32">
        <f>IF(K44&lt;&gt;0,IF(K44&gt;=N44,ROUNDDOWN(K44/N44*100,0),""),"")</f>
      </c>
      <c r="V44" s="246"/>
    </row>
    <row r="45" spans="1:22" s="88" customFormat="1" ht="52.5">
      <c r="A45" s="218"/>
      <c r="B45" s="219"/>
      <c r="C45" s="290"/>
      <c r="D45" s="291" t="s">
        <v>902</v>
      </c>
      <c r="E45" s="177" t="s">
        <v>903</v>
      </c>
      <c r="F45" s="185" t="s">
        <v>904</v>
      </c>
      <c r="G45" s="178">
        <v>1.496</v>
      </c>
      <c r="H45" s="177" t="s">
        <v>894</v>
      </c>
      <c r="I45" s="274" t="s">
        <v>319</v>
      </c>
      <c r="J45" s="179">
        <v>5</v>
      </c>
      <c r="K45" s="285">
        <v>19.6</v>
      </c>
      <c r="L45" s="181">
        <f>IF(K45&gt;0,1/K45*34.6*67.1,"")</f>
        <v>118.45204081632652</v>
      </c>
      <c r="M45" s="182">
        <v>20.5</v>
      </c>
      <c r="N45" s="183">
        <v>23.4</v>
      </c>
      <c r="O45" s="184" t="s">
        <v>905</v>
      </c>
      <c r="P45" s="177" t="s">
        <v>265</v>
      </c>
      <c r="Q45" s="185" t="s">
        <v>753</v>
      </c>
      <c r="R45" s="292"/>
      <c r="S45" s="186" t="s">
        <v>40</v>
      </c>
      <c r="T45" s="187">
        <f>IF(AND(K45&lt;&gt;0,K45&gt;=M45),ROUNDDOWN(K45/M45*100,0),"")</f>
      </c>
      <c r="U45" s="185">
        <f>IF(AND(K45&lt;&gt;0,K45&gt;=N45),ROUNDDOWN(K45/N45*100,0),"")</f>
      </c>
      <c r="V45" s="246"/>
    </row>
    <row r="46" spans="1:22" s="88" customFormat="1" ht="31.5">
      <c r="A46" s="218"/>
      <c r="B46" s="219"/>
      <c r="C46" s="290"/>
      <c r="D46" s="291" t="s">
        <v>902</v>
      </c>
      <c r="E46" s="177" t="s">
        <v>888</v>
      </c>
      <c r="F46" s="185" t="s">
        <v>904</v>
      </c>
      <c r="G46" s="178">
        <v>1.496</v>
      </c>
      <c r="H46" s="177" t="s">
        <v>906</v>
      </c>
      <c r="I46" s="274" t="s">
        <v>318</v>
      </c>
      <c r="J46" s="179">
        <v>5</v>
      </c>
      <c r="K46" s="180">
        <v>17.2</v>
      </c>
      <c r="L46" s="181">
        <f>IF(K46&gt;0,1/K46*34.6*67.1,"")</f>
        <v>134.98023255813953</v>
      </c>
      <c r="M46" s="182">
        <v>20.5</v>
      </c>
      <c r="N46" s="183">
        <v>23.4</v>
      </c>
      <c r="O46" s="184" t="s">
        <v>907</v>
      </c>
      <c r="P46" s="177" t="s">
        <v>265</v>
      </c>
      <c r="Q46" s="185" t="s">
        <v>39</v>
      </c>
      <c r="R46" s="293"/>
      <c r="S46" s="186" t="s">
        <v>40</v>
      </c>
      <c r="T46" s="187">
        <f>IF(AND(K46&lt;&gt;0,K46&gt;=M46),ROUNDDOWN(K46/M46*100,0),"")</f>
      </c>
      <c r="U46" s="185">
        <f>IF(AND(K46&lt;&gt;0,K46&gt;=N46),ROUNDDOWN(K46/N46*100,0),"")</f>
      </c>
      <c r="V46" s="246"/>
    </row>
    <row r="47" spans="1:22" s="88" customFormat="1" ht="42">
      <c r="A47" s="218"/>
      <c r="B47" s="219"/>
      <c r="C47" s="290"/>
      <c r="D47" s="291" t="s">
        <v>908</v>
      </c>
      <c r="E47" s="177" t="s">
        <v>909</v>
      </c>
      <c r="F47" s="185" t="s">
        <v>874</v>
      </c>
      <c r="G47" s="178">
        <v>1.329</v>
      </c>
      <c r="H47" s="177" t="s">
        <v>894</v>
      </c>
      <c r="I47" s="185">
        <v>1080</v>
      </c>
      <c r="J47" s="179">
        <v>5</v>
      </c>
      <c r="K47" s="180">
        <v>18</v>
      </c>
      <c r="L47" s="181">
        <f>IF(K47&gt;0,1/K47*34.6*67.1,"")</f>
        <v>128.9811111111111</v>
      </c>
      <c r="M47" s="182">
        <v>20.5</v>
      </c>
      <c r="N47" s="183">
        <v>23.4</v>
      </c>
      <c r="O47" s="184" t="s">
        <v>905</v>
      </c>
      <c r="P47" s="177" t="s">
        <v>265</v>
      </c>
      <c r="Q47" s="185" t="s">
        <v>125</v>
      </c>
      <c r="R47" s="291"/>
      <c r="S47" s="186" t="s">
        <v>40</v>
      </c>
      <c r="T47" s="187">
        <f>IF(AND(K47&lt;&gt;0,K47&gt;=M47),ROUNDDOWN(K47/M47*100,0),"")</f>
      </c>
      <c r="U47" s="185">
        <f>IF(AND(K47&lt;&gt;0,K47&gt;=N47),ROUNDDOWN(K47/N47*100,0),"")</f>
      </c>
      <c r="V47" s="246"/>
    </row>
    <row r="48" spans="1:22" s="88" customFormat="1" ht="42">
      <c r="A48" s="218"/>
      <c r="B48" s="237"/>
      <c r="C48" s="294"/>
      <c r="D48" s="291" t="s">
        <v>908</v>
      </c>
      <c r="E48" s="177" t="s">
        <v>910</v>
      </c>
      <c r="F48" s="185" t="s">
        <v>874</v>
      </c>
      <c r="G48" s="178">
        <v>1.329</v>
      </c>
      <c r="H48" s="177" t="s">
        <v>894</v>
      </c>
      <c r="I48" s="274" t="s">
        <v>51</v>
      </c>
      <c r="J48" s="179">
        <v>5</v>
      </c>
      <c r="K48" s="180">
        <v>17.4</v>
      </c>
      <c r="L48" s="181">
        <f>IF(K48&gt;0,1/K48*34.6*67.1,"")</f>
        <v>133.42873563218393</v>
      </c>
      <c r="M48" s="182">
        <v>18.7</v>
      </c>
      <c r="N48" s="183">
        <v>21.8</v>
      </c>
      <c r="O48" s="184" t="s">
        <v>905</v>
      </c>
      <c r="P48" s="177" t="s">
        <v>265</v>
      </c>
      <c r="Q48" s="185" t="s">
        <v>45</v>
      </c>
      <c r="R48" s="291"/>
      <c r="S48" s="186" t="s">
        <v>40</v>
      </c>
      <c r="T48" s="187">
        <f>IF(AND(K48&lt;&gt;0,K48&gt;=M48),ROUNDDOWN(K48/M48*100,0),"")</f>
      </c>
      <c r="U48" s="185">
        <f>IF(AND(K48&lt;&gt;0,K48&gt;=N48),ROUNDDOWN(K48/N48*100,0),"")</f>
      </c>
      <c r="V48" s="246"/>
    </row>
    <row r="49" spans="1:22" s="89" customFormat="1" ht="52.5">
      <c r="A49" s="202"/>
      <c r="B49" s="203"/>
      <c r="C49" s="295" t="s">
        <v>911</v>
      </c>
      <c r="D49" s="205" t="s">
        <v>354</v>
      </c>
      <c r="E49" s="206" t="s">
        <v>912</v>
      </c>
      <c r="F49" s="206" t="s">
        <v>913</v>
      </c>
      <c r="G49" s="206">
        <v>1.797</v>
      </c>
      <c r="H49" s="206" t="s">
        <v>281</v>
      </c>
      <c r="I49" s="206" t="s">
        <v>353</v>
      </c>
      <c r="J49" s="207">
        <v>7</v>
      </c>
      <c r="K49" s="296">
        <v>23.8</v>
      </c>
      <c r="L49" s="209">
        <f aca="true" t="shared" si="5" ref="L49:L83">(1/K49)*34.6*67.1</f>
        <v>97.5487394957983</v>
      </c>
      <c r="M49" s="210">
        <v>13.2</v>
      </c>
      <c r="N49" s="211">
        <v>16.5</v>
      </c>
      <c r="O49" s="212" t="s">
        <v>310</v>
      </c>
      <c r="P49" s="206" t="s">
        <v>265</v>
      </c>
      <c r="Q49" s="206" t="s">
        <v>39</v>
      </c>
      <c r="R49" s="206"/>
      <c r="S49" s="213" t="s">
        <v>124</v>
      </c>
      <c r="T49" s="187">
        <f t="shared" si="3"/>
        <v>180</v>
      </c>
      <c r="U49" s="185">
        <f t="shared" si="4"/>
        <v>144</v>
      </c>
      <c r="V49" s="246"/>
    </row>
    <row r="50" spans="1:22" s="89" customFormat="1" ht="94.5">
      <c r="A50" s="297"/>
      <c r="B50" s="298"/>
      <c r="C50" s="299"/>
      <c r="D50" s="205" t="s">
        <v>346</v>
      </c>
      <c r="E50" s="206" t="s">
        <v>914</v>
      </c>
      <c r="F50" s="206" t="s">
        <v>239</v>
      </c>
      <c r="G50" s="206">
        <v>1.986</v>
      </c>
      <c r="H50" s="206" t="s">
        <v>851</v>
      </c>
      <c r="I50" s="206" t="s">
        <v>352</v>
      </c>
      <c r="J50" s="207" t="s">
        <v>210</v>
      </c>
      <c r="K50" s="300">
        <v>16</v>
      </c>
      <c r="L50" s="236">
        <f t="shared" si="5"/>
        <v>145.10375</v>
      </c>
      <c r="M50" s="210">
        <v>13.2</v>
      </c>
      <c r="N50" s="211">
        <v>16.5</v>
      </c>
      <c r="O50" s="212" t="s">
        <v>896</v>
      </c>
      <c r="P50" s="206" t="s">
        <v>38</v>
      </c>
      <c r="Q50" s="206" t="s">
        <v>39</v>
      </c>
      <c r="R50" s="206"/>
      <c r="S50" s="213" t="s">
        <v>124</v>
      </c>
      <c r="T50" s="187">
        <f t="shared" si="3"/>
        <v>121</v>
      </c>
      <c r="U50" s="185">
        <f t="shared" si="4"/>
      </c>
      <c r="V50" s="246"/>
    </row>
    <row r="51" spans="1:22" s="89" customFormat="1" ht="52.5">
      <c r="A51" s="297"/>
      <c r="B51" s="298"/>
      <c r="C51" s="299"/>
      <c r="D51" s="205" t="s">
        <v>346</v>
      </c>
      <c r="E51" s="206" t="s">
        <v>915</v>
      </c>
      <c r="F51" s="206" t="s">
        <v>239</v>
      </c>
      <c r="G51" s="206">
        <v>1.986</v>
      </c>
      <c r="H51" s="206" t="s">
        <v>851</v>
      </c>
      <c r="I51" s="206">
        <v>1660</v>
      </c>
      <c r="J51" s="207">
        <v>7</v>
      </c>
      <c r="K51" s="300">
        <v>15.2</v>
      </c>
      <c r="L51" s="236">
        <f t="shared" si="5"/>
        <v>152.74078947368417</v>
      </c>
      <c r="M51" s="210">
        <v>12.2</v>
      </c>
      <c r="N51" s="211">
        <v>15.4</v>
      </c>
      <c r="O51" s="212" t="s">
        <v>896</v>
      </c>
      <c r="P51" s="206" t="s">
        <v>38</v>
      </c>
      <c r="Q51" s="206" t="s">
        <v>39</v>
      </c>
      <c r="R51" s="206"/>
      <c r="S51" s="213" t="s">
        <v>124</v>
      </c>
      <c r="T51" s="187">
        <f t="shared" si="3"/>
        <v>124</v>
      </c>
      <c r="U51" s="185">
        <f t="shared" si="4"/>
      </c>
      <c r="V51" s="246"/>
    </row>
    <row r="52" spans="1:22" s="89" customFormat="1" ht="52.5">
      <c r="A52" s="297"/>
      <c r="B52" s="298"/>
      <c r="C52" s="299"/>
      <c r="D52" s="205" t="s">
        <v>344</v>
      </c>
      <c r="E52" s="206" t="s">
        <v>916</v>
      </c>
      <c r="F52" s="206" t="s">
        <v>239</v>
      </c>
      <c r="G52" s="206">
        <v>1.986</v>
      </c>
      <c r="H52" s="206" t="s">
        <v>851</v>
      </c>
      <c r="I52" s="206">
        <v>1650</v>
      </c>
      <c r="J52" s="207" t="s">
        <v>210</v>
      </c>
      <c r="K52" s="300">
        <v>15</v>
      </c>
      <c r="L52" s="236">
        <f t="shared" si="5"/>
        <v>154.77733333333333</v>
      </c>
      <c r="M52" s="210">
        <v>13.2</v>
      </c>
      <c r="N52" s="211">
        <v>16.5</v>
      </c>
      <c r="O52" s="212" t="s">
        <v>896</v>
      </c>
      <c r="P52" s="206" t="s">
        <v>38</v>
      </c>
      <c r="Q52" s="206" t="s">
        <v>125</v>
      </c>
      <c r="R52" s="206"/>
      <c r="S52" s="213" t="s">
        <v>124</v>
      </c>
      <c r="T52" s="187">
        <f t="shared" si="3"/>
        <v>113</v>
      </c>
      <c r="U52" s="185">
        <f t="shared" si="4"/>
      </c>
      <c r="V52" s="246"/>
    </row>
    <row r="53" spans="1:22" s="89" customFormat="1" ht="73.5">
      <c r="A53" s="297"/>
      <c r="B53" s="301"/>
      <c r="C53" s="302"/>
      <c r="D53" s="205" t="s">
        <v>344</v>
      </c>
      <c r="E53" s="206" t="s">
        <v>917</v>
      </c>
      <c r="F53" s="206" t="s">
        <v>239</v>
      </c>
      <c r="G53" s="206">
        <v>1.986</v>
      </c>
      <c r="H53" s="206" t="s">
        <v>851</v>
      </c>
      <c r="I53" s="206" t="s">
        <v>351</v>
      </c>
      <c r="J53" s="207" t="s">
        <v>210</v>
      </c>
      <c r="K53" s="300">
        <v>14.8</v>
      </c>
      <c r="L53" s="236">
        <f t="shared" si="5"/>
        <v>156.8689189189189</v>
      </c>
      <c r="M53" s="210">
        <v>12.2</v>
      </c>
      <c r="N53" s="211">
        <v>15.4</v>
      </c>
      <c r="O53" s="212" t="s">
        <v>896</v>
      </c>
      <c r="P53" s="206" t="s">
        <v>38</v>
      </c>
      <c r="Q53" s="206" t="s">
        <v>125</v>
      </c>
      <c r="R53" s="206"/>
      <c r="S53" s="213" t="s">
        <v>124</v>
      </c>
      <c r="T53" s="187">
        <f t="shared" si="3"/>
        <v>121</v>
      </c>
      <c r="U53" s="185">
        <f t="shared" si="4"/>
      </c>
      <c r="V53" s="246"/>
    </row>
    <row r="54" spans="1:22" s="89" customFormat="1" ht="52.5">
      <c r="A54" s="297"/>
      <c r="B54" s="303"/>
      <c r="C54" s="304" t="s">
        <v>918</v>
      </c>
      <c r="D54" s="205" t="s">
        <v>350</v>
      </c>
      <c r="E54" s="206" t="s">
        <v>919</v>
      </c>
      <c r="F54" s="206" t="s">
        <v>239</v>
      </c>
      <c r="G54" s="206">
        <v>1.986</v>
      </c>
      <c r="H54" s="206" t="s">
        <v>851</v>
      </c>
      <c r="I54" s="206" t="s">
        <v>349</v>
      </c>
      <c r="J54" s="207" t="s">
        <v>210</v>
      </c>
      <c r="K54" s="300">
        <v>16</v>
      </c>
      <c r="L54" s="236">
        <f t="shared" si="5"/>
        <v>145.10375</v>
      </c>
      <c r="M54" s="210">
        <v>13.2</v>
      </c>
      <c r="N54" s="211">
        <v>16.5</v>
      </c>
      <c r="O54" s="212" t="s">
        <v>896</v>
      </c>
      <c r="P54" s="206" t="s">
        <v>38</v>
      </c>
      <c r="Q54" s="206" t="s">
        <v>39</v>
      </c>
      <c r="R54" s="206"/>
      <c r="S54" s="213" t="s">
        <v>124</v>
      </c>
      <c r="T54" s="187">
        <f t="shared" si="3"/>
        <v>121</v>
      </c>
      <c r="U54" s="185">
        <f t="shared" si="4"/>
      </c>
      <c r="V54" s="246"/>
    </row>
    <row r="55" spans="1:22" s="88" customFormat="1" ht="52.5">
      <c r="A55" s="297"/>
      <c r="B55" s="298"/>
      <c r="C55" s="299"/>
      <c r="D55" s="205" t="s">
        <v>348</v>
      </c>
      <c r="E55" s="206" t="s">
        <v>919</v>
      </c>
      <c r="F55" s="206" t="s">
        <v>239</v>
      </c>
      <c r="G55" s="206">
        <v>1.986</v>
      </c>
      <c r="H55" s="206" t="s">
        <v>851</v>
      </c>
      <c r="I55" s="206" t="s">
        <v>347</v>
      </c>
      <c r="J55" s="207" t="s">
        <v>210</v>
      </c>
      <c r="K55" s="300">
        <v>14.8</v>
      </c>
      <c r="L55" s="236">
        <f t="shared" si="5"/>
        <v>156.8689189189189</v>
      </c>
      <c r="M55" s="210">
        <v>12.2</v>
      </c>
      <c r="N55" s="211">
        <v>15.4</v>
      </c>
      <c r="O55" s="212" t="s">
        <v>896</v>
      </c>
      <c r="P55" s="206" t="s">
        <v>38</v>
      </c>
      <c r="Q55" s="206" t="s">
        <v>125</v>
      </c>
      <c r="R55" s="206"/>
      <c r="S55" s="213" t="s">
        <v>124</v>
      </c>
      <c r="T55" s="187">
        <f t="shared" si="3"/>
        <v>121</v>
      </c>
      <c r="U55" s="185">
        <f t="shared" si="4"/>
      </c>
      <c r="V55" s="246"/>
    </row>
    <row r="56" spans="1:22" s="89" customFormat="1" ht="73.5">
      <c r="A56" s="297"/>
      <c r="B56" s="298"/>
      <c r="C56" s="299"/>
      <c r="D56" s="205" t="s">
        <v>346</v>
      </c>
      <c r="E56" s="206" t="s">
        <v>920</v>
      </c>
      <c r="F56" s="206" t="s">
        <v>239</v>
      </c>
      <c r="G56" s="206">
        <v>1.986</v>
      </c>
      <c r="H56" s="206" t="s">
        <v>851</v>
      </c>
      <c r="I56" s="206" t="s">
        <v>224</v>
      </c>
      <c r="J56" s="207" t="s">
        <v>210</v>
      </c>
      <c r="K56" s="300">
        <v>14.6</v>
      </c>
      <c r="L56" s="236">
        <f t="shared" si="5"/>
        <v>159.01780821917808</v>
      </c>
      <c r="M56" s="210">
        <v>13.2</v>
      </c>
      <c r="N56" s="211">
        <v>16.5</v>
      </c>
      <c r="O56" s="212" t="s">
        <v>887</v>
      </c>
      <c r="P56" s="206" t="s">
        <v>38</v>
      </c>
      <c r="Q56" s="206" t="s">
        <v>39</v>
      </c>
      <c r="R56" s="206"/>
      <c r="S56" s="213" t="s">
        <v>124</v>
      </c>
      <c r="T56" s="187">
        <f t="shared" si="3"/>
        <v>110</v>
      </c>
      <c r="U56" s="185">
        <f t="shared" si="4"/>
      </c>
      <c r="V56" s="246"/>
    </row>
    <row r="57" spans="1:22" s="89" customFormat="1" ht="52.5">
      <c r="A57" s="297"/>
      <c r="B57" s="298"/>
      <c r="C57" s="299"/>
      <c r="D57" s="205" t="s">
        <v>344</v>
      </c>
      <c r="E57" s="206" t="s">
        <v>921</v>
      </c>
      <c r="F57" s="206" t="s">
        <v>239</v>
      </c>
      <c r="G57" s="206">
        <v>1.986</v>
      </c>
      <c r="H57" s="206" t="s">
        <v>851</v>
      </c>
      <c r="I57" s="206" t="s">
        <v>345</v>
      </c>
      <c r="J57" s="207" t="s">
        <v>210</v>
      </c>
      <c r="K57" s="300">
        <v>14</v>
      </c>
      <c r="L57" s="236">
        <f t="shared" si="5"/>
        <v>165.83285714285714</v>
      </c>
      <c r="M57" s="210">
        <v>13.2</v>
      </c>
      <c r="N57" s="211">
        <v>16.5</v>
      </c>
      <c r="O57" s="212" t="s">
        <v>887</v>
      </c>
      <c r="P57" s="206" t="s">
        <v>38</v>
      </c>
      <c r="Q57" s="206" t="s">
        <v>125</v>
      </c>
      <c r="R57" s="206"/>
      <c r="S57" s="213" t="s">
        <v>124</v>
      </c>
      <c r="T57" s="187">
        <f t="shared" si="3"/>
        <v>106</v>
      </c>
      <c r="U57" s="185">
        <f t="shared" si="4"/>
      </c>
      <c r="V57" s="246"/>
    </row>
    <row r="58" spans="1:22" s="89" customFormat="1" ht="42">
      <c r="A58" s="297"/>
      <c r="B58" s="301"/>
      <c r="C58" s="299"/>
      <c r="D58" s="205" t="s">
        <v>344</v>
      </c>
      <c r="E58" s="206" t="s">
        <v>922</v>
      </c>
      <c r="F58" s="206" t="s">
        <v>239</v>
      </c>
      <c r="G58" s="206">
        <v>1.986</v>
      </c>
      <c r="H58" s="206" t="s">
        <v>851</v>
      </c>
      <c r="I58" s="206">
        <v>1660</v>
      </c>
      <c r="J58" s="207" t="s">
        <v>210</v>
      </c>
      <c r="K58" s="300">
        <v>13.6</v>
      </c>
      <c r="L58" s="236">
        <f t="shared" si="5"/>
        <v>170.71029411764707</v>
      </c>
      <c r="M58" s="210">
        <v>12.2</v>
      </c>
      <c r="N58" s="211">
        <v>15.4</v>
      </c>
      <c r="O58" s="212" t="s">
        <v>887</v>
      </c>
      <c r="P58" s="206" t="s">
        <v>38</v>
      </c>
      <c r="Q58" s="206" t="s">
        <v>125</v>
      </c>
      <c r="R58" s="206"/>
      <c r="S58" s="213" t="s">
        <v>124</v>
      </c>
      <c r="T58" s="187">
        <f t="shared" si="3"/>
        <v>111</v>
      </c>
      <c r="U58" s="185">
        <f t="shared" si="4"/>
      </c>
      <c r="V58" s="246"/>
    </row>
    <row r="59" spans="1:22" s="88" customFormat="1" ht="63">
      <c r="A59" s="189"/>
      <c r="B59" s="242"/>
      <c r="C59" s="295" t="s">
        <v>343</v>
      </c>
      <c r="D59" s="192" t="s">
        <v>342</v>
      </c>
      <c r="E59" s="193" t="s">
        <v>923</v>
      </c>
      <c r="F59" s="194" t="s">
        <v>924</v>
      </c>
      <c r="G59" s="194">
        <v>2.493</v>
      </c>
      <c r="H59" s="194" t="s">
        <v>281</v>
      </c>
      <c r="I59" s="194" t="s">
        <v>327</v>
      </c>
      <c r="J59" s="195">
        <v>5</v>
      </c>
      <c r="K59" s="215">
        <v>23.2</v>
      </c>
      <c r="L59" s="216">
        <f t="shared" si="5"/>
        <v>100.07155172413793</v>
      </c>
      <c r="M59" s="198">
        <v>13.2</v>
      </c>
      <c r="N59" s="199">
        <v>16.5</v>
      </c>
      <c r="O59" s="194" t="s">
        <v>925</v>
      </c>
      <c r="P59" s="194" t="s">
        <v>265</v>
      </c>
      <c r="Q59" s="194" t="s">
        <v>204</v>
      </c>
      <c r="R59" s="194"/>
      <c r="S59" s="200" t="s">
        <v>124</v>
      </c>
      <c r="T59" s="201">
        <f aca="true" t="shared" si="6" ref="T59:T64">IF(AND(K59&lt;&gt;0,ISNUMBER(K59)),IF(ROUNDDOWN(K59/M59*100,0)&gt;=100,ROUNDDOWN(K59/M59*100,0),""),"")</f>
        <v>175</v>
      </c>
      <c r="U59" s="194">
        <f aca="true" t="shared" si="7" ref="U59:U66">IF(AND(K59&lt;&gt;0,ISNUMBER(K59)),IF(ROUNDDOWN(K59/N59*100,0)&gt;=100,ROUNDDOWN(K59/N59*100,0),""),"")</f>
        <v>140</v>
      </c>
      <c r="V59" s="246"/>
    </row>
    <row r="60" spans="1:22" s="306" customFormat="1" ht="63">
      <c r="A60" s="189"/>
      <c r="B60" s="242"/>
      <c r="C60" s="299"/>
      <c r="D60" s="192" t="s">
        <v>342</v>
      </c>
      <c r="E60" s="193" t="s">
        <v>926</v>
      </c>
      <c r="F60" s="194" t="s">
        <v>924</v>
      </c>
      <c r="G60" s="194">
        <v>2.493</v>
      </c>
      <c r="H60" s="194" t="s">
        <v>281</v>
      </c>
      <c r="I60" s="194" t="s">
        <v>330</v>
      </c>
      <c r="J60" s="195">
        <v>5</v>
      </c>
      <c r="K60" s="215">
        <v>23.2</v>
      </c>
      <c r="L60" s="216">
        <f t="shared" si="5"/>
        <v>100.07155172413793</v>
      </c>
      <c r="M60" s="198">
        <v>12.2</v>
      </c>
      <c r="N60" s="199">
        <v>15.4</v>
      </c>
      <c r="O60" s="194" t="s">
        <v>925</v>
      </c>
      <c r="P60" s="194" t="s">
        <v>265</v>
      </c>
      <c r="Q60" s="194" t="s">
        <v>204</v>
      </c>
      <c r="R60" s="194"/>
      <c r="S60" s="200" t="s">
        <v>124</v>
      </c>
      <c r="T60" s="201">
        <f t="shared" si="6"/>
        <v>190</v>
      </c>
      <c r="U60" s="194">
        <f t="shared" si="7"/>
        <v>150</v>
      </c>
      <c r="V60" s="305"/>
    </row>
    <row r="61" spans="1:22" s="306" customFormat="1" ht="63">
      <c r="A61" s="297"/>
      <c r="B61" s="298"/>
      <c r="C61" s="299"/>
      <c r="D61" s="192" t="s">
        <v>340</v>
      </c>
      <c r="E61" s="193" t="s">
        <v>927</v>
      </c>
      <c r="F61" s="194" t="s">
        <v>924</v>
      </c>
      <c r="G61" s="194">
        <v>2.493</v>
      </c>
      <c r="H61" s="194" t="s">
        <v>281</v>
      </c>
      <c r="I61" s="194" t="s">
        <v>341</v>
      </c>
      <c r="J61" s="195">
        <v>5</v>
      </c>
      <c r="K61" s="215">
        <v>21</v>
      </c>
      <c r="L61" s="216">
        <f t="shared" si="5"/>
        <v>110.55523809523808</v>
      </c>
      <c r="M61" s="198">
        <v>12.2</v>
      </c>
      <c r="N61" s="199">
        <v>15.4</v>
      </c>
      <c r="O61" s="194" t="s">
        <v>925</v>
      </c>
      <c r="P61" s="194" t="s">
        <v>120</v>
      </c>
      <c r="Q61" s="194" t="s">
        <v>125</v>
      </c>
      <c r="R61" s="194"/>
      <c r="S61" s="200" t="s">
        <v>124</v>
      </c>
      <c r="T61" s="201">
        <f t="shared" si="6"/>
        <v>172</v>
      </c>
      <c r="U61" s="194">
        <f t="shared" si="7"/>
        <v>136</v>
      </c>
      <c r="V61" s="305"/>
    </row>
    <row r="62" spans="1:22" s="306" customFormat="1" ht="63">
      <c r="A62" s="297"/>
      <c r="B62" s="298"/>
      <c r="C62" s="299"/>
      <c r="D62" s="192" t="s">
        <v>340</v>
      </c>
      <c r="E62" s="193" t="s">
        <v>928</v>
      </c>
      <c r="F62" s="194" t="s">
        <v>924</v>
      </c>
      <c r="G62" s="194">
        <v>2.493</v>
      </c>
      <c r="H62" s="194" t="s">
        <v>281</v>
      </c>
      <c r="I62" s="194" t="s">
        <v>339</v>
      </c>
      <c r="J62" s="195">
        <v>5</v>
      </c>
      <c r="K62" s="215">
        <v>19</v>
      </c>
      <c r="L62" s="216">
        <f t="shared" si="5"/>
        <v>122.19263157894736</v>
      </c>
      <c r="M62" s="198">
        <v>11.1</v>
      </c>
      <c r="N62" s="199">
        <v>14.4</v>
      </c>
      <c r="O62" s="194" t="s">
        <v>925</v>
      </c>
      <c r="P62" s="194" t="s">
        <v>120</v>
      </c>
      <c r="Q62" s="194" t="s">
        <v>125</v>
      </c>
      <c r="R62" s="194"/>
      <c r="S62" s="200" t="s">
        <v>124</v>
      </c>
      <c r="T62" s="201">
        <f t="shared" si="6"/>
        <v>171</v>
      </c>
      <c r="U62" s="194">
        <f t="shared" si="7"/>
        <v>131</v>
      </c>
      <c r="V62" s="305"/>
    </row>
    <row r="63" spans="1:22" s="89" customFormat="1" ht="63">
      <c r="A63" s="247"/>
      <c r="B63" s="252"/>
      <c r="C63" s="253"/>
      <c r="D63" s="192" t="s">
        <v>338</v>
      </c>
      <c r="E63" s="193" t="s">
        <v>847</v>
      </c>
      <c r="F63" s="194" t="s">
        <v>924</v>
      </c>
      <c r="G63" s="194">
        <v>2.493</v>
      </c>
      <c r="H63" s="194" t="s">
        <v>281</v>
      </c>
      <c r="I63" s="194" t="s">
        <v>337</v>
      </c>
      <c r="J63" s="195">
        <v>5</v>
      </c>
      <c r="K63" s="215">
        <v>19</v>
      </c>
      <c r="L63" s="216">
        <f t="shared" si="5"/>
        <v>122.19263157894736</v>
      </c>
      <c r="M63" s="198">
        <v>11.1</v>
      </c>
      <c r="N63" s="199">
        <v>14.4</v>
      </c>
      <c r="O63" s="194" t="s">
        <v>925</v>
      </c>
      <c r="P63" s="194" t="s">
        <v>120</v>
      </c>
      <c r="Q63" s="194" t="s">
        <v>125</v>
      </c>
      <c r="R63" s="194"/>
      <c r="S63" s="200" t="s">
        <v>124</v>
      </c>
      <c r="T63" s="201">
        <f t="shared" si="6"/>
        <v>171</v>
      </c>
      <c r="U63" s="194">
        <f t="shared" si="7"/>
        <v>131</v>
      </c>
      <c r="V63" s="307"/>
    </row>
    <row r="64" spans="1:22" s="88" customFormat="1" ht="63">
      <c r="A64" s="247"/>
      <c r="B64" s="252"/>
      <c r="C64" s="253"/>
      <c r="D64" s="192" t="s">
        <v>336</v>
      </c>
      <c r="E64" s="193" t="s">
        <v>929</v>
      </c>
      <c r="F64" s="194" t="s">
        <v>930</v>
      </c>
      <c r="G64" s="194">
        <v>3.456</v>
      </c>
      <c r="H64" s="194" t="s">
        <v>281</v>
      </c>
      <c r="I64" s="194" t="s">
        <v>335</v>
      </c>
      <c r="J64" s="195">
        <v>5</v>
      </c>
      <c r="K64" s="215">
        <v>18.2</v>
      </c>
      <c r="L64" s="216">
        <f t="shared" si="5"/>
        <v>127.56373626373626</v>
      </c>
      <c r="M64" s="198">
        <v>11.1</v>
      </c>
      <c r="N64" s="199">
        <v>14.4</v>
      </c>
      <c r="O64" s="194" t="s">
        <v>925</v>
      </c>
      <c r="P64" s="194" t="s">
        <v>38</v>
      </c>
      <c r="Q64" s="194" t="s">
        <v>204</v>
      </c>
      <c r="R64" s="194"/>
      <c r="S64" s="200" t="s">
        <v>124</v>
      </c>
      <c r="T64" s="201">
        <f t="shared" si="6"/>
        <v>163</v>
      </c>
      <c r="U64" s="194">
        <f t="shared" si="7"/>
        <v>126</v>
      </c>
      <c r="V64" s="246"/>
    </row>
    <row r="65" spans="1:22" s="88" customFormat="1" ht="52.5">
      <c r="A65" s="247"/>
      <c r="B65" s="252"/>
      <c r="C65" s="253"/>
      <c r="D65" s="192" t="s">
        <v>931</v>
      </c>
      <c r="E65" s="193" t="s">
        <v>857</v>
      </c>
      <c r="F65" s="194" t="s">
        <v>702</v>
      </c>
      <c r="G65" s="194">
        <v>1.998</v>
      </c>
      <c r="H65" s="194" t="s">
        <v>932</v>
      </c>
      <c r="I65" s="194" t="s">
        <v>933</v>
      </c>
      <c r="J65" s="195">
        <v>5</v>
      </c>
      <c r="K65" s="308">
        <v>13.4</v>
      </c>
      <c r="L65" s="250">
        <f t="shared" si="5"/>
        <v>173.25820895522384</v>
      </c>
      <c r="M65" s="198">
        <v>13.2</v>
      </c>
      <c r="N65" s="199">
        <v>16.5</v>
      </c>
      <c r="O65" s="194" t="s">
        <v>934</v>
      </c>
      <c r="P65" s="194" t="s">
        <v>38</v>
      </c>
      <c r="Q65" s="194" t="s">
        <v>204</v>
      </c>
      <c r="R65" s="194"/>
      <c r="S65" s="251" t="s">
        <v>124</v>
      </c>
      <c r="T65" s="201">
        <f>IF(AND(K65&lt;&gt;0,ISNUMBER(K65)),IF(ROUNDDOWN(K65/M65*100,0)&gt;=100,ROUNDDOWN(K65/M65*100,0),""),"")</f>
        <v>101</v>
      </c>
      <c r="U65" s="194">
        <f t="shared" si="7"/>
      </c>
      <c r="V65" s="246"/>
    </row>
    <row r="66" spans="1:22" s="88" customFormat="1" ht="42">
      <c r="A66" s="247"/>
      <c r="B66" s="252"/>
      <c r="C66" s="253"/>
      <c r="D66" s="192" t="s">
        <v>334</v>
      </c>
      <c r="E66" s="193" t="s">
        <v>935</v>
      </c>
      <c r="F66" s="194" t="s">
        <v>225</v>
      </c>
      <c r="G66" s="194">
        <v>2.499</v>
      </c>
      <c r="H66" s="194" t="s">
        <v>936</v>
      </c>
      <c r="I66" s="194" t="s">
        <v>333</v>
      </c>
      <c r="J66" s="195">
        <v>5</v>
      </c>
      <c r="K66" s="215">
        <v>11.4</v>
      </c>
      <c r="L66" s="216">
        <f>(1/K66)*34.6*67.1</f>
        <v>203.65438596491228</v>
      </c>
      <c r="M66" s="198">
        <v>13.2</v>
      </c>
      <c r="N66" s="199">
        <v>16.5</v>
      </c>
      <c r="O66" s="194" t="s">
        <v>937</v>
      </c>
      <c r="P66" s="194" t="s">
        <v>38</v>
      </c>
      <c r="Q66" s="194" t="s">
        <v>204</v>
      </c>
      <c r="R66" s="194"/>
      <c r="S66" s="200" t="s">
        <v>124</v>
      </c>
      <c r="T66" s="201">
        <f>IF(AND(K66&lt;&gt;0,ISNUMBER(K66)),IF(ROUNDDOWN(K66/M66*100,0)&gt;=100,ROUNDDOWN(K66/M66*100,0),""),"")</f>
      </c>
      <c r="U66" s="194">
        <f t="shared" si="7"/>
      </c>
      <c r="V66" s="246"/>
    </row>
    <row r="67" spans="1:22" s="88" customFormat="1" ht="31.5">
      <c r="A67" s="189"/>
      <c r="B67" s="242"/>
      <c r="C67" s="299"/>
      <c r="D67" s="205" t="s">
        <v>332</v>
      </c>
      <c r="E67" s="206" t="s">
        <v>938</v>
      </c>
      <c r="F67" s="206" t="s">
        <v>225</v>
      </c>
      <c r="G67" s="206">
        <v>2.499</v>
      </c>
      <c r="H67" s="206" t="s">
        <v>936</v>
      </c>
      <c r="I67" s="206">
        <v>1590</v>
      </c>
      <c r="J67" s="207">
        <v>5</v>
      </c>
      <c r="K67" s="300">
        <v>10.4</v>
      </c>
      <c r="L67" s="236">
        <f t="shared" si="5"/>
        <v>223.23653846153843</v>
      </c>
      <c r="M67" s="210">
        <v>13.2</v>
      </c>
      <c r="N67" s="211">
        <v>16.5</v>
      </c>
      <c r="O67" s="212" t="s">
        <v>939</v>
      </c>
      <c r="P67" s="206" t="s">
        <v>38</v>
      </c>
      <c r="Q67" s="206" t="s">
        <v>204</v>
      </c>
      <c r="R67" s="206"/>
      <c r="S67" s="213" t="s">
        <v>124</v>
      </c>
      <c r="T67" s="187">
        <f aca="true" t="shared" si="8" ref="T67:T81">IF(AND(K67&lt;&gt;0,K67&gt;=M67),ROUNDDOWN(K67/M67*100,0),"")</f>
      </c>
      <c r="U67" s="185">
        <f aca="true" t="shared" si="9" ref="U67:U91">IF(AND(K67&lt;&gt;0,K67&gt;=N67),ROUNDDOWN(K67/N67*100,0),"")</f>
      </c>
      <c r="V67" s="246"/>
    </row>
    <row r="68" spans="1:22" s="88" customFormat="1" ht="42">
      <c r="A68" s="189"/>
      <c r="B68" s="242"/>
      <c r="C68" s="299"/>
      <c r="D68" s="192" t="s">
        <v>331</v>
      </c>
      <c r="E68" s="193" t="s">
        <v>940</v>
      </c>
      <c r="F68" s="194" t="s">
        <v>225</v>
      </c>
      <c r="G68" s="194">
        <v>2.499</v>
      </c>
      <c r="H68" s="194" t="s">
        <v>936</v>
      </c>
      <c r="I68" s="194" t="s">
        <v>327</v>
      </c>
      <c r="J68" s="195">
        <v>5</v>
      </c>
      <c r="K68" s="215">
        <v>10.2</v>
      </c>
      <c r="L68" s="216">
        <f>(1/K68)*34.6*67.1</f>
        <v>227.6137254901961</v>
      </c>
      <c r="M68" s="198">
        <v>13.2</v>
      </c>
      <c r="N68" s="199">
        <v>16.5</v>
      </c>
      <c r="O68" s="194" t="s">
        <v>937</v>
      </c>
      <c r="P68" s="194" t="s">
        <v>38</v>
      </c>
      <c r="Q68" s="194" t="s">
        <v>125</v>
      </c>
      <c r="R68" s="194"/>
      <c r="S68" s="200" t="s">
        <v>124</v>
      </c>
      <c r="T68" s="201">
        <f>IF(AND(K68&lt;&gt;0,ISNUMBER(K68)),IF(ROUNDDOWN(K68/M68*100,0)&gt;=100,ROUNDDOWN(K68/M68*100,0),""),"")</f>
      </c>
      <c r="U68" s="194">
        <f>IF(AND(K68&lt;&gt;0,ISNUMBER(K68)),IF(ROUNDDOWN(K68/N68*100,0)&gt;=100,ROUNDDOWN(K68/N68*100,0),""),"")</f>
      </c>
      <c r="V68" s="246"/>
    </row>
    <row r="69" spans="1:22" s="88" customFormat="1" ht="42">
      <c r="A69" s="189"/>
      <c r="B69" s="242"/>
      <c r="C69" s="299"/>
      <c r="D69" s="192" t="s">
        <v>331</v>
      </c>
      <c r="E69" s="193" t="s">
        <v>941</v>
      </c>
      <c r="F69" s="194" t="s">
        <v>225</v>
      </c>
      <c r="G69" s="194">
        <v>2.499</v>
      </c>
      <c r="H69" s="194" t="s">
        <v>936</v>
      </c>
      <c r="I69" s="194" t="s">
        <v>330</v>
      </c>
      <c r="J69" s="195">
        <v>5</v>
      </c>
      <c r="K69" s="215">
        <v>10.2</v>
      </c>
      <c r="L69" s="216">
        <f>(1/K69)*34.6*67.1</f>
        <v>227.6137254901961</v>
      </c>
      <c r="M69" s="198">
        <v>12.2</v>
      </c>
      <c r="N69" s="199">
        <v>15.4</v>
      </c>
      <c r="O69" s="194" t="s">
        <v>937</v>
      </c>
      <c r="P69" s="194" t="s">
        <v>38</v>
      </c>
      <c r="Q69" s="194" t="s">
        <v>125</v>
      </c>
      <c r="R69" s="194"/>
      <c r="S69" s="200" t="s">
        <v>124</v>
      </c>
      <c r="T69" s="201">
        <f>IF(AND(K69&lt;&gt;0,ISNUMBER(K69)),IF(ROUNDDOWN(K69/M69*100,0)&gt;=100,ROUNDDOWN(K69/M69*100,0),""),"")</f>
      </c>
      <c r="U69" s="194">
        <f>IF(AND(K69&lt;&gt;0,ISNUMBER(K69)),IF(ROUNDDOWN(K69/N69*100,0)&gt;=100,ROUNDDOWN(K69/N69*100,0),""),"")</f>
      </c>
      <c r="V69" s="246"/>
    </row>
    <row r="70" spans="1:22" s="88" customFormat="1" ht="31.5">
      <c r="A70" s="189"/>
      <c r="B70" s="242"/>
      <c r="C70" s="299"/>
      <c r="D70" s="205" t="s">
        <v>329</v>
      </c>
      <c r="E70" s="206" t="s">
        <v>942</v>
      </c>
      <c r="F70" s="206" t="s">
        <v>328</v>
      </c>
      <c r="G70" s="206">
        <v>2.994</v>
      </c>
      <c r="H70" s="206" t="s">
        <v>936</v>
      </c>
      <c r="I70" s="206">
        <v>1600</v>
      </c>
      <c r="J70" s="207">
        <v>5</v>
      </c>
      <c r="K70" s="300">
        <v>10</v>
      </c>
      <c r="L70" s="236">
        <f t="shared" si="5"/>
        <v>232.166</v>
      </c>
      <c r="M70" s="210">
        <v>13.2</v>
      </c>
      <c r="N70" s="211">
        <v>16.5</v>
      </c>
      <c r="O70" s="212" t="s">
        <v>939</v>
      </c>
      <c r="P70" s="206" t="s">
        <v>38</v>
      </c>
      <c r="Q70" s="206" t="s">
        <v>943</v>
      </c>
      <c r="R70" s="206"/>
      <c r="S70" s="213" t="s">
        <v>124</v>
      </c>
      <c r="T70" s="187">
        <f t="shared" si="8"/>
      </c>
      <c r="U70" s="185">
        <f t="shared" si="9"/>
      </c>
      <c r="V70" s="246"/>
    </row>
    <row r="71" spans="1:22" s="88" customFormat="1" ht="42">
      <c r="A71" s="189"/>
      <c r="B71" s="242"/>
      <c r="C71" s="299"/>
      <c r="D71" s="192" t="s">
        <v>326</v>
      </c>
      <c r="E71" s="193" t="s">
        <v>944</v>
      </c>
      <c r="F71" s="194" t="s">
        <v>212</v>
      </c>
      <c r="G71" s="194">
        <v>3.456</v>
      </c>
      <c r="H71" s="194" t="s">
        <v>932</v>
      </c>
      <c r="I71" s="194" t="s">
        <v>327</v>
      </c>
      <c r="J71" s="195">
        <v>5</v>
      </c>
      <c r="K71" s="215">
        <v>9.6</v>
      </c>
      <c r="L71" s="216">
        <f>(1/K71)*34.6*67.1</f>
        <v>241.83958333333334</v>
      </c>
      <c r="M71" s="198">
        <v>13.2</v>
      </c>
      <c r="N71" s="199">
        <v>16.5</v>
      </c>
      <c r="O71" s="194" t="s">
        <v>937</v>
      </c>
      <c r="P71" s="194" t="s">
        <v>38</v>
      </c>
      <c r="Q71" s="194" t="s">
        <v>204</v>
      </c>
      <c r="R71" s="194"/>
      <c r="S71" s="200" t="s">
        <v>124</v>
      </c>
      <c r="T71" s="201">
        <f>IF(AND(K71&lt;&gt;0,ISNUMBER(K71)),IF(ROUNDDOWN(K71/M71*100,0)&gt;=100,ROUNDDOWN(K71/M71*100,0),""),"")</f>
      </c>
      <c r="U71" s="194">
        <f>IF(AND(K71&lt;&gt;0,ISNUMBER(K71)),IF(ROUNDDOWN(K71/N71*100,0)&gt;=100,ROUNDDOWN(K71/N71*100,0),""),"")</f>
      </c>
      <c r="V71" s="246"/>
    </row>
    <row r="72" spans="1:22" s="88" customFormat="1" ht="42.75" thickBot="1">
      <c r="A72" s="189"/>
      <c r="B72" s="242"/>
      <c r="C72" s="299"/>
      <c r="D72" s="192" t="s">
        <v>326</v>
      </c>
      <c r="E72" s="193" t="s">
        <v>945</v>
      </c>
      <c r="F72" s="194" t="s">
        <v>212</v>
      </c>
      <c r="G72" s="194">
        <v>3.456</v>
      </c>
      <c r="H72" s="194" t="s">
        <v>932</v>
      </c>
      <c r="I72" s="194" t="s">
        <v>59</v>
      </c>
      <c r="J72" s="195">
        <v>5</v>
      </c>
      <c r="K72" s="196">
        <v>9.6</v>
      </c>
      <c r="L72" s="197">
        <f>(1/K72)*34.6*67.1</f>
        <v>241.83958333333334</v>
      </c>
      <c r="M72" s="198">
        <v>12.2</v>
      </c>
      <c r="N72" s="199">
        <v>15.4</v>
      </c>
      <c r="O72" s="194" t="s">
        <v>937</v>
      </c>
      <c r="P72" s="194" t="s">
        <v>38</v>
      </c>
      <c r="Q72" s="194" t="s">
        <v>204</v>
      </c>
      <c r="R72" s="194"/>
      <c r="S72" s="200" t="s">
        <v>124</v>
      </c>
      <c r="T72" s="201">
        <f>IF(AND(K72&lt;&gt;0,ISNUMBER(K72)),IF(ROUNDDOWN(K72/M72*100,0)&gt;=100,ROUNDDOWN(K72/M72*100,0),""),"")</f>
      </c>
      <c r="U72" s="194">
        <f>IF(AND(K72&lt;&gt;0,ISNUMBER(K72)),IF(ROUNDDOWN(K72/N72*100,0)&gt;=100,ROUNDDOWN(K72/N72*100,0),""),"")</f>
      </c>
      <c r="V72" s="246"/>
    </row>
    <row r="73" spans="1:22" s="88" customFormat="1" ht="31.5">
      <c r="A73" s="189"/>
      <c r="B73" s="190"/>
      <c r="C73" s="299"/>
      <c r="D73" s="205" t="s">
        <v>325</v>
      </c>
      <c r="E73" s="206" t="s">
        <v>938</v>
      </c>
      <c r="F73" s="206" t="s">
        <v>225</v>
      </c>
      <c r="G73" s="206">
        <v>2.499</v>
      </c>
      <c r="H73" s="206" t="s">
        <v>936</v>
      </c>
      <c r="I73" s="206">
        <v>1680</v>
      </c>
      <c r="J73" s="207">
        <v>5</v>
      </c>
      <c r="K73" s="300">
        <v>9.5</v>
      </c>
      <c r="L73" s="236">
        <f t="shared" si="5"/>
        <v>244.3852631578947</v>
      </c>
      <c r="M73" s="210">
        <v>12.2</v>
      </c>
      <c r="N73" s="211">
        <v>15.4</v>
      </c>
      <c r="O73" s="212" t="s">
        <v>939</v>
      </c>
      <c r="P73" s="206" t="s">
        <v>38</v>
      </c>
      <c r="Q73" s="206" t="s">
        <v>125</v>
      </c>
      <c r="R73" s="206"/>
      <c r="S73" s="213" t="s">
        <v>124</v>
      </c>
      <c r="T73" s="187">
        <f t="shared" si="8"/>
      </c>
      <c r="U73" s="185">
        <f t="shared" si="9"/>
      </c>
      <c r="V73" s="246"/>
    </row>
    <row r="74" spans="1:22" s="89" customFormat="1" ht="52.5">
      <c r="A74" s="218"/>
      <c r="B74" s="309"/>
      <c r="C74" s="310" t="s">
        <v>946</v>
      </c>
      <c r="D74" s="291" t="s">
        <v>317</v>
      </c>
      <c r="E74" s="177" t="s">
        <v>947</v>
      </c>
      <c r="F74" s="177" t="s">
        <v>316</v>
      </c>
      <c r="G74" s="178">
        <v>2.362</v>
      </c>
      <c r="H74" s="177" t="s">
        <v>263</v>
      </c>
      <c r="I74" s="177" t="s">
        <v>315</v>
      </c>
      <c r="J74" s="179">
        <v>5</v>
      </c>
      <c r="K74" s="180">
        <v>22.4</v>
      </c>
      <c r="L74" s="181">
        <f t="shared" si="5"/>
        <v>103.64553571428571</v>
      </c>
      <c r="M74" s="182">
        <v>13.2</v>
      </c>
      <c r="N74" s="183">
        <v>16.5</v>
      </c>
      <c r="O74" s="184" t="s">
        <v>844</v>
      </c>
      <c r="P74" s="177" t="s">
        <v>38</v>
      </c>
      <c r="Q74" s="185" t="s">
        <v>39</v>
      </c>
      <c r="R74" s="185"/>
      <c r="S74" s="270" t="s">
        <v>40</v>
      </c>
      <c r="T74" s="187">
        <f t="shared" si="8"/>
        <v>169</v>
      </c>
      <c r="U74" s="185">
        <f t="shared" si="9"/>
        <v>135</v>
      </c>
      <c r="V74" s="246"/>
    </row>
    <row r="75" spans="1:22" s="88" customFormat="1" ht="63">
      <c r="A75" s="247"/>
      <c r="B75" s="248"/>
      <c r="C75" s="249" t="s">
        <v>948</v>
      </c>
      <c r="D75" s="192" t="s">
        <v>949</v>
      </c>
      <c r="E75" s="194" t="s">
        <v>950</v>
      </c>
      <c r="F75" s="194" t="s">
        <v>850</v>
      </c>
      <c r="G75" s="194">
        <v>1.496</v>
      </c>
      <c r="H75" s="194" t="s">
        <v>851</v>
      </c>
      <c r="I75" s="194" t="s">
        <v>549</v>
      </c>
      <c r="J75" s="195">
        <v>5</v>
      </c>
      <c r="K75" s="208">
        <v>22.2</v>
      </c>
      <c r="L75" s="250">
        <f>(1/K75)*34.6*67.1</f>
        <v>104.57927927927929</v>
      </c>
      <c r="M75" s="198">
        <v>18.7</v>
      </c>
      <c r="N75" s="199">
        <v>21.8</v>
      </c>
      <c r="O75" s="194" t="s">
        <v>951</v>
      </c>
      <c r="P75" s="194" t="s">
        <v>265</v>
      </c>
      <c r="Q75" s="194" t="s">
        <v>39</v>
      </c>
      <c r="R75" s="194"/>
      <c r="S75" s="251" t="s">
        <v>124</v>
      </c>
      <c r="T75" s="201">
        <f>IF(AND(K75&lt;&gt;0,ISNUMBER(K75)),IF(ROUNDDOWN(K75/M75*100,0)&gt;=100,ROUNDDOWN(K75/M75*100,0),""),"")</f>
        <v>118</v>
      </c>
      <c r="U75" s="194">
        <f>IF(AND(K75&lt;&gt;0,ISNUMBER(K75)),IF(ROUNDDOWN(K75/N75*100,0)&gt;=100,ROUNDDOWN(K75/N75*100,0),""),"")</f>
        <v>101</v>
      </c>
      <c r="V75" s="188"/>
    </row>
    <row r="76" spans="1:22" s="87" customFormat="1" ht="42">
      <c r="A76" s="218"/>
      <c r="B76" s="237"/>
      <c r="C76" s="275"/>
      <c r="D76" s="291" t="s">
        <v>295</v>
      </c>
      <c r="E76" s="177" t="s">
        <v>952</v>
      </c>
      <c r="F76" s="185" t="s">
        <v>148</v>
      </c>
      <c r="G76" s="185">
        <v>1.496</v>
      </c>
      <c r="H76" s="177" t="s">
        <v>851</v>
      </c>
      <c r="I76" s="185" t="s">
        <v>294</v>
      </c>
      <c r="J76" s="179">
        <v>5</v>
      </c>
      <c r="K76" s="260">
        <v>16</v>
      </c>
      <c r="L76" s="228">
        <f>IF(K76&gt;0,1/K76*34.6*67.1,"")</f>
        <v>145.10375</v>
      </c>
      <c r="M76" s="182">
        <v>17.2</v>
      </c>
      <c r="N76" s="183">
        <v>20.3</v>
      </c>
      <c r="O76" s="184" t="s">
        <v>887</v>
      </c>
      <c r="P76" s="177" t="s">
        <v>265</v>
      </c>
      <c r="Q76" s="185" t="s">
        <v>45</v>
      </c>
      <c r="R76" s="185"/>
      <c r="S76" s="270" t="s">
        <v>40</v>
      </c>
      <c r="T76" s="187">
        <f>IF(AND(K76&lt;&gt;0,K76&gt;=M76),ROUNDDOWN(K76/M76*100,0),"")</f>
      </c>
      <c r="U76" s="185">
        <f>IF(AND(K76&lt;&gt;0,K76&gt;=N76),ROUNDDOWN(K76/N76*100,0),"")</f>
      </c>
      <c r="V76" s="188"/>
    </row>
    <row r="77" spans="1:22" s="89" customFormat="1" ht="63">
      <c r="A77" s="297"/>
      <c r="B77" s="203"/>
      <c r="C77" s="295" t="s">
        <v>314</v>
      </c>
      <c r="D77" s="205" t="s">
        <v>312</v>
      </c>
      <c r="E77" s="206" t="s">
        <v>953</v>
      </c>
      <c r="F77" s="206" t="s">
        <v>954</v>
      </c>
      <c r="G77" s="206">
        <v>2.493</v>
      </c>
      <c r="H77" s="206" t="s">
        <v>281</v>
      </c>
      <c r="I77" s="206" t="s">
        <v>313</v>
      </c>
      <c r="J77" s="207">
        <v>5</v>
      </c>
      <c r="K77" s="296">
        <v>21.8</v>
      </c>
      <c r="L77" s="209">
        <f t="shared" si="5"/>
        <v>106.49816513761466</v>
      </c>
      <c r="M77" s="210">
        <v>12.2</v>
      </c>
      <c r="N77" s="211">
        <v>15.4</v>
      </c>
      <c r="O77" s="212" t="s">
        <v>310</v>
      </c>
      <c r="P77" s="206" t="s">
        <v>265</v>
      </c>
      <c r="Q77" s="206" t="s">
        <v>125</v>
      </c>
      <c r="R77" s="206"/>
      <c r="S77" s="213" t="s">
        <v>124</v>
      </c>
      <c r="T77" s="187">
        <f t="shared" si="8"/>
        <v>178</v>
      </c>
      <c r="U77" s="185">
        <f t="shared" si="9"/>
        <v>141</v>
      </c>
      <c r="V77" s="246"/>
    </row>
    <row r="78" spans="1:22" s="89" customFormat="1" ht="63">
      <c r="A78" s="297"/>
      <c r="B78" s="298"/>
      <c r="C78" s="299"/>
      <c r="D78" s="205" t="s">
        <v>312</v>
      </c>
      <c r="E78" s="206" t="s">
        <v>955</v>
      </c>
      <c r="F78" s="206" t="s">
        <v>954</v>
      </c>
      <c r="G78" s="206">
        <v>2.493</v>
      </c>
      <c r="H78" s="206" t="s">
        <v>281</v>
      </c>
      <c r="I78" s="206" t="s">
        <v>311</v>
      </c>
      <c r="J78" s="207">
        <v>5</v>
      </c>
      <c r="K78" s="300">
        <v>21.4</v>
      </c>
      <c r="L78" s="236">
        <f t="shared" si="5"/>
        <v>108.48878504672898</v>
      </c>
      <c r="M78" s="210">
        <v>11.1</v>
      </c>
      <c r="N78" s="211">
        <v>14.4</v>
      </c>
      <c r="O78" s="212" t="s">
        <v>310</v>
      </c>
      <c r="P78" s="206" t="s">
        <v>265</v>
      </c>
      <c r="Q78" s="206" t="s">
        <v>125</v>
      </c>
      <c r="R78" s="206"/>
      <c r="S78" s="213" t="s">
        <v>124</v>
      </c>
      <c r="T78" s="187">
        <f t="shared" si="8"/>
        <v>192</v>
      </c>
      <c r="U78" s="185">
        <f t="shared" si="9"/>
        <v>148</v>
      </c>
      <c r="V78" s="188"/>
    </row>
    <row r="79" spans="1:22" s="89" customFormat="1" ht="52.5">
      <c r="A79" s="297"/>
      <c r="B79" s="298"/>
      <c r="C79" s="299"/>
      <c r="D79" s="205" t="s">
        <v>309</v>
      </c>
      <c r="E79" s="206" t="s">
        <v>956</v>
      </c>
      <c r="F79" s="206" t="s">
        <v>239</v>
      </c>
      <c r="G79" s="206">
        <v>1.986</v>
      </c>
      <c r="H79" s="206" t="s">
        <v>851</v>
      </c>
      <c r="I79" s="206" t="s">
        <v>308</v>
      </c>
      <c r="J79" s="207">
        <v>5</v>
      </c>
      <c r="K79" s="300">
        <v>16</v>
      </c>
      <c r="L79" s="236">
        <f t="shared" si="5"/>
        <v>145.10375</v>
      </c>
      <c r="M79" s="210">
        <v>13.2</v>
      </c>
      <c r="N79" s="211">
        <v>16.5</v>
      </c>
      <c r="O79" s="212" t="s">
        <v>896</v>
      </c>
      <c r="P79" s="206" t="s">
        <v>38</v>
      </c>
      <c r="Q79" s="206" t="s">
        <v>39</v>
      </c>
      <c r="R79" s="206"/>
      <c r="S79" s="213" t="s">
        <v>124</v>
      </c>
      <c r="T79" s="187">
        <f t="shared" si="8"/>
        <v>121</v>
      </c>
      <c r="U79" s="185">
        <f t="shared" si="9"/>
      </c>
      <c r="V79" s="188"/>
    </row>
    <row r="80" spans="1:22" s="89" customFormat="1" ht="52.5">
      <c r="A80" s="297"/>
      <c r="B80" s="298"/>
      <c r="C80" s="299"/>
      <c r="D80" s="205" t="s">
        <v>306</v>
      </c>
      <c r="E80" s="206" t="s">
        <v>957</v>
      </c>
      <c r="F80" s="206" t="s">
        <v>239</v>
      </c>
      <c r="G80" s="206">
        <v>1.986</v>
      </c>
      <c r="H80" s="206" t="s">
        <v>851</v>
      </c>
      <c r="I80" s="206" t="s">
        <v>307</v>
      </c>
      <c r="J80" s="207">
        <v>5</v>
      </c>
      <c r="K80" s="300">
        <v>15.2</v>
      </c>
      <c r="L80" s="236">
        <f t="shared" si="5"/>
        <v>152.74078947368417</v>
      </c>
      <c r="M80" s="210">
        <v>13.2</v>
      </c>
      <c r="N80" s="211">
        <v>16.5</v>
      </c>
      <c r="O80" s="212" t="s">
        <v>896</v>
      </c>
      <c r="P80" s="206" t="s">
        <v>38</v>
      </c>
      <c r="Q80" s="206" t="s">
        <v>125</v>
      </c>
      <c r="R80" s="206"/>
      <c r="S80" s="213" t="s">
        <v>124</v>
      </c>
      <c r="T80" s="187">
        <f t="shared" si="8"/>
        <v>115</v>
      </c>
      <c r="U80" s="185">
        <f t="shared" si="9"/>
      </c>
      <c r="V80" s="188"/>
    </row>
    <row r="81" spans="1:22" s="88" customFormat="1" ht="52.5">
      <c r="A81" s="297"/>
      <c r="B81" s="311"/>
      <c r="C81" s="312"/>
      <c r="D81" s="205" t="s">
        <v>306</v>
      </c>
      <c r="E81" s="206" t="s">
        <v>958</v>
      </c>
      <c r="F81" s="206" t="s">
        <v>239</v>
      </c>
      <c r="G81" s="206">
        <v>1.986</v>
      </c>
      <c r="H81" s="206" t="s">
        <v>851</v>
      </c>
      <c r="I81" s="206" t="s">
        <v>305</v>
      </c>
      <c r="J81" s="207">
        <v>5</v>
      </c>
      <c r="K81" s="300">
        <v>14.8</v>
      </c>
      <c r="L81" s="236">
        <f t="shared" si="5"/>
        <v>156.8689189189189</v>
      </c>
      <c r="M81" s="210">
        <v>12.2</v>
      </c>
      <c r="N81" s="211">
        <v>15.4</v>
      </c>
      <c r="O81" s="212" t="s">
        <v>896</v>
      </c>
      <c r="P81" s="206" t="s">
        <v>38</v>
      </c>
      <c r="Q81" s="206" t="s">
        <v>125</v>
      </c>
      <c r="R81" s="206"/>
      <c r="S81" s="213" t="s">
        <v>124</v>
      </c>
      <c r="T81" s="187">
        <f t="shared" si="8"/>
        <v>121</v>
      </c>
      <c r="U81" s="185">
        <f t="shared" si="9"/>
      </c>
      <c r="V81" s="188"/>
    </row>
    <row r="82" spans="1:22" s="88" customFormat="1" ht="63">
      <c r="A82" s="218"/>
      <c r="B82" s="219"/>
      <c r="C82" s="313" t="s">
        <v>959</v>
      </c>
      <c r="D82" s="314" t="s">
        <v>304</v>
      </c>
      <c r="E82" s="315" t="s">
        <v>863</v>
      </c>
      <c r="F82" s="315" t="s">
        <v>153</v>
      </c>
      <c r="G82" s="315">
        <v>1.329</v>
      </c>
      <c r="H82" s="315" t="s">
        <v>851</v>
      </c>
      <c r="I82" s="315">
        <v>1100</v>
      </c>
      <c r="J82" s="316">
        <v>5</v>
      </c>
      <c r="K82" s="208">
        <v>21.8</v>
      </c>
      <c r="L82" s="250">
        <f t="shared" si="5"/>
        <v>106.49816513761466</v>
      </c>
      <c r="M82" s="317">
        <v>18.7</v>
      </c>
      <c r="N82" s="211">
        <v>21.8</v>
      </c>
      <c r="O82" s="194" t="s">
        <v>852</v>
      </c>
      <c r="P82" s="315" t="s">
        <v>265</v>
      </c>
      <c r="Q82" s="315" t="s">
        <v>39</v>
      </c>
      <c r="R82" s="315"/>
      <c r="S82" s="318" t="s">
        <v>124</v>
      </c>
      <c r="T82" s="319">
        <f>IF(AND(K82&lt;&gt;0,ISNUMBER(K82)),IF(ROUNDDOWN(K82/M82*100,0)&gt;=100,ROUNDDOWN(K82/M82*100,0),""),"")</f>
        <v>116</v>
      </c>
      <c r="U82" s="320">
        <f t="shared" si="9"/>
        <v>100</v>
      </c>
      <c r="V82" s="188"/>
    </row>
    <row r="83" spans="1:22" s="88" customFormat="1" ht="52.5">
      <c r="A83" s="218"/>
      <c r="B83" s="219"/>
      <c r="C83" s="321"/>
      <c r="D83" s="314" t="s">
        <v>304</v>
      </c>
      <c r="E83" s="315" t="s">
        <v>868</v>
      </c>
      <c r="F83" s="315" t="s">
        <v>153</v>
      </c>
      <c r="G83" s="315">
        <v>1.329</v>
      </c>
      <c r="H83" s="315" t="s">
        <v>851</v>
      </c>
      <c r="I83" s="315">
        <v>1090</v>
      </c>
      <c r="J83" s="316">
        <v>5</v>
      </c>
      <c r="K83" s="215">
        <v>20</v>
      </c>
      <c r="L83" s="216">
        <f t="shared" si="5"/>
        <v>116.083</v>
      </c>
      <c r="M83" s="317">
        <v>18.7</v>
      </c>
      <c r="N83" s="211">
        <v>21.8</v>
      </c>
      <c r="O83" s="194" t="s">
        <v>960</v>
      </c>
      <c r="P83" s="315" t="s">
        <v>265</v>
      </c>
      <c r="Q83" s="315" t="s">
        <v>39</v>
      </c>
      <c r="R83" s="315"/>
      <c r="S83" s="318" t="s">
        <v>124</v>
      </c>
      <c r="T83" s="322">
        <f>IF(AND(K83&lt;&gt;0,ISNUMBER(K83)),IF(ROUNDDOWN(K83/M83*100,0)&gt;=100,ROUNDDOWN(K83/M83*100,0),""),"")</f>
        <v>106</v>
      </c>
      <c r="U83" s="320">
        <f t="shared" si="9"/>
      </c>
      <c r="V83" s="188"/>
    </row>
    <row r="84" spans="1:22" s="88" customFormat="1" ht="52.5">
      <c r="A84" s="218"/>
      <c r="B84" s="219"/>
      <c r="C84" s="323"/>
      <c r="D84" s="314" t="s">
        <v>303</v>
      </c>
      <c r="E84" s="315" t="s">
        <v>961</v>
      </c>
      <c r="F84" s="315" t="s">
        <v>148</v>
      </c>
      <c r="G84" s="315">
        <v>1.496</v>
      </c>
      <c r="H84" s="315" t="s">
        <v>851</v>
      </c>
      <c r="I84" s="315" t="s">
        <v>149</v>
      </c>
      <c r="J84" s="316">
        <v>5</v>
      </c>
      <c r="K84" s="324">
        <v>20.6</v>
      </c>
      <c r="L84" s="325">
        <v>112.70194174757282</v>
      </c>
      <c r="M84" s="317">
        <v>18.7</v>
      </c>
      <c r="N84" s="211">
        <v>21.8</v>
      </c>
      <c r="O84" s="326" t="s">
        <v>896</v>
      </c>
      <c r="P84" s="315" t="s">
        <v>265</v>
      </c>
      <c r="Q84" s="315" t="s">
        <v>39</v>
      </c>
      <c r="R84" s="315"/>
      <c r="S84" s="318" t="s">
        <v>124</v>
      </c>
      <c r="T84" s="187">
        <f aca="true" t="shared" si="10" ref="T84:T91">IF(AND(K84&lt;&gt;0,K84&gt;=M84),ROUNDDOWN(K84/M84*100,0),"")</f>
        <v>110</v>
      </c>
      <c r="U84" s="185">
        <f t="shared" si="9"/>
      </c>
      <c r="V84" s="188"/>
    </row>
    <row r="85" spans="1:22" s="88" customFormat="1" ht="42">
      <c r="A85" s="218"/>
      <c r="B85" s="219"/>
      <c r="C85" s="327"/>
      <c r="D85" s="314" t="s">
        <v>303</v>
      </c>
      <c r="E85" s="315" t="s">
        <v>962</v>
      </c>
      <c r="F85" s="315" t="s">
        <v>148</v>
      </c>
      <c r="G85" s="315">
        <v>1.496</v>
      </c>
      <c r="H85" s="315" t="s">
        <v>851</v>
      </c>
      <c r="I85" s="315" t="s">
        <v>149</v>
      </c>
      <c r="J85" s="316">
        <v>5</v>
      </c>
      <c r="K85" s="324">
        <v>19</v>
      </c>
      <c r="L85" s="325">
        <v>122.19263157894736</v>
      </c>
      <c r="M85" s="317">
        <v>18.7</v>
      </c>
      <c r="N85" s="211">
        <v>21.8</v>
      </c>
      <c r="O85" s="326" t="s">
        <v>887</v>
      </c>
      <c r="P85" s="315" t="s">
        <v>265</v>
      </c>
      <c r="Q85" s="315" t="s">
        <v>39</v>
      </c>
      <c r="R85" s="315"/>
      <c r="S85" s="318" t="s">
        <v>124</v>
      </c>
      <c r="T85" s="187">
        <f t="shared" si="10"/>
        <v>101</v>
      </c>
      <c r="U85" s="185">
        <f t="shared" si="9"/>
      </c>
      <c r="V85" s="188"/>
    </row>
    <row r="86" spans="1:22" s="88" customFormat="1" ht="42">
      <c r="A86" s="218"/>
      <c r="B86" s="219"/>
      <c r="C86" s="321"/>
      <c r="D86" s="314" t="s">
        <v>302</v>
      </c>
      <c r="E86" s="315" t="s">
        <v>882</v>
      </c>
      <c r="F86" s="315" t="s">
        <v>153</v>
      </c>
      <c r="G86" s="315">
        <v>1.329</v>
      </c>
      <c r="H86" s="315" t="s">
        <v>851</v>
      </c>
      <c r="I86" s="315">
        <v>1140</v>
      </c>
      <c r="J86" s="316">
        <v>5</v>
      </c>
      <c r="K86" s="324">
        <v>19.4</v>
      </c>
      <c r="L86" s="325">
        <f>(1/K86)*34.6*67.1</f>
        <v>119.67319587628867</v>
      </c>
      <c r="M86" s="317">
        <v>18.7</v>
      </c>
      <c r="N86" s="211">
        <v>21.8</v>
      </c>
      <c r="O86" s="326" t="s">
        <v>887</v>
      </c>
      <c r="P86" s="315" t="s">
        <v>265</v>
      </c>
      <c r="Q86" s="315" t="s">
        <v>39</v>
      </c>
      <c r="R86" s="315"/>
      <c r="S86" s="318" t="s">
        <v>124</v>
      </c>
      <c r="T86" s="187">
        <f t="shared" si="10"/>
        <v>103</v>
      </c>
      <c r="U86" s="185">
        <f t="shared" si="9"/>
      </c>
      <c r="V86" s="188"/>
    </row>
    <row r="87" spans="1:22" s="88" customFormat="1" ht="42">
      <c r="A87" s="218"/>
      <c r="B87" s="219"/>
      <c r="C87" s="321"/>
      <c r="D87" s="314" t="s">
        <v>301</v>
      </c>
      <c r="E87" s="315" t="s">
        <v>882</v>
      </c>
      <c r="F87" s="315" t="s">
        <v>148</v>
      </c>
      <c r="G87" s="315">
        <v>1.496</v>
      </c>
      <c r="H87" s="315" t="s">
        <v>851</v>
      </c>
      <c r="I87" s="315">
        <v>1160</v>
      </c>
      <c r="J87" s="316">
        <v>5</v>
      </c>
      <c r="K87" s="324">
        <v>19</v>
      </c>
      <c r="L87" s="325">
        <v>122.19263157894736</v>
      </c>
      <c r="M87" s="317">
        <v>18.7</v>
      </c>
      <c r="N87" s="211">
        <v>21.8</v>
      </c>
      <c r="O87" s="326" t="s">
        <v>887</v>
      </c>
      <c r="P87" s="315" t="s">
        <v>265</v>
      </c>
      <c r="Q87" s="315" t="s">
        <v>39</v>
      </c>
      <c r="R87" s="315"/>
      <c r="S87" s="318" t="s">
        <v>124</v>
      </c>
      <c r="T87" s="187">
        <f t="shared" si="10"/>
        <v>101</v>
      </c>
      <c r="U87" s="185">
        <f t="shared" si="9"/>
      </c>
      <c r="V87" s="188"/>
    </row>
    <row r="88" spans="1:22" s="88" customFormat="1" ht="42">
      <c r="A88" s="218"/>
      <c r="B88" s="237"/>
      <c r="C88" s="328"/>
      <c r="D88" s="314" t="s">
        <v>300</v>
      </c>
      <c r="E88" s="315" t="s">
        <v>963</v>
      </c>
      <c r="F88" s="315" t="s">
        <v>148</v>
      </c>
      <c r="G88" s="315">
        <v>1.496</v>
      </c>
      <c r="H88" s="315" t="s">
        <v>851</v>
      </c>
      <c r="I88" s="315">
        <v>1170</v>
      </c>
      <c r="J88" s="316">
        <v>5</v>
      </c>
      <c r="K88" s="324">
        <v>16.6</v>
      </c>
      <c r="L88" s="325">
        <v>139.85903614457828</v>
      </c>
      <c r="M88" s="317">
        <v>18.7</v>
      </c>
      <c r="N88" s="211">
        <v>21.8</v>
      </c>
      <c r="O88" s="326" t="s">
        <v>887</v>
      </c>
      <c r="P88" s="315" t="s">
        <v>265</v>
      </c>
      <c r="Q88" s="315" t="s">
        <v>125</v>
      </c>
      <c r="R88" s="315"/>
      <c r="S88" s="318" t="s">
        <v>124</v>
      </c>
      <c r="T88" s="187">
        <f t="shared" si="10"/>
      </c>
      <c r="U88" s="185">
        <f t="shared" si="9"/>
      </c>
      <c r="V88" s="188"/>
    </row>
    <row r="89" spans="1:22" s="88" customFormat="1" ht="42">
      <c r="A89" s="218"/>
      <c r="B89" s="219"/>
      <c r="C89" s="290" t="s">
        <v>299</v>
      </c>
      <c r="D89" s="271" t="s">
        <v>964</v>
      </c>
      <c r="E89" s="272" t="s">
        <v>882</v>
      </c>
      <c r="F89" s="273" t="s">
        <v>874</v>
      </c>
      <c r="G89" s="329">
        <v>1.329</v>
      </c>
      <c r="H89" s="272" t="s">
        <v>965</v>
      </c>
      <c r="I89" s="273">
        <v>950</v>
      </c>
      <c r="J89" s="275">
        <v>4</v>
      </c>
      <c r="K89" s="330">
        <v>21.2</v>
      </c>
      <c r="L89" s="269">
        <f>IF(K89&gt;0,1/K89*34.6*67.1,"")</f>
        <v>109.5122641509434</v>
      </c>
      <c r="M89" s="331">
        <v>20.8</v>
      </c>
      <c r="N89" s="183">
        <v>23.7</v>
      </c>
      <c r="O89" s="259" t="s">
        <v>966</v>
      </c>
      <c r="P89" s="272" t="s">
        <v>265</v>
      </c>
      <c r="Q89" s="273" t="s">
        <v>753</v>
      </c>
      <c r="R89" s="271"/>
      <c r="S89" s="332" t="s">
        <v>124</v>
      </c>
      <c r="T89" s="187">
        <f t="shared" si="10"/>
        <v>101</v>
      </c>
      <c r="U89" s="185">
        <f t="shared" si="9"/>
      </c>
      <c r="V89" s="188"/>
    </row>
    <row r="90" spans="1:22" s="88" customFormat="1" ht="42">
      <c r="A90" s="218"/>
      <c r="B90" s="219"/>
      <c r="C90" s="290"/>
      <c r="D90" s="291" t="s">
        <v>964</v>
      </c>
      <c r="E90" s="222" t="s">
        <v>737</v>
      </c>
      <c r="F90" s="185" t="s">
        <v>874</v>
      </c>
      <c r="G90" s="178">
        <v>1.329</v>
      </c>
      <c r="H90" s="177" t="s">
        <v>41</v>
      </c>
      <c r="I90" s="185">
        <v>950</v>
      </c>
      <c r="J90" s="179">
        <v>4</v>
      </c>
      <c r="K90" s="260">
        <v>20.8</v>
      </c>
      <c r="L90" s="181">
        <f>IF(K90&gt;0,1/K90*34.6*67.1,"")</f>
        <v>111.61826923076922</v>
      </c>
      <c r="M90" s="182">
        <v>20.8</v>
      </c>
      <c r="N90" s="183">
        <v>23.7</v>
      </c>
      <c r="O90" s="184" t="s">
        <v>266</v>
      </c>
      <c r="P90" s="177" t="s">
        <v>265</v>
      </c>
      <c r="Q90" s="185" t="s">
        <v>753</v>
      </c>
      <c r="R90" s="291"/>
      <c r="S90" s="270" t="s">
        <v>124</v>
      </c>
      <c r="T90" s="187">
        <f t="shared" si="10"/>
        <v>100</v>
      </c>
      <c r="U90" s="185">
        <f t="shared" si="9"/>
      </c>
      <c r="V90" s="188"/>
    </row>
    <row r="91" spans="1:22" s="88" customFormat="1" ht="42">
      <c r="A91" s="218"/>
      <c r="B91" s="237"/>
      <c r="C91" s="294"/>
      <c r="D91" s="176" t="s">
        <v>967</v>
      </c>
      <c r="E91" s="177" t="s">
        <v>968</v>
      </c>
      <c r="F91" s="185" t="s">
        <v>178</v>
      </c>
      <c r="G91" s="178">
        <v>0.996</v>
      </c>
      <c r="H91" s="177" t="s">
        <v>41</v>
      </c>
      <c r="I91" s="185">
        <v>890</v>
      </c>
      <c r="J91" s="179" t="s">
        <v>969</v>
      </c>
      <c r="K91" s="180">
        <v>20.8</v>
      </c>
      <c r="L91" s="181">
        <f>IF(K91&gt;0,1/K91*34.6*67.1,"")</f>
        <v>111.61826923076922</v>
      </c>
      <c r="M91" s="182">
        <v>20.8</v>
      </c>
      <c r="N91" s="183">
        <v>23.7</v>
      </c>
      <c r="O91" s="184" t="s">
        <v>266</v>
      </c>
      <c r="P91" s="177" t="s">
        <v>265</v>
      </c>
      <c r="Q91" s="185" t="s">
        <v>753</v>
      </c>
      <c r="R91" s="291"/>
      <c r="S91" s="270" t="s">
        <v>124</v>
      </c>
      <c r="T91" s="187">
        <f t="shared" si="10"/>
        <v>100</v>
      </c>
      <c r="U91" s="185">
        <f t="shared" si="9"/>
      </c>
      <c r="V91" s="188"/>
    </row>
    <row r="92" spans="1:22" s="87" customFormat="1" ht="63">
      <c r="A92" s="247"/>
      <c r="B92" s="248"/>
      <c r="C92" s="249" t="s">
        <v>970</v>
      </c>
      <c r="D92" s="192" t="s">
        <v>971</v>
      </c>
      <c r="E92" s="194" t="s">
        <v>972</v>
      </c>
      <c r="F92" s="194" t="s">
        <v>954</v>
      </c>
      <c r="G92" s="194">
        <v>2.493</v>
      </c>
      <c r="H92" s="194" t="s">
        <v>281</v>
      </c>
      <c r="I92" s="194" t="s">
        <v>699</v>
      </c>
      <c r="J92" s="195">
        <v>8</v>
      </c>
      <c r="K92" s="208">
        <v>19.4</v>
      </c>
      <c r="L92" s="250">
        <f aca="true" t="shared" si="11" ref="L92:L104">(1/K92)*34.6*67.1</f>
        <v>119.67319587628867</v>
      </c>
      <c r="M92" s="198">
        <v>9.4</v>
      </c>
      <c r="N92" s="199">
        <v>12.7</v>
      </c>
      <c r="O92" s="194" t="s">
        <v>973</v>
      </c>
      <c r="P92" s="194" t="s">
        <v>265</v>
      </c>
      <c r="Q92" s="194" t="s">
        <v>125</v>
      </c>
      <c r="R92" s="194"/>
      <c r="S92" s="251" t="s">
        <v>124</v>
      </c>
      <c r="T92" s="201">
        <f aca="true" t="shared" si="12" ref="T92:T104">IF(AND(K92&lt;&gt;0,ISNUMBER(K92)),IF(ROUNDDOWN(K92/M92*100,0)&gt;=100,ROUNDDOWN(K92/M92*100,0),""),"")</f>
        <v>206</v>
      </c>
      <c r="U92" s="194">
        <f aca="true" t="shared" si="13" ref="U92:U103">IF(AND(K92&lt;&gt;0,ISNUMBER(K92)),IF(ROUNDDOWN(K92/N92*100,0)&gt;=100,ROUNDDOWN(K92/N92*100,0),""),"")</f>
        <v>152</v>
      </c>
      <c r="V92" s="188"/>
    </row>
    <row r="93" spans="1:22" s="87" customFormat="1" ht="63">
      <c r="A93" s="247"/>
      <c r="B93" s="252"/>
      <c r="C93" s="253"/>
      <c r="D93" s="192" t="s">
        <v>971</v>
      </c>
      <c r="E93" s="194" t="s">
        <v>974</v>
      </c>
      <c r="F93" s="194" t="s">
        <v>954</v>
      </c>
      <c r="G93" s="194">
        <v>2.493</v>
      </c>
      <c r="H93" s="194" t="s">
        <v>281</v>
      </c>
      <c r="I93" s="194" t="s">
        <v>975</v>
      </c>
      <c r="J93" s="195" t="s">
        <v>210</v>
      </c>
      <c r="K93" s="215">
        <v>18.4</v>
      </c>
      <c r="L93" s="216">
        <f t="shared" si="11"/>
        <v>126.17717391304349</v>
      </c>
      <c r="M93" s="198">
        <v>8.7</v>
      </c>
      <c r="N93" s="199">
        <v>11.9</v>
      </c>
      <c r="O93" s="194" t="s">
        <v>973</v>
      </c>
      <c r="P93" s="194" t="s">
        <v>265</v>
      </c>
      <c r="Q93" s="194" t="s">
        <v>125</v>
      </c>
      <c r="R93" s="194"/>
      <c r="S93" s="200" t="s">
        <v>124</v>
      </c>
      <c r="T93" s="201">
        <f t="shared" si="12"/>
        <v>211</v>
      </c>
      <c r="U93" s="194">
        <f t="shared" si="13"/>
        <v>154</v>
      </c>
      <c r="V93" s="188"/>
    </row>
    <row r="94" spans="1:22" s="87" customFormat="1" ht="367.5">
      <c r="A94" s="247"/>
      <c r="B94" s="252"/>
      <c r="C94" s="253"/>
      <c r="D94" s="192" t="s">
        <v>976</v>
      </c>
      <c r="E94" s="194" t="s">
        <v>977</v>
      </c>
      <c r="F94" s="194" t="s">
        <v>978</v>
      </c>
      <c r="G94" s="194">
        <v>2.493</v>
      </c>
      <c r="H94" s="194" t="s">
        <v>851</v>
      </c>
      <c r="I94" s="194" t="s">
        <v>979</v>
      </c>
      <c r="J94" s="195" t="s">
        <v>210</v>
      </c>
      <c r="K94" s="215">
        <v>12.8</v>
      </c>
      <c r="L94" s="216">
        <f t="shared" si="11"/>
        <v>181.3796875</v>
      </c>
      <c r="M94" s="198">
        <v>10.2</v>
      </c>
      <c r="N94" s="199">
        <v>13.5</v>
      </c>
      <c r="O94" s="194" t="s">
        <v>896</v>
      </c>
      <c r="P94" s="194" t="s">
        <v>38</v>
      </c>
      <c r="Q94" s="194" t="s">
        <v>39</v>
      </c>
      <c r="R94" s="194"/>
      <c r="S94" s="200" t="s">
        <v>124</v>
      </c>
      <c r="T94" s="201">
        <f t="shared" si="12"/>
        <v>125</v>
      </c>
      <c r="U94" s="194">
        <f t="shared" si="13"/>
      </c>
      <c r="V94" s="188"/>
    </row>
    <row r="95" spans="1:22" s="87" customFormat="1" ht="378">
      <c r="A95" s="247"/>
      <c r="B95" s="252"/>
      <c r="C95" s="253"/>
      <c r="D95" s="192" t="s">
        <v>976</v>
      </c>
      <c r="E95" s="194" t="s">
        <v>980</v>
      </c>
      <c r="F95" s="194" t="s">
        <v>978</v>
      </c>
      <c r="G95" s="194">
        <v>2.493</v>
      </c>
      <c r="H95" s="194" t="s">
        <v>851</v>
      </c>
      <c r="I95" s="194" t="s">
        <v>981</v>
      </c>
      <c r="J95" s="195" t="s">
        <v>210</v>
      </c>
      <c r="K95" s="215">
        <v>12.4</v>
      </c>
      <c r="L95" s="216">
        <f t="shared" si="11"/>
        <v>187.2306451612903</v>
      </c>
      <c r="M95" s="198">
        <v>9.4</v>
      </c>
      <c r="N95" s="199">
        <v>12.7</v>
      </c>
      <c r="O95" s="194" t="s">
        <v>896</v>
      </c>
      <c r="P95" s="194" t="s">
        <v>38</v>
      </c>
      <c r="Q95" s="194" t="s">
        <v>39</v>
      </c>
      <c r="R95" s="194"/>
      <c r="S95" s="200" t="s">
        <v>124</v>
      </c>
      <c r="T95" s="201">
        <f t="shared" si="12"/>
        <v>131</v>
      </c>
      <c r="U95" s="194">
        <f t="shared" si="13"/>
      </c>
      <c r="V95" s="188"/>
    </row>
    <row r="96" spans="1:22" s="87" customFormat="1" ht="367.5">
      <c r="A96" s="247"/>
      <c r="B96" s="252"/>
      <c r="C96" s="253"/>
      <c r="D96" s="192" t="s">
        <v>976</v>
      </c>
      <c r="E96" s="194" t="s">
        <v>982</v>
      </c>
      <c r="F96" s="194" t="s">
        <v>978</v>
      </c>
      <c r="G96" s="194">
        <v>2.493</v>
      </c>
      <c r="H96" s="194" t="s">
        <v>851</v>
      </c>
      <c r="I96" s="194" t="s">
        <v>979</v>
      </c>
      <c r="J96" s="195" t="s">
        <v>210</v>
      </c>
      <c r="K96" s="215">
        <v>11.6</v>
      </c>
      <c r="L96" s="216">
        <f t="shared" si="11"/>
        <v>200.14310344827587</v>
      </c>
      <c r="M96" s="198">
        <v>10.2</v>
      </c>
      <c r="N96" s="199">
        <v>13.5</v>
      </c>
      <c r="O96" s="194" t="s">
        <v>887</v>
      </c>
      <c r="P96" s="194" t="s">
        <v>38</v>
      </c>
      <c r="Q96" s="194" t="s">
        <v>39</v>
      </c>
      <c r="R96" s="194"/>
      <c r="S96" s="200" t="s">
        <v>124</v>
      </c>
      <c r="T96" s="201">
        <f t="shared" si="12"/>
        <v>113</v>
      </c>
      <c r="U96" s="194">
        <f t="shared" si="13"/>
      </c>
      <c r="V96" s="188"/>
    </row>
    <row r="97" spans="1:22" s="87" customFormat="1" ht="378">
      <c r="A97" s="247"/>
      <c r="B97" s="252"/>
      <c r="C97" s="253"/>
      <c r="D97" s="192" t="s">
        <v>976</v>
      </c>
      <c r="E97" s="194" t="s">
        <v>983</v>
      </c>
      <c r="F97" s="194" t="s">
        <v>978</v>
      </c>
      <c r="G97" s="194">
        <v>2.493</v>
      </c>
      <c r="H97" s="194" t="s">
        <v>851</v>
      </c>
      <c r="I97" s="194" t="s">
        <v>981</v>
      </c>
      <c r="J97" s="195" t="s">
        <v>210</v>
      </c>
      <c r="K97" s="215">
        <v>11.4</v>
      </c>
      <c r="L97" s="216">
        <f t="shared" si="11"/>
        <v>203.65438596491228</v>
      </c>
      <c r="M97" s="198">
        <v>9.4</v>
      </c>
      <c r="N97" s="199">
        <v>12.7</v>
      </c>
      <c r="O97" s="194" t="s">
        <v>887</v>
      </c>
      <c r="P97" s="194" t="s">
        <v>38</v>
      </c>
      <c r="Q97" s="194" t="s">
        <v>39</v>
      </c>
      <c r="R97" s="194"/>
      <c r="S97" s="200" t="s">
        <v>124</v>
      </c>
      <c r="T97" s="201">
        <f t="shared" si="12"/>
        <v>121</v>
      </c>
      <c r="U97" s="194">
        <f t="shared" si="13"/>
      </c>
      <c r="V97" s="188"/>
    </row>
    <row r="98" spans="1:22" s="87" customFormat="1" ht="52.5">
      <c r="A98" s="247"/>
      <c r="B98" s="252"/>
      <c r="C98" s="253"/>
      <c r="D98" s="192" t="s">
        <v>984</v>
      </c>
      <c r="E98" s="194" t="s">
        <v>985</v>
      </c>
      <c r="F98" s="194" t="s">
        <v>978</v>
      </c>
      <c r="G98" s="194">
        <v>2.493</v>
      </c>
      <c r="H98" s="194" t="s">
        <v>851</v>
      </c>
      <c r="I98" s="194" t="s">
        <v>496</v>
      </c>
      <c r="J98" s="195">
        <v>8</v>
      </c>
      <c r="K98" s="215">
        <v>12.4</v>
      </c>
      <c r="L98" s="216">
        <f t="shared" si="11"/>
        <v>187.2306451612903</v>
      </c>
      <c r="M98" s="198">
        <v>10.2</v>
      </c>
      <c r="N98" s="199">
        <v>13.5</v>
      </c>
      <c r="O98" s="194" t="s">
        <v>896</v>
      </c>
      <c r="P98" s="194" t="s">
        <v>38</v>
      </c>
      <c r="Q98" s="194" t="s">
        <v>125</v>
      </c>
      <c r="R98" s="194"/>
      <c r="S98" s="200" t="s">
        <v>124</v>
      </c>
      <c r="T98" s="201">
        <f t="shared" si="12"/>
        <v>121</v>
      </c>
      <c r="U98" s="194">
        <f t="shared" si="13"/>
      </c>
      <c r="V98" s="188"/>
    </row>
    <row r="99" spans="1:22" s="87" customFormat="1" ht="63">
      <c r="A99" s="247"/>
      <c r="B99" s="252"/>
      <c r="C99" s="253"/>
      <c r="D99" s="192" t="s">
        <v>984</v>
      </c>
      <c r="E99" s="194" t="s">
        <v>986</v>
      </c>
      <c r="F99" s="194" t="s">
        <v>978</v>
      </c>
      <c r="G99" s="194">
        <v>2.493</v>
      </c>
      <c r="H99" s="194" t="s">
        <v>851</v>
      </c>
      <c r="I99" s="194" t="s">
        <v>987</v>
      </c>
      <c r="J99" s="195" t="s">
        <v>210</v>
      </c>
      <c r="K99" s="215">
        <v>12</v>
      </c>
      <c r="L99" s="216">
        <f t="shared" si="11"/>
        <v>193.47166666666664</v>
      </c>
      <c r="M99" s="198">
        <v>9.4</v>
      </c>
      <c r="N99" s="199">
        <v>12.7</v>
      </c>
      <c r="O99" s="194" t="s">
        <v>896</v>
      </c>
      <c r="P99" s="194" t="s">
        <v>38</v>
      </c>
      <c r="Q99" s="194" t="s">
        <v>125</v>
      </c>
      <c r="R99" s="194"/>
      <c r="S99" s="200" t="s">
        <v>124</v>
      </c>
      <c r="T99" s="201">
        <f t="shared" si="12"/>
        <v>127</v>
      </c>
      <c r="U99" s="194">
        <f t="shared" si="13"/>
      </c>
      <c r="V99" s="188"/>
    </row>
    <row r="100" spans="1:22" s="87" customFormat="1" ht="52.5">
      <c r="A100" s="247"/>
      <c r="B100" s="252"/>
      <c r="C100" s="253"/>
      <c r="D100" s="192" t="s">
        <v>988</v>
      </c>
      <c r="E100" s="194" t="s">
        <v>989</v>
      </c>
      <c r="F100" s="194" t="s">
        <v>212</v>
      </c>
      <c r="G100" s="194">
        <v>3.456</v>
      </c>
      <c r="H100" s="194" t="s">
        <v>936</v>
      </c>
      <c r="I100" s="194" t="s">
        <v>195</v>
      </c>
      <c r="J100" s="195">
        <v>7</v>
      </c>
      <c r="K100" s="215">
        <v>9.5</v>
      </c>
      <c r="L100" s="216">
        <f t="shared" si="11"/>
        <v>244.3852631578947</v>
      </c>
      <c r="M100" s="198">
        <v>9.4</v>
      </c>
      <c r="N100" s="199">
        <v>12.7</v>
      </c>
      <c r="O100" s="194" t="s">
        <v>990</v>
      </c>
      <c r="P100" s="194" t="s">
        <v>38</v>
      </c>
      <c r="Q100" s="194" t="s">
        <v>39</v>
      </c>
      <c r="R100" s="194"/>
      <c r="S100" s="200" t="s">
        <v>124</v>
      </c>
      <c r="T100" s="201">
        <f t="shared" si="12"/>
        <v>101</v>
      </c>
      <c r="U100" s="194">
        <f t="shared" si="13"/>
      </c>
      <c r="V100" s="188"/>
    </row>
    <row r="101" spans="1:22" s="87" customFormat="1" ht="52.5">
      <c r="A101" s="247"/>
      <c r="B101" s="252"/>
      <c r="C101" s="253"/>
      <c r="D101" s="192" t="s">
        <v>988</v>
      </c>
      <c r="E101" s="194" t="s">
        <v>991</v>
      </c>
      <c r="F101" s="194" t="s">
        <v>212</v>
      </c>
      <c r="G101" s="194">
        <v>3.456</v>
      </c>
      <c r="H101" s="194" t="s">
        <v>936</v>
      </c>
      <c r="I101" s="194" t="s">
        <v>992</v>
      </c>
      <c r="J101" s="195">
        <v>7</v>
      </c>
      <c r="K101" s="215">
        <v>9.2</v>
      </c>
      <c r="L101" s="216">
        <f t="shared" si="11"/>
        <v>252.35434782608698</v>
      </c>
      <c r="M101" s="198">
        <v>8.7</v>
      </c>
      <c r="N101" s="199">
        <v>11.9</v>
      </c>
      <c r="O101" s="194" t="s">
        <v>990</v>
      </c>
      <c r="P101" s="194" t="s">
        <v>38</v>
      </c>
      <c r="Q101" s="194" t="s">
        <v>39</v>
      </c>
      <c r="R101" s="194"/>
      <c r="S101" s="200" t="s">
        <v>124</v>
      </c>
      <c r="T101" s="201">
        <f t="shared" si="12"/>
        <v>105</v>
      </c>
      <c r="U101" s="194">
        <f t="shared" si="13"/>
      </c>
      <c r="V101" s="188"/>
    </row>
    <row r="102" spans="1:22" s="87" customFormat="1" ht="31.5">
      <c r="A102" s="247"/>
      <c r="B102" s="252"/>
      <c r="C102" s="253"/>
      <c r="D102" s="192" t="s">
        <v>993</v>
      </c>
      <c r="E102" s="194" t="s">
        <v>994</v>
      </c>
      <c r="F102" s="194" t="s">
        <v>212</v>
      </c>
      <c r="G102" s="194">
        <v>3.456</v>
      </c>
      <c r="H102" s="194" t="s">
        <v>936</v>
      </c>
      <c r="I102" s="194" t="s">
        <v>264</v>
      </c>
      <c r="J102" s="195">
        <v>7</v>
      </c>
      <c r="K102" s="215">
        <v>9.3</v>
      </c>
      <c r="L102" s="216">
        <f t="shared" si="11"/>
        <v>249.64086021505372</v>
      </c>
      <c r="M102" s="198">
        <v>9.4</v>
      </c>
      <c r="N102" s="199">
        <v>12.7</v>
      </c>
      <c r="O102" s="194" t="s">
        <v>990</v>
      </c>
      <c r="P102" s="194" t="s">
        <v>38</v>
      </c>
      <c r="Q102" s="194" t="s">
        <v>125</v>
      </c>
      <c r="R102" s="194"/>
      <c r="S102" s="200" t="s">
        <v>124</v>
      </c>
      <c r="T102" s="201">
        <f t="shared" si="12"/>
      </c>
      <c r="U102" s="194">
        <f t="shared" si="13"/>
      </c>
      <c r="V102" s="188"/>
    </row>
    <row r="103" spans="1:22" s="87" customFormat="1" ht="42">
      <c r="A103" s="247"/>
      <c r="B103" s="252"/>
      <c r="C103" s="253"/>
      <c r="D103" s="192" t="s">
        <v>993</v>
      </c>
      <c r="E103" s="194" t="s">
        <v>995</v>
      </c>
      <c r="F103" s="194" t="s">
        <v>212</v>
      </c>
      <c r="G103" s="194">
        <v>3.456</v>
      </c>
      <c r="H103" s="194" t="s">
        <v>936</v>
      </c>
      <c r="I103" s="194" t="s">
        <v>996</v>
      </c>
      <c r="J103" s="195">
        <v>7</v>
      </c>
      <c r="K103" s="215">
        <v>9.1</v>
      </c>
      <c r="L103" s="216">
        <f t="shared" si="11"/>
        <v>255.12747252747252</v>
      </c>
      <c r="M103" s="198">
        <v>8.7</v>
      </c>
      <c r="N103" s="199">
        <v>11.9</v>
      </c>
      <c r="O103" s="194" t="s">
        <v>990</v>
      </c>
      <c r="P103" s="194" t="s">
        <v>38</v>
      </c>
      <c r="Q103" s="194" t="s">
        <v>125</v>
      </c>
      <c r="R103" s="194"/>
      <c r="S103" s="200" t="s">
        <v>124</v>
      </c>
      <c r="T103" s="201">
        <f t="shared" si="12"/>
        <v>104</v>
      </c>
      <c r="U103" s="194">
        <f t="shared" si="13"/>
      </c>
      <c r="V103" s="188"/>
    </row>
    <row r="104" spans="1:22" s="88" customFormat="1" ht="73.5">
      <c r="A104" s="333"/>
      <c r="B104" s="240"/>
      <c r="C104" s="295" t="s">
        <v>293</v>
      </c>
      <c r="D104" s="192" t="s">
        <v>997</v>
      </c>
      <c r="E104" s="194" t="s">
        <v>849</v>
      </c>
      <c r="F104" s="194" t="s">
        <v>998</v>
      </c>
      <c r="G104" s="194">
        <v>1.196</v>
      </c>
      <c r="H104" s="194" t="s">
        <v>851</v>
      </c>
      <c r="I104" s="194" t="s">
        <v>290</v>
      </c>
      <c r="J104" s="195">
        <v>5</v>
      </c>
      <c r="K104" s="208">
        <v>19.4</v>
      </c>
      <c r="L104" s="250">
        <f t="shared" si="11"/>
        <v>119.67319587628867</v>
      </c>
      <c r="M104" s="198">
        <v>17.2</v>
      </c>
      <c r="N104" s="334">
        <v>20.3</v>
      </c>
      <c r="O104" s="194" t="s">
        <v>999</v>
      </c>
      <c r="P104" s="194" t="s">
        <v>38</v>
      </c>
      <c r="Q104" s="194" t="s">
        <v>39</v>
      </c>
      <c r="R104" s="194"/>
      <c r="S104" s="265" t="s">
        <v>124</v>
      </c>
      <c r="T104" s="201">
        <f t="shared" si="12"/>
        <v>112</v>
      </c>
      <c r="U104" s="335"/>
      <c r="V104" s="188"/>
    </row>
    <row r="105" spans="1:22" s="87" customFormat="1" ht="52.5">
      <c r="A105" s="218"/>
      <c r="B105" s="219"/>
      <c r="C105" s="299"/>
      <c r="D105" s="314" t="s">
        <v>292</v>
      </c>
      <c r="E105" s="315" t="s">
        <v>1000</v>
      </c>
      <c r="F105" s="315" t="s">
        <v>148</v>
      </c>
      <c r="G105" s="315">
        <v>1.496</v>
      </c>
      <c r="H105" s="315" t="s">
        <v>851</v>
      </c>
      <c r="I105" s="315" t="s">
        <v>291</v>
      </c>
      <c r="J105" s="316">
        <v>5</v>
      </c>
      <c r="K105" s="336">
        <v>19.2</v>
      </c>
      <c r="L105" s="337">
        <f aca="true" t="shared" si="14" ref="L105:L110">IF(K105&gt;0,1/K105*34.6*67.1,"")</f>
        <v>120.91979166666667</v>
      </c>
      <c r="M105" s="317">
        <v>17.2</v>
      </c>
      <c r="N105" s="211">
        <v>20.3</v>
      </c>
      <c r="O105" s="326" t="s">
        <v>896</v>
      </c>
      <c r="P105" s="315" t="s">
        <v>265</v>
      </c>
      <c r="Q105" s="315" t="s">
        <v>39</v>
      </c>
      <c r="R105" s="315"/>
      <c r="S105" s="338" t="s">
        <v>124</v>
      </c>
      <c r="T105" s="187">
        <f aca="true" t="shared" si="15" ref="T105:T110">IF(AND(K105&lt;&gt;0,K105&gt;=M105),ROUNDDOWN(K105/M105*100,0),"")</f>
        <v>111</v>
      </c>
      <c r="U105" s="185">
        <f aca="true" t="shared" si="16" ref="U105:U110">IF(AND(K105&lt;&gt;0,K105&gt;=N105),ROUNDDOWN(K105/N105*100,0),"")</f>
      </c>
      <c r="V105" s="188"/>
    </row>
    <row r="106" spans="1:22" s="87" customFormat="1" ht="42">
      <c r="A106" s="218"/>
      <c r="B106" s="219"/>
      <c r="C106" s="299"/>
      <c r="D106" s="314" t="s">
        <v>292</v>
      </c>
      <c r="E106" s="315" t="s">
        <v>1001</v>
      </c>
      <c r="F106" s="315" t="s">
        <v>148</v>
      </c>
      <c r="G106" s="315">
        <v>1.496</v>
      </c>
      <c r="H106" s="315" t="s">
        <v>851</v>
      </c>
      <c r="I106" s="315" t="s">
        <v>291</v>
      </c>
      <c r="J106" s="316">
        <v>5</v>
      </c>
      <c r="K106" s="324">
        <v>18.2</v>
      </c>
      <c r="L106" s="228">
        <f t="shared" si="14"/>
        <v>127.56373626373626</v>
      </c>
      <c r="M106" s="317">
        <v>17.2</v>
      </c>
      <c r="N106" s="211">
        <v>20.3</v>
      </c>
      <c r="O106" s="326" t="s">
        <v>887</v>
      </c>
      <c r="P106" s="315" t="s">
        <v>265</v>
      </c>
      <c r="Q106" s="315" t="s">
        <v>39</v>
      </c>
      <c r="R106" s="315"/>
      <c r="S106" s="338" t="s">
        <v>124</v>
      </c>
      <c r="T106" s="187">
        <f t="shared" si="15"/>
        <v>105</v>
      </c>
      <c r="U106" s="185">
        <f t="shared" si="16"/>
      </c>
      <c r="V106" s="188"/>
    </row>
    <row r="107" spans="1:22" s="87" customFormat="1" ht="42">
      <c r="A107" s="218"/>
      <c r="B107" s="219"/>
      <c r="C107" s="299"/>
      <c r="D107" s="314" t="s">
        <v>289</v>
      </c>
      <c r="E107" s="315" t="s">
        <v>1002</v>
      </c>
      <c r="F107" s="315" t="s">
        <v>148</v>
      </c>
      <c r="G107" s="315">
        <v>1.496</v>
      </c>
      <c r="H107" s="315" t="s">
        <v>851</v>
      </c>
      <c r="I107" s="315" t="s">
        <v>290</v>
      </c>
      <c r="J107" s="316">
        <v>5</v>
      </c>
      <c r="K107" s="324">
        <v>16.4</v>
      </c>
      <c r="L107" s="228">
        <f t="shared" si="14"/>
        <v>141.56463414634146</v>
      </c>
      <c r="M107" s="317">
        <v>17.2</v>
      </c>
      <c r="N107" s="211">
        <v>20.3</v>
      </c>
      <c r="O107" s="326" t="s">
        <v>887</v>
      </c>
      <c r="P107" s="315" t="s">
        <v>265</v>
      </c>
      <c r="Q107" s="315" t="s">
        <v>125</v>
      </c>
      <c r="R107" s="315"/>
      <c r="S107" s="338" t="s">
        <v>124</v>
      </c>
      <c r="T107" s="187">
        <f t="shared" si="15"/>
      </c>
      <c r="U107" s="185">
        <f t="shared" si="16"/>
      </c>
      <c r="V107" s="188"/>
    </row>
    <row r="108" spans="1:22" s="87" customFormat="1" ht="42">
      <c r="A108" s="218"/>
      <c r="B108" s="219"/>
      <c r="C108" s="299"/>
      <c r="D108" s="314" t="s">
        <v>289</v>
      </c>
      <c r="E108" s="315" t="s">
        <v>1003</v>
      </c>
      <c r="F108" s="315" t="s">
        <v>148</v>
      </c>
      <c r="G108" s="315">
        <v>1.496</v>
      </c>
      <c r="H108" s="315" t="s">
        <v>851</v>
      </c>
      <c r="I108" s="315">
        <v>1320</v>
      </c>
      <c r="J108" s="316">
        <v>5</v>
      </c>
      <c r="K108" s="324">
        <v>15.8</v>
      </c>
      <c r="L108" s="228">
        <f t="shared" si="14"/>
        <v>146.9405063291139</v>
      </c>
      <c r="M108" s="317">
        <v>15.8</v>
      </c>
      <c r="N108" s="211">
        <v>19</v>
      </c>
      <c r="O108" s="326" t="s">
        <v>887</v>
      </c>
      <c r="P108" s="315" t="s">
        <v>265</v>
      </c>
      <c r="Q108" s="315" t="s">
        <v>125</v>
      </c>
      <c r="R108" s="315"/>
      <c r="S108" s="338" t="s">
        <v>124</v>
      </c>
      <c r="T108" s="187">
        <f t="shared" si="15"/>
        <v>100</v>
      </c>
      <c r="U108" s="185">
        <f t="shared" si="16"/>
      </c>
      <c r="V108" s="188"/>
    </row>
    <row r="109" spans="1:22" s="87" customFormat="1" ht="42">
      <c r="A109" s="218"/>
      <c r="B109" s="219"/>
      <c r="C109" s="299"/>
      <c r="D109" s="314" t="s">
        <v>287</v>
      </c>
      <c r="E109" s="315" t="s">
        <v>1004</v>
      </c>
      <c r="F109" s="315" t="s">
        <v>235</v>
      </c>
      <c r="G109" s="315">
        <v>1.797</v>
      </c>
      <c r="H109" s="315" t="s">
        <v>851</v>
      </c>
      <c r="I109" s="315" t="s">
        <v>288</v>
      </c>
      <c r="J109" s="316">
        <v>5</v>
      </c>
      <c r="K109" s="324">
        <v>16.2</v>
      </c>
      <c r="L109" s="228">
        <f t="shared" si="14"/>
        <v>143.31234567901234</v>
      </c>
      <c r="M109" s="317">
        <v>17.2</v>
      </c>
      <c r="N109" s="211">
        <v>20.3</v>
      </c>
      <c r="O109" s="326" t="s">
        <v>887</v>
      </c>
      <c r="P109" s="315" t="s">
        <v>38</v>
      </c>
      <c r="Q109" s="315" t="s">
        <v>39</v>
      </c>
      <c r="R109" s="315"/>
      <c r="S109" s="338" t="s">
        <v>124</v>
      </c>
      <c r="T109" s="187">
        <f t="shared" si="15"/>
      </c>
      <c r="U109" s="185">
        <f t="shared" si="16"/>
      </c>
      <c r="V109" s="188"/>
    </row>
    <row r="110" spans="1:22" s="87" customFormat="1" ht="31.5">
      <c r="A110" s="218"/>
      <c r="B110" s="237"/>
      <c r="C110" s="312"/>
      <c r="D110" s="314" t="s">
        <v>287</v>
      </c>
      <c r="E110" s="315" t="s">
        <v>871</v>
      </c>
      <c r="F110" s="315" t="s">
        <v>235</v>
      </c>
      <c r="G110" s="315">
        <v>1.797</v>
      </c>
      <c r="H110" s="315" t="s">
        <v>48</v>
      </c>
      <c r="I110" s="315" t="s">
        <v>286</v>
      </c>
      <c r="J110" s="339">
        <v>5</v>
      </c>
      <c r="K110" s="324">
        <v>14.4</v>
      </c>
      <c r="L110" s="228">
        <f t="shared" si="14"/>
        <v>161.2263888888889</v>
      </c>
      <c r="M110" s="317">
        <v>17.2</v>
      </c>
      <c r="N110" s="211">
        <v>20.3</v>
      </c>
      <c r="O110" s="326" t="s">
        <v>990</v>
      </c>
      <c r="P110" s="315" t="s">
        <v>38</v>
      </c>
      <c r="Q110" s="315" t="s">
        <v>39</v>
      </c>
      <c r="R110" s="315"/>
      <c r="S110" s="338" t="s">
        <v>124</v>
      </c>
      <c r="T110" s="187">
        <f t="shared" si="15"/>
      </c>
      <c r="U110" s="185">
        <f t="shared" si="16"/>
      </c>
      <c r="V110" s="188"/>
    </row>
    <row r="111" spans="1:22" s="87" customFormat="1" ht="52.5">
      <c r="A111" s="218"/>
      <c r="B111" s="219"/>
      <c r="C111" s="295" t="s">
        <v>1005</v>
      </c>
      <c r="D111" s="192" t="s">
        <v>285</v>
      </c>
      <c r="E111" s="194" t="s">
        <v>1006</v>
      </c>
      <c r="F111" s="194" t="s">
        <v>148</v>
      </c>
      <c r="G111" s="194">
        <v>1.496</v>
      </c>
      <c r="H111" s="194" t="s">
        <v>851</v>
      </c>
      <c r="I111" s="194">
        <v>1200</v>
      </c>
      <c r="J111" s="195">
        <v>5</v>
      </c>
      <c r="K111" s="208">
        <v>19.2</v>
      </c>
      <c r="L111" s="250">
        <f>(1/K111)*34.6*67.1</f>
        <v>120.91979166666667</v>
      </c>
      <c r="M111" s="198">
        <v>17.2</v>
      </c>
      <c r="N111" s="199">
        <v>20.3</v>
      </c>
      <c r="O111" s="194" t="s">
        <v>896</v>
      </c>
      <c r="P111" s="194" t="s">
        <v>265</v>
      </c>
      <c r="Q111" s="194" t="s">
        <v>39</v>
      </c>
      <c r="R111" s="194"/>
      <c r="S111" s="340" t="s">
        <v>124</v>
      </c>
      <c r="T111" s="319">
        <f>IF(AND(K111&lt;&gt;0,ISNUMBER(K111)),IF(ROUNDDOWN(K111/M111*100,0)&gt;=100,ROUNDDOWN(K111/M111*100,0),""),"")</f>
        <v>111</v>
      </c>
      <c r="U111" s="341">
        <f>IF(AND(K111&lt;&gt;0,ISNUMBER(K111)),IF(ROUNDDOWN(K111/N111*100,0)&gt;=100,ROUNDDOWN(K111/N111*100,0),""),"")</f>
      </c>
      <c r="V111" s="188"/>
    </row>
    <row r="112" spans="1:22" s="87" customFormat="1" ht="45">
      <c r="A112" s="218"/>
      <c r="B112" s="219"/>
      <c r="C112" s="342"/>
      <c r="D112" s="343" t="s">
        <v>284</v>
      </c>
      <c r="E112" s="344" t="s">
        <v>871</v>
      </c>
      <c r="F112" s="344" t="s">
        <v>235</v>
      </c>
      <c r="G112" s="344">
        <v>1.797</v>
      </c>
      <c r="H112" s="344" t="s">
        <v>851</v>
      </c>
      <c r="I112" s="344">
        <v>1230</v>
      </c>
      <c r="J112" s="345">
        <v>5</v>
      </c>
      <c r="K112" s="346">
        <v>16.4</v>
      </c>
      <c r="L112" s="347">
        <f>(1/K112)*34.6*67.1</f>
        <v>141.56463414634146</v>
      </c>
      <c r="M112" s="348">
        <v>17.2</v>
      </c>
      <c r="N112" s="349">
        <v>20.3</v>
      </c>
      <c r="O112" s="350" t="s">
        <v>887</v>
      </c>
      <c r="P112" s="344" t="s">
        <v>38</v>
      </c>
      <c r="Q112" s="344" t="s">
        <v>39</v>
      </c>
      <c r="R112" s="344"/>
      <c r="S112" s="213" t="s">
        <v>124</v>
      </c>
      <c r="T112" s="187">
        <f aca="true" t="shared" si="17" ref="T112:T165">IF(AND(K112&lt;&gt;0,K112&gt;=M112),ROUNDDOWN(K112/M112*100,0),"")</f>
      </c>
      <c r="U112" s="185">
        <f aca="true" t="shared" si="18" ref="U112:U165">IF(AND(K112&lt;&gt;0,K112&gt;=N112),ROUNDDOWN(K112/N112*100,0),"")</f>
      </c>
      <c r="V112" s="188"/>
    </row>
    <row r="113" spans="1:22" s="87" customFormat="1" ht="45">
      <c r="A113" s="218"/>
      <c r="B113" s="219"/>
      <c r="C113" s="342"/>
      <c r="D113" s="343" t="s">
        <v>283</v>
      </c>
      <c r="E113" s="344" t="s">
        <v>871</v>
      </c>
      <c r="F113" s="344" t="s">
        <v>239</v>
      </c>
      <c r="G113" s="344">
        <v>1.986</v>
      </c>
      <c r="H113" s="344" t="s">
        <v>851</v>
      </c>
      <c r="I113" s="344">
        <v>1270</v>
      </c>
      <c r="J113" s="345">
        <v>5</v>
      </c>
      <c r="K113" s="346">
        <v>15.6</v>
      </c>
      <c r="L113" s="347">
        <f>(1/K113)*34.6*67.1</f>
        <v>148.824358974359</v>
      </c>
      <c r="M113" s="348">
        <v>17.2</v>
      </c>
      <c r="N113" s="349">
        <v>20.3</v>
      </c>
      <c r="O113" s="350" t="s">
        <v>887</v>
      </c>
      <c r="P113" s="344" t="s">
        <v>38</v>
      </c>
      <c r="Q113" s="344" t="s">
        <v>39</v>
      </c>
      <c r="R113" s="344"/>
      <c r="S113" s="213" t="s">
        <v>124</v>
      </c>
      <c r="T113" s="187">
        <f t="shared" si="17"/>
      </c>
      <c r="U113" s="185">
        <f t="shared" si="18"/>
      </c>
      <c r="V113" s="188"/>
    </row>
    <row r="114" spans="1:22" s="87" customFormat="1" ht="45">
      <c r="A114" s="218"/>
      <c r="B114" s="219"/>
      <c r="C114" s="351"/>
      <c r="D114" s="343" t="s">
        <v>282</v>
      </c>
      <c r="E114" s="344" t="s">
        <v>871</v>
      </c>
      <c r="F114" s="344" t="s">
        <v>235</v>
      </c>
      <c r="G114" s="344">
        <v>1.797</v>
      </c>
      <c r="H114" s="344" t="s">
        <v>851</v>
      </c>
      <c r="I114" s="344">
        <v>1330</v>
      </c>
      <c r="J114" s="345">
        <v>5</v>
      </c>
      <c r="K114" s="352">
        <v>14.8</v>
      </c>
      <c r="L114" s="353">
        <f>(1/K114)*34.6*67.1</f>
        <v>156.8689189189189</v>
      </c>
      <c r="M114" s="348">
        <v>15.8</v>
      </c>
      <c r="N114" s="349">
        <v>19</v>
      </c>
      <c r="O114" s="350" t="s">
        <v>887</v>
      </c>
      <c r="P114" s="344" t="s">
        <v>38</v>
      </c>
      <c r="Q114" s="344" t="s">
        <v>125</v>
      </c>
      <c r="R114" s="344"/>
      <c r="S114" s="213" t="s">
        <v>124</v>
      </c>
      <c r="T114" s="187">
        <f t="shared" si="17"/>
      </c>
      <c r="U114" s="185">
        <f t="shared" si="18"/>
      </c>
      <c r="V114" s="188"/>
    </row>
    <row r="115" spans="1:22" s="87" customFormat="1" ht="52.5">
      <c r="A115" s="218"/>
      <c r="B115" s="240"/>
      <c r="C115" s="354" t="s">
        <v>1007</v>
      </c>
      <c r="D115" s="176" t="s">
        <v>1008</v>
      </c>
      <c r="E115" s="177" t="s">
        <v>1009</v>
      </c>
      <c r="F115" s="177" t="s">
        <v>1010</v>
      </c>
      <c r="G115" s="178">
        <v>2.362</v>
      </c>
      <c r="H115" s="177" t="s">
        <v>281</v>
      </c>
      <c r="I115" s="177" t="s">
        <v>1011</v>
      </c>
      <c r="J115" s="179" t="s">
        <v>1012</v>
      </c>
      <c r="K115" s="268">
        <v>18</v>
      </c>
      <c r="L115" s="269">
        <f aca="true" t="shared" si="19" ref="L115:L140">IF(K115&gt;0,1/K115*34.6*67.1,"")</f>
        <v>128.9811111111111</v>
      </c>
      <c r="M115" s="182">
        <v>10.2</v>
      </c>
      <c r="N115" s="183">
        <v>13.5</v>
      </c>
      <c r="O115" s="184" t="s">
        <v>844</v>
      </c>
      <c r="P115" s="177" t="s">
        <v>120</v>
      </c>
      <c r="Q115" s="185" t="s">
        <v>125</v>
      </c>
      <c r="R115" s="291"/>
      <c r="S115" s="270" t="s">
        <v>124</v>
      </c>
      <c r="T115" s="187">
        <f t="shared" si="17"/>
        <v>176</v>
      </c>
      <c r="U115" s="185">
        <f t="shared" si="18"/>
        <v>133</v>
      </c>
      <c r="V115" s="188"/>
    </row>
    <row r="116" spans="1:22" s="87" customFormat="1" ht="52.5">
      <c r="A116" s="218"/>
      <c r="B116" s="237"/>
      <c r="C116" s="355"/>
      <c r="D116" s="221" t="s">
        <v>280</v>
      </c>
      <c r="E116" s="225" t="s">
        <v>1013</v>
      </c>
      <c r="F116" s="225" t="s">
        <v>1014</v>
      </c>
      <c r="G116" s="223">
        <v>2.362</v>
      </c>
      <c r="H116" s="225" t="s">
        <v>279</v>
      </c>
      <c r="I116" s="223" t="s">
        <v>1015</v>
      </c>
      <c r="J116" s="226" t="s">
        <v>210</v>
      </c>
      <c r="K116" s="356">
        <v>17</v>
      </c>
      <c r="L116" s="228">
        <f t="shared" si="19"/>
        <v>136.5682352941176</v>
      </c>
      <c r="M116" s="229">
        <v>9.4</v>
      </c>
      <c r="N116" s="230">
        <v>12.7</v>
      </c>
      <c r="O116" s="326" t="s">
        <v>1016</v>
      </c>
      <c r="P116" s="225" t="s">
        <v>38</v>
      </c>
      <c r="Q116" s="223" t="s">
        <v>45</v>
      </c>
      <c r="R116" s="221"/>
      <c r="S116" s="233" t="s">
        <v>40</v>
      </c>
      <c r="T116" s="187">
        <f t="shared" si="17"/>
        <v>180</v>
      </c>
      <c r="U116" s="185">
        <f t="shared" si="18"/>
        <v>133</v>
      </c>
      <c r="V116" s="188"/>
    </row>
    <row r="117" spans="1:22" s="87" customFormat="1" ht="42">
      <c r="A117" s="218"/>
      <c r="B117" s="97"/>
      <c r="C117" s="295" t="s">
        <v>278</v>
      </c>
      <c r="D117" s="205" t="s">
        <v>277</v>
      </c>
      <c r="E117" s="206" t="s">
        <v>1017</v>
      </c>
      <c r="F117" s="206" t="s">
        <v>148</v>
      </c>
      <c r="G117" s="206">
        <v>1.496</v>
      </c>
      <c r="H117" s="206" t="s">
        <v>851</v>
      </c>
      <c r="I117" s="206" t="s">
        <v>276</v>
      </c>
      <c r="J117" s="207">
        <v>5</v>
      </c>
      <c r="K117" s="296">
        <v>17.8</v>
      </c>
      <c r="L117" s="228">
        <f t="shared" si="19"/>
        <v>130.4303370786517</v>
      </c>
      <c r="M117" s="210">
        <v>17.2</v>
      </c>
      <c r="N117" s="211">
        <v>20.3</v>
      </c>
      <c r="O117" s="212" t="s">
        <v>887</v>
      </c>
      <c r="P117" s="206" t="s">
        <v>265</v>
      </c>
      <c r="Q117" s="206" t="s">
        <v>39</v>
      </c>
      <c r="R117" s="206"/>
      <c r="S117" s="213" t="s">
        <v>124</v>
      </c>
      <c r="T117" s="187">
        <f t="shared" si="17"/>
        <v>103</v>
      </c>
      <c r="U117" s="185">
        <f t="shared" si="18"/>
      </c>
      <c r="V117" s="188"/>
    </row>
    <row r="118" spans="1:22" s="87" customFormat="1" ht="42">
      <c r="A118" s="218"/>
      <c r="B118" s="97"/>
      <c r="C118" s="299"/>
      <c r="D118" s="205" t="s">
        <v>275</v>
      </c>
      <c r="E118" s="206" t="s">
        <v>1018</v>
      </c>
      <c r="F118" s="206" t="s">
        <v>235</v>
      </c>
      <c r="G118" s="206">
        <v>1.797</v>
      </c>
      <c r="H118" s="206" t="s">
        <v>851</v>
      </c>
      <c r="I118" s="206" t="s">
        <v>274</v>
      </c>
      <c r="J118" s="207">
        <v>5</v>
      </c>
      <c r="K118" s="300">
        <v>15.8</v>
      </c>
      <c r="L118" s="228">
        <f t="shared" si="19"/>
        <v>146.9405063291139</v>
      </c>
      <c r="M118" s="210">
        <v>15.8</v>
      </c>
      <c r="N118" s="211">
        <v>19</v>
      </c>
      <c r="O118" s="212" t="s">
        <v>887</v>
      </c>
      <c r="P118" s="206" t="s">
        <v>38</v>
      </c>
      <c r="Q118" s="206" t="s">
        <v>39</v>
      </c>
      <c r="R118" s="206"/>
      <c r="S118" s="213" t="s">
        <v>124</v>
      </c>
      <c r="T118" s="187">
        <f t="shared" si="17"/>
        <v>100</v>
      </c>
      <c r="U118" s="185">
        <f t="shared" si="18"/>
      </c>
      <c r="V118" s="188"/>
    </row>
    <row r="119" spans="1:22" s="87" customFormat="1" ht="42">
      <c r="A119" s="218"/>
      <c r="B119" s="237"/>
      <c r="C119" s="312"/>
      <c r="D119" s="205" t="s">
        <v>273</v>
      </c>
      <c r="E119" s="206" t="s">
        <v>1019</v>
      </c>
      <c r="F119" s="206" t="s">
        <v>235</v>
      </c>
      <c r="G119" s="206">
        <v>1.797</v>
      </c>
      <c r="H119" s="206" t="s">
        <v>851</v>
      </c>
      <c r="I119" s="206" t="s">
        <v>272</v>
      </c>
      <c r="J119" s="207">
        <v>5</v>
      </c>
      <c r="K119" s="336">
        <v>14.6</v>
      </c>
      <c r="L119" s="228">
        <f t="shared" si="19"/>
        <v>159.01780821917808</v>
      </c>
      <c r="M119" s="210">
        <v>15.8</v>
      </c>
      <c r="N119" s="211">
        <v>19</v>
      </c>
      <c r="O119" s="212" t="s">
        <v>887</v>
      </c>
      <c r="P119" s="206" t="s">
        <v>38</v>
      </c>
      <c r="Q119" s="206" t="s">
        <v>125</v>
      </c>
      <c r="R119" s="206"/>
      <c r="S119" s="213" t="s">
        <v>124</v>
      </c>
      <c r="T119" s="187">
        <f t="shared" si="17"/>
      </c>
      <c r="U119" s="185">
        <f t="shared" si="18"/>
      </c>
      <c r="V119" s="188"/>
    </row>
    <row r="120" spans="1:22" s="87" customFormat="1" ht="42">
      <c r="A120" s="357"/>
      <c r="B120" s="97"/>
      <c r="C120" s="220" t="s">
        <v>271</v>
      </c>
      <c r="D120" s="221" t="s">
        <v>270</v>
      </c>
      <c r="E120" s="225" t="s">
        <v>1020</v>
      </c>
      <c r="F120" s="223" t="s">
        <v>148</v>
      </c>
      <c r="G120" s="224">
        <v>1.496</v>
      </c>
      <c r="H120" s="225" t="s">
        <v>41</v>
      </c>
      <c r="I120" s="223" t="s">
        <v>269</v>
      </c>
      <c r="J120" s="226">
        <v>5</v>
      </c>
      <c r="K120" s="244">
        <v>17.2</v>
      </c>
      <c r="L120" s="245">
        <f t="shared" si="19"/>
        <v>134.98023255813953</v>
      </c>
      <c r="M120" s="229">
        <v>18.7</v>
      </c>
      <c r="N120" s="230">
        <v>21.8</v>
      </c>
      <c r="O120" s="231" t="s">
        <v>887</v>
      </c>
      <c r="P120" s="225" t="s">
        <v>38</v>
      </c>
      <c r="Q120" s="223" t="s">
        <v>39</v>
      </c>
      <c r="R120" s="221"/>
      <c r="S120" s="233" t="s">
        <v>40</v>
      </c>
      <c r="T120" s="187">
        <f t="shared" si="17"/>
      </c>
      <c r="U120" s="185">
        <f t="shared" si="18"/>
      </c>
      <c r="V120" s="188"/>
    </row>
    <row r="121" spans="1:22" s="87" customFormat="1" ht="42">
      <c r="A121" s="357"/>
      <c r="B121" s="237"/>
      <c r="C121" s="358"/>
      <c r="D121" s="221" t="s">
        <v>268</v>
      </c>
      <c r="E121" s="225" t="s">
        <v>1018</v>
      </c>
      <c r="F121" s="223" t="s">
        <v>148</v>
      </c>
      <c r="G121" s="223">
        <v>1.496</v>
      </c>
      <c r="H121" s="225" t="s">
        <v>41</v>
      </c>
      <c r="I121" s="223" t="s">
        <v>267</v>
      </c>
      <c r="J121" s="226">
        <v>5</v>
      </c>
      <c r="K121" s="356">
        <v>15</v>
      </c>
      <c r="L121" s="228">
        <f t="shared" si="19"/>
        <v>154.77733333333333</v>
      </c>
      <c r="M121" s="229">
        <v>17.2</v>
      </c>
      <c r="N121" s="230">
        <v>20.3</v>
      </c>
      <c r="O121" s="231" t="s">
        <v>887</v>
      </c>
      <c r="P121" s="225" t="s">
        <v>38</v>
      </c>
      <c r="Q121" s="223" t="s">
        <v>45</v>
      </c>
      <c r="R121" s="221"/>
      <c r="S121" s="233" t="s">
        <v>40</v>
      </c>
      <c r="T121" s="187">
        <f t="shared" si="17"/>
      </c>
      <c r="U121" s="185">
        <f t="shared" si="18"/>
      </c>
      <c r="V121" s="188"/>
    </row>
    <row r="122" spans="1:22" s="87" customFormat="1" ht="42">
      <c r="A122" s="239"/>
      <c r="B122" s="174"/>
      <c r="C122" s="290" t="s">
        <v>260</v>
      </c>
      <c r="D122" s="291" t="s">
        <v>259</v>
      </c>
      <c r="E122" s="177" t="s">
        <v>1020</v>
      </c>
      <c r="F122" s="185" t="s">
        <v>235</v>
      </c>
      <c r="G122" s="178">
        <v>1.797</v>
      </c>
      <c r="H122" s="177" t="s">
        <v>252</v>
      </c>
      <c r="I122" s="185" t="s">
        <v>258</v>
      </c>
      <c r="J122" s="179">
        <v>7</v>
      </c>
      <c r="K122" s="268">
        <v>16</v>
      </c>
      <c r="L122" s="269">
        <v>145.10375</v>
      </c>
      <c r="M122" s="182">
        <v>15.8</v>
      </c>
      <c r="N122" s="183">
        <v>19</v>
      </c>
      <c r="O122" s="184" t="s">
        <v>249</v>
      </c>
      <c r="P122" s="185" t="s">
        <v>38</v>
      </c>
      <c r="Q122" s="185" t="s">
        <v>39</v>
      </c>
      <c r="R122" s="185"/>
      <c r="S122" s="186" t="s">
        <v>40</v>
      </c>
      <c r="T122" s="187">
        <f t="shared" si="17"/>
        <v>101</v>
      </c>
      <c r="U122" s="185">
        <f t="shared" si="18"/>
      </c>
      <c r="V122" s="188"/>
    </row>
    <row r="123" spans="1:22" s="87" customFormat="1" ht="42">
      <c r="A123" s="239"/>
      <c r="B123" s="242"/>
      <c r="C123" s="84"/>
      <c r="D123" s="291" t="s">
        <v>257</v>
      </c>
      <c r="E123" s="177" t="s">
        <v>1020</v>
      </c>
      <c r="F123" s="185" t="s">
        <v>235</v>
      </c>
      <c r="G123" s="185">
        <v>1.797</v>
      </c>
      <c r="H123" s="177" t="s">
        <v>252</v>
      </c>
      <c r="I123" s="185" t="s">
        <v>256</v>
      </c>
      <c r="J123" s="179">
        <v>7</v>
      </c>
      <c r="K123" s="180">
        <v>16</v>
      </c>
      <c r="L123" s="181">
        <v>145.10375</v>
      </c>
      <c r="M123" s="359">
        <v>15.8</v>
      </c>
      <c r="N123" s="278">
        <v>19</v>
      </c>
      <c r="O123" s="184" t="s">
        <v>249</v>
      </c>
      <c r="P123" s="177" t="s">
        <v>38</v>
      </c>
      <c r="Q123" s="185" t="s">
        <v>39</v>
      </c>
      <c r="R123" s="185"/>
      <c r="S123" s="186" t="s">
        <v>40</v>
      </c>
      <c r="T123" s="187">
        <f t="shared" si="17"/>
        <v>101</v>
      </c>
      <c r="U123" s="185">
        <f t="shared" si="18"/>
      </c>
      <c r="V123" s="188"/>
    </row>
    <row r="124" spans="1:22" s="87" customFormat="1" ht="42">
      <c r="A124" s="239"/>
      <c r="B124" s="242"/>
      <c r="C124" s="290"/>
      <c r="D124" s="291" t="s">
        <v>255</v>
      </c>
      <c r="E124" s="177" t="s">
        <v>871</v>
      </c>
      <c r="F124" s="185" t="s">
        <v>239</v>
      </c>
      <c r="G124" s="178">
        <v>1.986</v>
      </c>
      <c r="H124" s="177" t="s">
        <v>252</v>
      </c>
      <c r="I124" s="185" t="s">
        <v>254</v>
      </c>
      <c r="J124" s="179">
        <v>6</v>
      </c>
      <c r="K124" s="260">
        <v>14.4</v>
      </c>
      <c r="L124" s="181">
        <f t="shared" si="19"/>
        <v>161.2263888888889</v>
      </c>
      <c r="M124" s="182">
        <v>14.4</v>
      </c>
      <c r="N124" s="183">
        <v>17.6</v>
      </c>
      <c r="O124" s="184" t="s">
        <v>249</v>
      </c>
      <c r="P124" s="185" t="s">
        <v>38</v>
      </c>
      <c r="Q124" s="185" t="s">
        <v>39</v>
      </c>
      <c r="R124" s="185"/>
      <c r="S124" s="186" t="s">
        <v>40</v>
      </c>
      <c r="T124" s="187">
        <f t="shared" si="17"/>
        <v>100</v>
      </c>
      <c r="U124" s="185">
        <f t="shared" si="18"/>
      </c>
      <c r="V124" s="188"/>
    </row>
    <row r="125" spans="1:22" s="87" customFormat="1" ht="42">
      <c r="A125" s="239"/>
      <c r="B125" s="242"/>
      <c r="C125" s="290"/>
      <c r="D125" s="291" t="s">
        <v>253</v>
      </c>
      <c r="E125" s="177" t="s">
        <v>1018</v>
      </c>
      <c r="F125" s="185" t="s">
        <v>235</v>
      </c>
      <c r="G125" s="178">
        <v>1.797</v>
      </c>
      <c r="H125" s="177" t="s">
        <v>252</v>
      </c>
      <c r="I125" s="185" t="s">
        <v>250</v>
      </c>
      <c r="J125" s="179">
        <v>7</v>
      </c>
      <c r="K125" s="260">
        <v>14.4</v>
      </c>
      <c r="L125" s="181">
        <f t="shared" si="19"/>
        <v>161.2263888888889</v>
      </c>
      <c r="M125" s="182">
        <v>14.4</v>
      </c>
      <c r="N125" s="183">
        <v>17.6</v>
      </c>
      <c r="O125" s="184" t="s">
        <v>249</v>
      </c>
      <c r="P125" s="185" t="s">
        <v>38</v>
      </c>
      <c r="Q125" s="185" t="s">
        <v>45</v>
      </c>
      <c r="R125" s="177"/>
      <c r="S125" s="186" t="s">
        <v>40</v>
      </c>
      <c r="T125" s="187">
        <f t="shared" si="17"/>
        <v>100</v>
      </c>
      <c r="U125" s="185">
        <f t="shared" si="18"/>
      </c>
      <c r="V125" s="188"/>
    </row>
    <row r="126" spans="1:22" s="87" customFormat="1" ht="42">
      <c r="A126" s="239"/>
      <c r="B126" s="190"/>
      <c r="C126" s="294"/>
      <c r="D126" s="291" t="s">
        <v>251</v>
      </c>
      <c r="E126" s="177" t="s">
        <v>1018</v>
      </c>
      <c r="F126" s="185" t="s">
        <v>235</v>
      </c>
      <c r="G126" s="185">
        <v>1.797</v>
      </c>
      <c r="H126" s="177" t="s">
        <v>1021</v>
      </c>
      <c r="I126" s="185" t="s">
        <v>250</v>
      </c>
      <c r="J126" s="179">
        <v>7</v>
      </c>
      <c r="K126" s="260">
        <v>14.4</v>
      </c>
      <c r="L126" s="181">
        <f t="shared" si="19"/>
        <v>161.2263888888889</v>
      </c>
      <c r="M126" s="182">
        <v>14.4</v>
      </c>
      <c r="N126" s="183">
        <v>17.6</v>
      </c>
      <c r="O126" s="184" t="s">
        <v>249</v>
      </c>
      <c r="P126" s="185" t="s">
        <v>38</v>
      </c>
      <c r="Q126" s="185" t="s">
        <v>45</v>
      </c>
      <c r="R126" s="185"/>
      <c r="S126" s="186" t="s">
        <v>40</v>
      </c>
      <c r="T126" s="187">
        <f t="shared" si="17"/>
        <v>100</v>
      </c>
      <c r="U126" s="185">
        <f t="shared" si="18"/>
      </c>
      <c r="V126" s="188"/>
    </row>
    <row r="127" spans="1:22" s="87" customFormat="1" ht="42">
      <c r="A127" s="239"/>
      <c r="B127" s="174"/>
      <c r="C127" s="220" t="s">
        <v>248</v>
      </c>
      <c r="D127" s="221" t="s">
        <v>247</v>
      </c>
      <c r="E127" s="225" t="s">
        <v>929</v>
      </c>
      <c r="F127" s="223" t="s">
        <v>235</v>
      </c>
      <c r="G127" s="224">
        <v>1.797</v>
      </c>
      <c r="H127" s="225" t="s">
        <v>41</v>
      </c>
      <c r="I127" s="223" t="s">
        <v>246</v>
      </c>
      <c r="J127" s="226">
        <v>7</v>
      </c>
      <c r="K127" s="227">
        <v>15.2</v>
      </c>
      <c r="L127" s="228">
        <f t="shared" si="19"/>
        <v>152.74078947368417</v>
      </c>
      <c r="M127" s="229">
        <v>14.4</v>
      </c>
      <c r="N127" s="230">
        <v>17.6</v>
      </c>
      <c r="O127" s="231" t="s">
        <v>887</v>
      </c>
      <c r="P127" s="225" t="s">
        <v>38</v>
      </c>
      <c r="Q127" s="223" t="s">
        <v>39</v>
      </c>
      <c r="R127" s="221"/>
      <c r="S127" s="233" t="s">
        <v>40</v>
      </c>
      <c r="T127" s="187">
        <f t="shared" si="17"/>
        <v>105</v>
      </c>
      <c r="U127" s="185">
        <f t="shared" si="18"/>
      </c>
      <c r="V127" s="188"/>
    </row>
    <row r="128" spans="1:22" s="87" customFormat="1" ht="42">
      <c r="A128" s="239"/>
      <c r="B128" s="242"/>
      <c r="C128" s="360"/>
      <c r="D128" s="221" t="s">
        <v>245</v>
      </c>
      <c r="E128" s="225" t="s">
        <v>1002</v>
      </c>
      <c r="F128" s="223" t="s">
        <v>235</v>
      </c>
      <c r="G128" s="223">
        <v>1.797</v>
      </c>
      <c r="H128" s="225" t="s">
        <v>41</v>
      </c>
      <c r="I128" s="223" t="s">
        <v>244</v>
      </c>
      <c r="J128" s="226">
        <v>7</v>
      </c>
      <c r="K128" s="356">
        <v>15.2</v>
      </c>
      <c r="L128" s="228">
        <f t="shared" si="19"/>
        <v>152.74078947368417</v>
      </c>
      <c r="M128" s="229">
        <v>14.4</v>
      </c>
      <c r="N128" s="230">
        <v>17.6</v>
      </c>
      <c r="O128" s="231" t="s">
        <v>243</v>
      </c>
      <c r="P128" s="225" t="s">
        <v>38</v>
      </c>
      <c r="Q128" s="223" t="s">
        <v>39</v>
      </c>
      <c r="R128" s="221"/>
      <c r="S128" s="233" t="s">
        <v>40</v>
      </c>
      <c r="T128" s="187">
        <f t="shared" si="17"/>
        <v>105</v>
      </c>
      <c r="U128" s="185">
        <f t="shared" si="18"/>
      </c>
      <c r="V128" s="188"/>
    </row>
    <row r="129" spans="1:22" s="87" customFormat="1" ht="42">
      <c r="A129" s="239"/>
      <c r="B129" s="242"/>
      <c r="C129" s="220"/>
      <c r="D129" s="221" t="s">
        <v>242</v>
      </c>
      <c r="E129" s="225" t="s">
        <v>1019</v>
      </c>
      <c r="F129" s="223" t="s">
        <v>239</v>
      </c>
      <c r="G129" s="224">
        <v>1.986</v>
      </c>
      <c r="H129" s="225" t="s">
        <v>41</v>
      </c>
      <c r="I129" s="223" t="s">
        <v>241</v>
      </c>
      <c r="J129" s="226">
        <v>7</v>
      </c>
      <c r="K129" s="227">
        <v>14.4</v>
      </c>
      <c r="L129" s="228">
        <f t="shared" si="19"/>
        <v>161.2263888888889</v>
      </c>
      <c r="M129" s="229">
        <v>14.4</v>
      </c>
      <c r="N129" s="230">
        <v>17.6</v>
      </c>
      <c r="O129" s="231" t="s">
        <v>887</v>
      </c>
      <c r="P129" s="225" t="s">
        <v>38</v>
      </c>
      <c r="Q129" s="223" t="s">
        <v>39</v>
      </c>
      <c r="R129" s="221"/>
      <c r="S129" s="233" t="s">
        <v>40</v>
      </c>
      <c r="T129" s="187">
        <f t="shared" si="17"/>
        <v>100</v>
      </c>
      <c r="U129" s="185">
        <f t="shared" si="18"/>
      </c>
      <c r="V129" s="188"/>
    </row>
    <row r="130" spans="1:22" s="87" customFormat="1" ht="42">
      <c r="A130" s="239"/>
      <c r="B130" s="242"/>
      <c r="C130" s="220"/>
      <c r="D130" s="221" t="s">
        <v>240</v>
      </c>
      <c r="E130" s="225" t="s">
        <v>1002</v>
      </c>
      <c r="F130" s="223" t="s">
        <v>239</v>
      </c>
      <c r="G130" s="224">
        <v>1.986</v>
      </c>
      <c r="H130" s="225" t="s">
        <v>851</v>
      </c>
      <c r="I130" s="223" t="s">
        <v>238</v>
      </c>
      <c r="J130" s="226">
        <v>7</v>
      </c>
      <c r="K130" s="227">
        <v>14.4</v>
      </c>
      <c r="L130" s="228">
        <f t="shared" si="19"/>
        <v>161.2263888888889</v>
      </c>
      <c r="M130" s="229">
        <v>14.4</v>
      </c>
      <c r="N130" s="230">
        <v>17.6</v>
      </c>
      <c r="O130" s="231" t="s">
        <v>887</v>
      </c>
      <c r="P130" s="225" t="s">
        <v>38</v>
      </c>
      <c r="Q130" s="223" t="s">
        <v>39</v>
      </c>
      <c r="R130" s="232"/>
      <c r="S130" s="233" t="s">
        <v>40</v>
      </c>
      <c r="T130" s="187">
        <f t="shared" si="17"/>
        <v>100</v>
      </c>
      <c r="U130" s="185">
        <f t="shared" si="18"/>
      </c>
      <c r="V130" s="246"/>
    </row>
    <row r="131" spans="1:22" s="87" customFormat="1" ht="42">
      <c r="A131" s="239"/>
      <c r="B131" s="242"/>
      <c r="C131" s="220"/>
      <c r="D131" s="221" t="s">
        <v>237</v>
      </c>
      <c r="E131" s="225" t="s">
        <v>1022</v>
      </c>
      <c r="F131" s="223" t="s">
        <v>235</v>
      </c>
      <c r="G131" s="223">
        <v>1.797</v>
      </c>
      <c r="H131" s="225" t="s">
        <v>851</v>
      </c>
      <c r="I131" s="223" t="s">
        <v>164</v>
      </c>
      <c r="J131" s="226">
        <v>7</v>
      </c>
      <c r="K131" s="227">
        <v>13.6</v>
      </c>
      <c r="L131" s="228">
        <f t="shared" si="19"/>
        <v>170.71029411764707</v>
      </c>
      <c r="M131" s="229">
        <v>13.2</v>
      </c>
      <c r="N131" s="230">
        <v>16.5</v>
      </c>
      <c r="O131" s="231" t="s">
        <v>887</v>
      </c>
      <c r="P131" s="223" t="s">
        <v>38</v>
      </c>
      <c r="Q131" s="223" t="s">
        <v>45</v>
      </c>
      <c r="R131" s="234"/>
      <c r="S131" s="233" t="s">
        <v>40</v>
      </c>
      <c r="T131" s="187">
        <f t="shared" si="17"/>
        <v>103</v>
      </c>
      <c r="U131" s="185">
        <f t="shared" si="18"/>
      </c>
      <c r="V131" s="246"/>
    </row>
    <row r="132" spans="1:22" s="87" customFormat="1" ht="42">
      <c r="A132" s="239"/>
      <c r="B132" s="190"/>
      <c r="C132" s="238"/>
      <c r="D132" s="221" t="s">
        <v>236</v>
      </c>
      <c r="E132" s="225" t="s">
        <v>1023</v>
      </c>
      <c r="F132" s="223" t="s">
        <v>235</v>
      </c>
      <c r="G132" s="223">
        <v>1.797</v>
      </c>
      <c r="H132" s="225" t="s">
        <v>851</v>
      </c>
      <c r="I132" s="223">
        <v>1540</v>
      </c>
      <c r="J132" s="226">
        <v>7</v>
      </c>
      <c r="K132" s="227">
        <v>13.6</v>
      </c>
      <c r="L132" s="228">
        <f t="shared" si="19"/>
        <v>170.71029411764707</v>
      </c>
      <c r="M132" s="229">
        <v>13.2</v>
      </c>
      <c r="N132" s="230">
        <v>16.5</v>
      </c>
      <c r="O132" s="231" t="s">
        <v>887</v>
      </c>
      <c r="P132" s="223" t="s">
        <v>38</v>
      </c>
      <c r="Q132" s="223" t="s">
        <v>45</v>
      </c>
      <c r="R132" s="234"/>
      <c r="S132" s="233" t="s">
        <v>40</v>
      </c>
      <c r="T132" s="187">
        <f t="shared" si="17"/>
        <v>103</v>
      </c>
      <c r="U132" s="185">
        <f t="shared" si="18"/>
      </c>
      <c r="V132" s="246"/>
    </row>
    <row r="133" spans="1:22" s="76" customFormat="1" ht="21">
      <c r="A133" s="239"/>
      <c r="B133" s="174"/>
      <c r="C133" s="243" t="s">
        <v>1024</v>
      </c>
      <c r="D133" s="221" t="s">
        <v>1025</v>
      </c>
      <c r="E133" s="225" t="s">
        <v>1026</v>
      </c>
      <c r="F133" s="223" t="s">
        <v>1027</v>
      </c>
      <c r="G133" s="224">
        <v>1.297</v>
      </c>
      <c r="H133" s="225" t="s">
        <v>1028</v>
      </c>
      <c r="I133" s="223" t="s">
        <v>1029</v>
      </c>
      <c r="J133" s="226">
        <v>5</v>
      </c>
      <c r="K133" s="227">
        <v>15</v>
      </c>
      <c r="L133" s="228">
        <f t="shared" si="19"/>
        <v>154.77733333333333</v>
      </c>
      <c r="M133" s="229">
        <v>20.5</v>
      </c>
      <c r="N133" s="230">
        <v>23.4</v>
      </c>
      <c r="O133" s="226" t="s">
        <v>1030</v>
      </c>
      <c r="P133" s="225" t="s">
        <v>120</v>
      </c>
      <c r="Q133" s="223" t="s">
        <v>753</v>
      </c>
      <c r="R133" s="221"/>
      <c r="S133" s="233" t="s">
        <v>1031</v>
      </c>
      <c r="T133" s="187">
        <f t="shared" si="17"/>
      </c>
      <c r="U133" s="185">
        <f t="shared" si="18"/>
      </c>
      <c r="V133" s="246"/>
    </row>
    <row r="134" spans="1:22" s="76" customFormat="1" ht="21">
      <c r="A134" s="239"/>
      <c r="B134" s="242"/>
      <c r="C134" s="220"/>
      <c r="D134" s="221" t="s">
        <v>1032</v>
      </c>
      <c r="E134" s="225" t="s">
        <v>1026</v>
      </c>
      <c r="F134" s="223" t="s">
        <v>1033</v>
      </c>
      <c r="G134" s="223">
        <v>1.495</v>
      </c>
      <c r="H134" s="225" t="s">
        <v>1028</v>
      </c>
      <c r="I134" s="223" t="s">
        <v>1034</v>
      </c>
      <c r="J134" s="226">
        <v>5</v>
      </c>
      <c r="K134" s="356">
        <v>14.6</v>
      </c>
      <c r="L134" s="228">
        <f t="shared" si="19"/>
        <v>159.01780821917808</v>
      </c>
      <c r="M134" s="229">
        <v>20.5</v>
      </c>
      <c r="N134" s="230">
        <v>23.4</v>
      </c>
      <c r="O134" s="226" t="s">
        <v>1030</v>
      </c>
      <c r="P134" s="225" t="s">
        <v>120</v>
      </c>
      <c r="Q134" s="223" t="s">
        <v>753</v>
      </c>
      <c r="R134" s="221"/>
      <c r="S134" s="233" t="s">
        <v>1031</v>
      </c>
      <c r="T134" s="187">
        <f t="shared" si="17"/>
      </c>
      <c r="U134" s="185">
        <f t="shared" si="18"/>
      </c>
      <c r="V134" s="188"/>
    </row>
    <row r="135" spans="1:22" s="76" customFormat="1" ht="21">
      <c r="A135" s="239"/>
      <c r="B135" s="174"/>
      <c r="C135" s="243" t="s">
        <v>1035</v>
      </c>
      <c r="D135" s="221" t="s">
        <v>234</v>
      </c>
      <c r="E135" s="225" t="s">
        <v>847</v>
      </c>
      <c r="F135" s="223" t="s">
        <v>185</v>
      </c>
      <c r="G135" s="224">
        <v>1.495</v>
      </c>
      <c r="H135" s="225" t="s">
        <v>1028</v>
      </c>
      <c r="I135" s="223">
        <v>1160</v>
      </c>
      <c r="J135" s="226">
        <v>5</v>
      </c>
      <c r="K135" s="227">
        <v>13.8</v>
      </c>
      <c r="L135" s="228">
        <f t="shared" si="19"/>
        <v>168.23623188405796</v>
      </c>
      <c r="M135" s="229">
        <v>18.7</v>
      </c>
      <c r="N135" s="230">
        <v>21.8</v>
      </c>
      <c r="O135" s="226" t="s">
        <v>37</v>
      </c>
      <c r="P135" s="225" t="s">
        <v>38</v>
      </c>
      <c r="Q135" s="223" t="s">
        <v>943</v>
      </c>
      <c r="R135" s="221"/>
      <c r="S135" s="361"/>
      <c r="T135" s="187">
        <f t="shared" si="17"/>
      </c>
      <c r="U135" s="185">
        <f t="shared" si="18"/>
      </c>
      <c r="V135" s="246"/>
    </row>
    <row r="136" spans="1:22" s="76" customFormat="1" ht="21">
      <c r="A136" s="239"/>
      <c r="B136" s="190"/>
      <c r="C136" s="358"/>
      <c r="D136" s="221" t="s">
        <v>233</v>
      </c>
      <c r="E136" s="225" t="s">
        <v>1036</v>
      </c>
      <c r="F136" s="223" t="s">
        <v>185</v>
      </c>
      <c r="G136" s="224">
        <v>1.495</v>
      </c>
      <c r="H136" s="225" t="s">
        <v>1028</v>
      </c>
      <c r="I136" s="223">
        <v>1200</v>
      </c>
      <c r="J136" s="226">
        <v>5</v>
      </c>
      <c r="K136" s="356">
        <v>13.2</v>
      </c>
      <c r="L136" s="228">
        <f t="shared" si="19"/>
        <v>175.88333333333335</v>
      </c>
      <c r="M136" s="229">
        <v>17.2</v>
      </c>
      <c r="N136" s="230">
        <v>20.3</v>
      </c>
      <c r="O136" s="226" t="s">
        <v>37</v>
      </c>
      <c r="P136" s="225" t="s">
        <v>38</v>
      </c>
      <c r="Q136" s="223" t="s">
        <v>125</v>
      </c>
      <c r="R136" s="221"/>
      <c r="S136" s="361"/>
      <c r="T136" s="187">
        <f t="shared" si="17"/>
      </c>
      <c r="U136" s="185">
        <f t="shared" si="18"/>
      </c>
      <c r="V136" s="246"/>
    </row>
    <row r="137" spans="1:22" s="76" customFormat="1" ht="21">
      <c r="A137" s="362"/>
      <c r="B137" s="97"/>
      <c r="C137" s="290" t="s">
        <v>1037</v>
      </c>
      <c r="D137" s="291" t="s">
        <v>1038</v>
      </c>
      <c r="E137" s="177" t="s">
        <v>1039</v>
      </c>
      <c r="F137" s="185" t="s">
        <v>1040</v>
      </c>
      <c r="G137" s="178">
        <v>1.998</v>
      </c>
      <c r="H137" s="177" t="s">
        <v>965</v>
      </c>
      <c r="I137" s="177" t="s">
        <v>1041</v>
      </c>
      <c r="J137" s="179">
        <v>4</v>
      </c>
      <c r="K137" s="260">
        <v>13</v>
      </c>
      <c r="L137" s="181">
        <f t="shared" si="19"/>
        <v>178.58923076923077</v>
      </c>
      <c r="M137" s="182">
        <v>17.2</v>
      </c>
      <c r="N137" s="183">
        <v>20.3</v>
      </c>
      <c r="O137" s="184" t="s">
        <v>1042</v>
      </c>
      <c r="P137" s="177" t="s">
        <v>120</v>
      </c>
      <c r="Q137" s="185" t="s">
        <v>943</v>
      </c>
      <c r="R137" s="177" t="s">
        <v>121</v>
      </c>
      <c r="S137" s="186" t="s">
        <v>40</v>
      </c>
      <c r="T137" s="187">
        <f t="shared" si="17"/>
      </c>
      <c r="U137" s="185">
        <f t="shared" si="18"/>
      </c>
      <c r="V137" s="188"/>
    </row>
    <row r="138" spans="1:22" s="76" customFormat="1" ht="42">
      <c r="A138" s="362"/>
      <c r="B138" s="97"/>
      <c r="C138" s="97"/>
      <c r="D138" s="291" t="s">
        <v>1038</v>
      </c>
      <c r="E138" s="177" t="s">
        <v>1043</v>
      </c>
      <c r="F138" s="185" t="s">
        <v>1040</v>
      </c>
      <c r="G138" s="178">
        <v>1.998</v>
      </c>
      <c r="H138" s="177" t="s">
        <v>965</v>
      </c>
      <c r="I138" s="177" t="s">
        <v>1044</v>
      </c>
      <c r="J138" s="179">
        <v>4</v>
      </c>
      <c r="K138" s="260">
        <v>12.4</v>
      </c>
      <c r="L138" s="181">
        <f t="shared" si="19"/>
        <v>187.2306451612903</v>
      </c>
      <c r="M138" s="182">
        <v>17.2</v>
      </c>
      <c r="N138" s="183">
        <v>20.3</v>
      </c>
      <c r="O138" s="184" t="s">
        <v>1042</v>
      </c>
      <c r="P138" s="177" t="s">
        <v>120</v>
      </c>
      <c r="Q138" s="185" t="s">
        <v>943</v>
      </c>
      <c r="R138" s="177" t="s">
        <v>122</v>
      </c>
      <c r="S138" s="186" t="s">
        <v>40</v>
      </c>
      <c r="T138" s="187">
        <f t="shared" si="17"/>
      </c>
      <c r="U138" s="185">
        <f t="shared" si="18"/>
      </c>
      <c r="V138" s="188"/>
    </row>
    <row r="139" spans="1:22" s="76" customFormat="1" ht="42">
      <c r="A139" s="362"/>
      <c r="B139" s="97"/>
      <c r="C139" s="97"/>
      <c r="D139" s="291" t="s">
        <v>1038</v>
      </c>
      <c r="E139" s="177" t="s">
        <v>1045</v>
      </c>
      <c r="F139" s="185" t="s">
        <v>1040</v>
      </c>
      <c r="G139" s="178">
        <v>1.998</v>
      </c>
      <c r="H139" s="177" t="s">
        <v>1046</v>
      </c>
      <c r="I139" s="177" t="s">
        <v>1047</v>
      </c>
      <c r="J139" s="179">
        <v>4</v>
      </c>
      <c r="K139" s="260">
        <v>12.8</v>
      </c>
      <c r="L139" s="181">
        <f t="shared" si="19"/>
        <v>181.3796875</v>
      </c>
      <c r="M139" s="182">
        <v>17.2</v>
      </c>
      <c r="N139" s="183">
        <v>20.3</v>
      </c>
      <c r="O139" s="184" t="s">
        <v>1042</v>
      </c>
      <c r="P139" s="363" t="s">
        <v>120</v>
      </c>
      <c r="Q139" s="185" t="s">
        <v>943</v>
      </c>
      <c r="R139" s="177" t="s">
        <v>1048</v>
      </c>
      <c r="S139" s="186" t="s">
        <v>40</v>
      </c>
      <c r="T139" s="187">
        <f t="shared" si="17"/>
      </c>
      <c r="U139" s="185">
        <f t="shared" si="18"/>
      </c>
      <c r="V139" s="188"/>
    </row>
    <row r="140" spans="1:22" s="76" customFormat="1" ht="21">
      <c r="A140" s="362"/>
      <c r="B140" s="237"/>
      <c r="C140" s="364"/>
      <c r="D140" s="291" t="s">
        <v>1038</v>
      </c>
      <c r="E140" s="177" t="s">
        <v>1049</v>
      </c>
      <c r="F140" s="185" t="s">
        <v>1040</v>
      </c>
      <c r="G140" s="178">
        <v>1.998</v>
      </c>
      <c r="H140" s="177" t="s">
        <v>1046</v>
      </c>
      <c r="I140" s="177" t="s">
        <v>1050</v>
      </c>
      <c r="J140" s="179">
        <v>4</v>
      </c>
      <c r="K140" s="260">
        <v>12.4</v>
      </c>
      <c r="L140" s="181">
        <f t="shared" si="19"/>
        <v>187.2306451612903</v>
      </c>
      <c r="M140" s="182">
        <v>17.2</v>
      </c>
      <c r="N140" s="183">
        <v>20.3</v>
      </c>
      <c r="O140" s="184" t="s">
        <v>1042</v>
      </c>
      <c r="P140" s="363" t="s">
        <v>120</v>
      </c>
      <c r="Q140" s="185" t="s">
        <v>943</v>
      </c>
      <c r="R140" s="177" t="s">
        <v>1051</v>
      </c>
      <c r="S140" s="186" t="s">
        <v>40</v>
      </c>
      <c r="T140" s="187">
        <f t="shared" si="17"/>
      </c>
      <c r="U140" s="185">
        <f t="shared" si="18"/>
      </c>
      <c r="V140" s="188"/>
    </row>
    <row r="141" spans="1:22" s="76" customFormat="1" ht="42">
      <c r="A141" s="362"/>
      <c r="B141" s="97"/>
      <c r="C141" s="365" t="s">
        <v>232</v>
      </c>
      <c r="D141" s="205" t="s">
        <v>231</v>
      </c>
      <c r="E141" s="206" t="s">
        <v>1052</v>
      </c>
      <c r="F141" s="206" t="s">
        <v>216</v>
      </c>
      <c r="G141" s="206">
        <v>2.362</v>
      </c>
      <c r="H141" s="206" t="s">
        <v>851</v>
      </c>
      <c r="I141" s="206" t="s">
        <v>230</v>
      </c>
      <c r="J141" s="207">
        <v>5</v>
      </c>
      <c r="K141" s="296">
        <v>12.2</v>
      </c>
      <c r="L141" s="209">
        <f>(1/K141)*34.6*67.1</f>
        <v>190.3</v>
      </c>
      <c r="M141" s="210">
        <v>14.4</v>
      </c>
      <c r="N141" s="211">
        <v>17.6</v>
      </c>
      <c r="O141" s="212" t="s">
        <v>887</v>
      </c>
      <c r="P141" s="206" t="s">
        <v>38</v>
      </c>
      <c r="Q141" s="206" t="s">
        <v>39</v>
      </c>
      <c r="R141" s="206"/>
      <c r="S141" s="213" t="s">
        <v>124</v>
      </c>
      <c r="T141" s="187">
        <f t="shared" si="17"/>
      </c>
      <c r="U141" s="185">
        <f t="shared" si="18"/>
      </c>
      <c r="V141" s="188"/>
    </row>
    <row r="142" spans="1:22" s="76" customFormat="1" ht="42">
      <c r="A142" s="362"/>
      <c r="B142" s="97"/>
      <c r="C142" s="342"/>
      <c r="D142" s="205" t="s">
        <v>229</v>
      </c>
      <c r="E142" s="206" t="s">
        <v>1053</v>
      </c>
      <c r="F142" s="206" t="s">
        <v>216</v>
      </c>
      <c r="G142" s="206">
        <v>2.362</v>
      </c>
      <c r="H142" s="206" t="s">
        <v>851</v>
      </c>
      <c r="I142" s="206" t="s">
        <v>162</v>
      </c>
      <c r="J142" s="207">
        <v>5</v>
      </c>
      <c r="K142" s="300">
        <v>11.8</v>
      </c>
      <c r="L142" s="236">
        <f>(1/K142)*34.6*67.1</f>
        <v>196.75084745762712</v>
      </c>
      <c r="M142" s="210">
        <v>14.4</v>
      </c>
      <c r="N142" s="211">
        <v>17.6</v>
      </c>
      <c r="O142" s="212" t="s">
        <v>887</v>
      </c>
      <c r="P142" s="206" t="s">
        <v>38</v>
      </c>
      <c r="Q142" s="206" t="s">
        <v>125</v>
      </c>
      <c r="R142" s="206"/>
      <c r="S142" s="213" t="s">
        <v>124</v>
      </c>
      <c r="T142" s="187">
        <f t="shared" si="17"/>
      </c>
      <c r="U142" s="185">
        <f t="shared" si="18"/>
      </c>
      <c r="V142" s="188"/>
    </row>
    <row r="143" spans="1:22" s="76" customFormat="1" ht="42">
      <c r="A143" s="362"/>
      <c r="B143" s="237"/>
      <c r="C143" s="351"/>
      <c r="D143" s="205" t="s">
        <v>229</v>
      </c>
      <c r="E143" s="206" t="s">
        <v>1054</v>
      </c>
      <c r="F143" s="206" t="s">
        <v>216</v>
      </c>
      <c r="G143" s="206">
        <v>2.362</v>
      </c>
      <c r="H143" s="206" t="s">
        <v>851</v>
      </c>
      <c r="I143" s="206" t="s">
        <v>164</v>
      </c>
      <c r="J143" s="207">
        <v>5</v>
      </c>
      <c r="K143" s="300">
        <v>11.6</v>
      </c>
      <c r="L143" s="236">
        <f>(1/K143)*34.6*67.1</f>
        <v>200.14310344827587</v>
      </c>
      <c r="M143" s="210">
        <v>13.2</v>
      </c>
      <c r="N143" s="211">
        <v>16.5</v>
      </c>
      <c r="O143" s="212" t="s">
        <v>887</v>
      </c>
      <c r="P143" s="206" t="s">
        <v>38</v>
      </c>
      <c r="Q143" s="206" t="s">
        <v>125</v>
      </c>
      <c r="R143" s="206"/>
      <c r="S143" s="213" t="s">
        <v>124</v>
      </c>
      <c r="T143" s="187">
        <f t="shared" si="17"/>
      </c>
      <c r="U143" s="185">
        <f t="shared" si="18"/>
      </c>
      <c r="V143" s="188"/>
    </row>
    <row r="144" spans="1:22" s="76" customFormat="1" ht="31.5">
      <c r="A144" s="362"/>
      <c r="B144" s="97"/>
      <c r="C144" s="295" t="s">
        <v>228</v>
      </c>
      <c r="D144" s="205" t="s">
        <v>227</v>
      </c>
      <c r="E144" s="206" t="s">
        <v>1055</v>
      </c>
      <c r="F144" s="206" t="s">
        <v>225</v>
      </c>
      <c r="G144" s="206">
        <v>2.499</v>
      </c>
      <c r="H144" s="206" t="s">
        <v>936</v>
      </c>
      <c r="I144" s="206" t="s">
        <v>162</v>
      </c>
      <c r="J144" s="207">
        <v>5</v>
      </c>
      <c r="K144" s="366">
        <v>11.8</v>
      </c>
      <c r="L144" s="367">
        <v>196.75084745762712</v>
      </c>
      <c r="M144" s="210">
        <v>14.4</v>
      </c>
      <c r="N144" s="211">
        <v>17.6</v>
      </c>
      <c r="O144" s="212" t="s">
        <v>939</v>
      </c>
      <c r="P144" s="206" t="s">
        <v>38</v>
      </c>
      <c r="Q144" s="206" t="s">
        <v>204</v>
      </c>
      <c r="R144" s="206"/>
      <c r="S144" s="213" t="s">
        <v>124</v>
      </c>
      <c r="T144" s="187">
        <f t="shared" si="17"/>
      </c>
      <c r="U144" s="185">
        <f t="shared" si="18"/>
      </c>
      <c r="V144" s="188"/>
    </row>
    <row r="145" spans="1:22" s="76" customFormat="1" ht="31.5">
      <c r="A145" s="362"/>
      <c r="B145" s="97"/>
      <c r="C145" s="342"/>
      <c r="D145" s="205" t="s">
        <v>226</v>
      </c>
      <c r="E145" s="206" t="s">
        <v>1055</v>
      </c>
      <c r="F145" s="206" t="s">
        <v>225</v>
      </c>
      <c r="G145" s="206">
        <v>2.499</v>
      </c>
      <c r="H145" s="206" t="s">
        <v>936</v>
      </c>
      <c r="I145" s="206" t="s">
        <v>224</v>
      </c>
      <c r="J145" s="207">
        <v>5</v>
      </c>
      <c r="K145" s="300">
        <v>10.6</v>
      </c>
      <c r="L145" s="236">
        <v>219.0245283018868</v>
      </c>
      <c r="M145" s="210">
        <v>13.2</v>
      </c>
      <c r="N145" s="211">
        <v>16.5</v>
      </c>
      <c r="O145" s="212" t="s">
        <v>939</v>
      </c>
      <c r="P145" s="206" t="s">
        <v>38</v>
      </c>
      <c r="Q145" s="206" t="s">
        <v>125</v>
      </c>
      <c r="R145" s="206"/>
      <c r="S145" s="213" t="s">
        <v>124</v>
      </c>
      <c r="T145" s="187">
        <f t="shared" si="17"/>
      </c>
      <c r="U145" s="185">
        <f t="shared" si="18"/>
      </c>
      <c r="V145" s="188"/>
    </row>
    <row r="146" spans="1:22" s="76" customFormat="1" ht="42">
      <c r="A146" s="362"/>
      <c r="B146" s="237"/>
      <c r="C146" s="351"/>
      <c r="D146" s="205" t="s">
        <v>223</v>
      </c>
      <c r="E146" s="206" t="s">
        <v>1056</v>
      </c>
      <c r="F146" s="206" t="s">
        <v>212</v>
      </c>
      <c r="G146" s="206">
        <v>3.456</v>
      </c>
      <c r="H146" s="206" t="s">
        <v>936</v>
      </c>
      <c r="I146" s="206" t="s">
        <v>222</v>
      </c>
      <c r="J146" s="207">
        <v>5</v>
      </c>
      <c r="K146" s="336">
        <v>10</v>
      </c>
      <c r="L146" s="368">
        <v>232.166</v>
      </c>
      <c r="M146" s="210">
        <v>13.2</v>
      </c>
      <c r="N146" s="211">
        <v>16.5</v>
      </c>
      <c r="O146" s="212" t="s">
        <v>937</v>
      </c>
      <c r="P146" s="206" t="s">
        <v>38</v>
      </c>
      <c r="Q146" s="206" t="s">
        <v>204</v>
      </c>
      <c r="R146" s="206"/>
      <c r="S146" s="213" t="s">
        <v>124</v>
      </c>
      <c r="T146" s="187">
        <f t="shared" si="17"/>
      </c>
      <c r="U146" s="185">
        <f t="shared" si="18"/>
      </c>
      <c r="V146" s="188"/>
    </row>
    <row r="147" spans="1:22" s="76" customFormat="1" ht="42">
      <c r="A147" s="362"/>
      <c r="B147" s="97"/>
      <c r="C147" s="175" t="s">
        <v>1057</v>
      </c>
      <c r="D147" s="221" t="s">
        <v>219</v>
      </c>
      <c r="E147" s="225" t="s">
        <v>1058</v>
      </c>
      <c r="F147" s="223" t="s">
        <v>216</v>
      </c>
      <c r="G147" s="224">
        <v>2.362</v>
      </c>
      <c r="H147" s="225" t="s">
        <v>220</v>
      </c>
      <c r="I147" s="223" t="s">
        <v>221</v>
      </c>
      <c r="J147" s="226" t="s">
        <v>210</v>
      </c>
      <c r="K147" s="244">
        <v>11.6</v>
      </c>
      <c r="L147" s="245">
        <f aca="true" t="shared" si="20" ref="L147:L165">IF(K147&gt;0,1/K147*34.6*67.1,"")</f>
        <v>200.14310344827587</v>
      </c>
      <c r="M147" s="229">
        <v>12.2</v>
      </c>
      <c r="N147" s="230">
        <v>15.4</v>
      </c>
      <c r="O147" s="326" t="s">
        <v>1059</v>
      </c>
      <c r="P147" s="225" t="s">
        <v>38</v>
      </c>
      <c r="Q147" s="223" t="s">
        <v>39</v>
      </c>
      <c r="R147" s="221"/>
      <c r="S147" s="233" t="s">
        <v>40</v>
      </c>
      <c r="T147" s="187">
        <f t="shared" si="17"/>
      </c>
      <c r="U147" s="185">
        <f t="shared" si="18"/>
      </c>
      <c r="V147" s="188"/>
    </row>
    <row r="148" spans="1:22" s="76" customFormat="1" ht="42">
      <c r="A148" s="362"/>
      <c r="B148" s="97"/>
      <c r="C148" s="290"/>
      <c r="D148" s="221" t="s">
        <v>219</v>
      </c>
      <c r="E148" s="225" t="s">
        <v>1060</v>
      </c>
      <c r="F148" s="223" t="s">
        <v>216</v>
      </c>
      <c r="G148" s="224">
        <v>2.362</v>
      </c>
      <c r="H148" s="225" t="s">
        <v>220</v>
      </c>
      <c r="I148" s="223" t="s">
        <v>218</v>
      </c>
      <c r="J148" s="226" t="s">
        <v>210</v>
      </c>
      <c r="K148" s="227">
        <v>11.4</v>
      </c>
      <c r="L148" s="228">
        <f t="shared" si="20"/>
        <v>203.65438596491228</v>
      </c>
      <c r="M148" s="229">
        <v>11.1</v>
      </c>
      <c r="N148" s="230">
        <v>14.4</v>
      </c>
      <c r="O148" s="326" t="s">
        <v>1059</v>
      </c>
      <c r="P148" s="225" t="s">
        <v>38</v>
      </c>
      <c r="Q148" s="223" t="s">
        <v>39</v>
      </c>
      <c r="R148" s="232"/>
      <c r="S148" s="233" t="s">
        <v>40</v>
      </c>
      <c r="T148" s="187">
        <f t="shared" si="17"/>
        <v>102</v>
      </c>
      <c r="U148" s="185">
        <f t="shared" si="18"/>
      </c>
      <c r="V148" s="188"/>
    </row>
    <row r="149" spans="1:22" s="76" customFormat="1" ht="42">
      <c r="A149" s="362"/>
      <c r="B149" s="97"/>
      <c r="C149" s="290"/>
      <c r="D149" s="221" t="s">
        <v>219</v>
      </c>
      <c r="E149" s="225" t="s">
        <v>1061</v>
      </c>
      <c r="F149" s="223" t="s">
        <v>216</v>
      </c>
      <c r="G149" s="223">
        <v>2.362</v>
      </c>
      <c r="H149" s="225" t="s">
        <v>1062</v>
      </c>
      <c r="I149" s="223">
        <v>1880</v>
      </c>
      <c r="J149" s="226">
        <v>7</v>
      </c>
      <c r="K149" s="227">
        <v>11</v>
      </c>
      <c r="L149" s="228">
        <f t="shared" si="20"/>
        <v>211.05999999999997</v>
      </c>
      <c r="M149" s="229">
        <v>10.2</v>
      </c>
      <c r="N149" s="230">
        <v>13.5</v>
      </c>
      <c r="O149" s="326" t="s">
        <v>1059</v>
      </c>
      <c r="P149" s="223" t="s">
        <v>38</v>
      </c>
      <c r="Q149" s="223" t="s">
        <v>39</v>
      </c>
      <c r="R149" s="234"/>
      <c r="S149" s="233" t="s">
        <v>40</v>
      </c>
      <c r="T149" s="187">
        <f t="shared" si="17"/>
        <v>107</v>
      </c>
      <c r="U149" s="185">
        <f t="shared" si="18"/>
      </c>
      <c r="V149" s="188"/>
    </row>
    <row r="150" spans="1:22" s="76" customFormat="1" ht="52.5">
      <c r="A150" s="357"/>
      <c r="B150" s="97"/>
      <c r="C150" s="290"/>
      <c r="D150" s="221" t="s">
        <v>217</v>
      </c>
      <c r="E150" s="225" t="s">
        <v>1063</v>
      </c>
      <c r="F150" s="223" t="s">
        <v>216</v>
      </c>
      <c r="G150" s="223">
        <v>2.362</v>
      </c>
      <c r="H150" s="225" t="s">
        <v>1062</v>
      </c>
      <c r="I150" s="223" t="s">
        <v>218</v>
      </c>
      <c r="J150" s="226" t="s">
        <v>210</v>
      </c>
      <c r="K150" s="227">
        <v>11.2</v>
      </c>
      <c r="L150" s="228">
        <f t="shared" si="20"/>
        <v>207.29107142857143</v>
      </c>
      <c r="M150" s="229">
        <v>11.1</v>
      </c>
      <c r="N150" s="230">
        <v>14.4</v>
      </c>
      <c r="O150" s="326" t="s">
        <v>1059</v>
      </c>
      <c r="P150" s="223" t="s">
        <v>38</v>
      </c>
      <c r="Q150" s="223" t="s">
        <v>45</v>
      </c>
      <c r="R150" s="234"/>
      <c r="S150" s="233" t="s">
        <v>40</v>
      </c>
      <c r="T150" s="187">
        <f t="shared" si="17"/>
        <v>100</v>
      </c>
      <c r="U150" s="185">
        <f t="shared" si="18"/>
      </c>
      <c r="V150" s="188"/>
    </row>
    <row r="151" spans="1:22" s="76" customFormat="1" ht="42">
      <c r="A151" s="357"/>
      <c r="B151" s="219"/>
      <c r="C151" s="290"/>
      <c r="D151" s="221" t="s">
        <v>217</v>
      </c>
      <c r="E151" s="225" t="s">
        <v>1064</v>
      </c>
      <c r="F151" s="223" t="s">
        <v>216</v>
      </c>
      <c r="G151" s="223">
        <v>2.362</v>
      </c>
      <c r="H151" s="225" t="s">
        <v>1062</v>
      </c>
      <c r="I151" s="223" t="s">
        <v>215</v>
      </c>
      <c r="J151" s="226">
        <v>7</v>
      </c>
      <c r="K151" s="227">
        <v>10.8</v>
      </c>
      <c r="L151" s="228">
        <f t="shared" si="20"/>
        <v>214.9685185185185</v>
      </c>
      <c r="M151" s="229">
        <v>10.2</v>
      </c>
      <c r="N151" s="230">
        <v>13.5</v>
      </c>
      <c r="O151" s="326" t="s">
        <v>1059</v>
      </c>
      <c r="P151" s="223" t="s">
        <v>38</v>
      </c>
      <c r="Q151" s="223" t="s">
        <v>45</v>
      </c>
      <c r="R151" s="234"/>
      <c r="S151" s="233" t="s">
        <v>40</v>
      </c>
      <c r="T151" s="187">
        <f t="shared" si="17"/>
        <v>105</v>
      </c>
      <c r="U151" s="185">
        <f t="shared" si="18"/>
      </c>
      <c r="V151" s="188"/>
    </row>
    <row r="152" spans="1:22" s="76" customFormat="1" ht="42">
      <c r="A152" s="357"/>
      <c r="B152" s="97"/>
      <c r="C152" s="290"/>
      <c r="D152" s="221" t="s">
        <v>214</v>
      </c>
      <c r="E152" s="225" t="s">
        <v>1065</v>
      </c>
      <c r="F152" s="223" t="s">
        <v>212</v>
      </c>
      <c r="G152" s="223">
        <v>3.456</v>
      </c>
      <c r="H152" s="225" t="s">
        <v>1066</v>
      </c>
      <c r="I152" s="223" t="s">
        <v>1067</v>
      </c>
      <c r="J152" s="226" t="s">
        <v>210</v>
      </c>
      <c r="K152" s="227">
        <v>9.7</v>
      </c>
      <c r="L152" s="228">
        <f t="shared" si="20"/>
        <v>239.34639175257735</v>
      </c>
      <c r="M152" s="229">
        <v>11.1</v>
      </c>
      <c r="N152" s="230">
        <v>14.4</v>
      </c>
      <c r="O152" s="326" t="s">
        <v>1068</v>
      </c>
      <c r="P152" s="223" t="s">
        <v>38</v>
      </c>
      <c r="Q152" s="223" t="s">
        <v>39</v>
      </c>
      <c r="R152" s="234"/>
      <c r="S152" s="233" t="s">
        <v>40</v>
      </c>
      <c r="T152" s="187">
        <f t="shared" si="17"/>
      </c>
      <c r="U152" s="185">
        <f t="shared" si="18"/>
      </c>
      <c r="V152" s="188"/>
    </row>
    <row r="153" spans="1:22" s="76" customFormat="1" ht="31.5">
      <c r="A153" s="357"/>
      <c r="B153" s="97"/>
      <c r="C153" s="290"/>
      <c r="D153" s="221" t="s">
        <v>214</v>
      </c>
      <c r="E153" s="225" t="s">
        <v>1069</v>
      </c>
      <c r="F153" s="223" t="s">
        <v>212</v>
      </c>
      <c r="G153" s="223">
        <v>3.456</v>
      </c>
      <c r="H153" s="225" t="s">
        <v>1066</v>
      </c>
      <c r="I153" s="223" t="s">
        <v>1070</v>
      </c>
      <c r="J153" s="226">
        <v>7</v>
      </c>
      <c r="K153" s="227">
        <v>9.5</v>
      </c>
      <c r="L153" s="228">
        <f t="shared" si="20"/>
        <v>244.3852631578947</v>
      </c>
      <c r="M153" s="229">
        <v>10.2</v>
      </c>
      <c r="N153" s="230">
        <v>13.5</v>
      </c>
      <c r="O153" s="326" t="s">
        <v>1068</v>
      </c>
      <c r="P153" s="223" t="s">
        <v>38</v>
      </c>
      <c r="Q153" s="223" t="s">
        <v>39</v>
      </c>
      <c r="R153" s="234"/>
      <c r="S153" s="233" t="s">
        <v>40</v>
      </c>
      <c r="T153" s="187">
        <f t="shared" si="17"/>
      </c>
      <c r="U153" s="185">
        <f t="shared" si="18"/>
      </c>
      <c r="V153" s="188"/>
    </row>
    <row r="154" spans="1:22" s="76" customFormat="1" ht="31.5">
      <c r="A154" s="357"/>
      <c r="B154" s="97"/>
      <c r="C154" s="290"/>
      <c r="D154" s="221" t="s">
        <v>213</v>
      </c>
      <c r="E154" s="225" t="s">
        <v>1071</v>
      </c>
      <c r="F154" s="223" t="s">
        <v>212</v>
      </c>
      <c r="G154" s="223">
        <v>3.456</v>
      </c>
      <c r="H154" s="225" t="s">
        <v>1066</v>
      </c>
      <c r="I154" s="223" t="s">
        <v>1072</v>
      </c>
      <c r="J154" s="226">
        <v>8</v>
      </c>
      <c r="K154" s="227">
        <v>9.4</v>
      </c>
      <c r="L154" s="228">
        <f t="shared" si="20"/>
        <v>246.9851063829787</v>
      </c>
      <c r="M154" s="229">
        <v>11.1</v>
      </c>
      <c r="N154" s="230">
        <v>14.4</v>
      </c>
      <c r="O154" s="326" t="s">
        <v>1068</v>
      </c>
      <c r="P154" s="223" t="s">
        <v>38</v>
      </c>
      <c r="Q154" s="223" t="s">
        <v>45</v>
      </c>
      <c r="R154" s="234"/>
      <c r="S154" s="233" t="s">
        <v>40</v>
      </c>
      <c r="T154" s="187">
        <f t="shared" si="17"/>
      </c>
      <c r="U154" s="185">
        <f t="shared" si="18"/>
      </c>
      <c r="V154" s="188"/>
    </row>
    <row r="155" spans="1:22" s="76" customFormat="1" ht="31.5">
      <c r="A155" s="357"/>
      <c r="B155" s="237"/>
      <c r="C155" s="294"/>
      <c r="D155" s="221" t="s">
        <v>213</v>
      </c>
      <c r="E155" s="225" t="s">
        <v>1073</v>
      </c>
      <c r="F155" s="223" t="s">
        <v>212</v>
      </c>
      <c r="G155" s="223">
        <v>3.456</v>
      </c>
      <c r="H155" s="225" t="s">
        <v>1066</v>
      </c>
      <c r="I155" s="223" t="s">
        <v>211</v>
      </c>
      <c r="J155" s="226" t="s">
        <v>210</v>
      </c>
      <c r="K155" s="227">
        <v>9.1</v>
      </c>
      <c r="L155" s="228">
        <f t="shared" si="20"/>
        <v>255.12747252747252</v>
      </c>
      <c r="M155" s="229">
        <v>10.2</v>
      </c>
      <c r="N155" s="230">
        <v>13.5</v>
      </c>
      <c r="O155" s="326" t="s">
        <v>1068</v>
      </c>
      <c r="P155" s="223" t="s">
        <v>38</v>
      </c>
      <c r="Q155" s="223" t="s">
        <v>45</v>
      </c>
      <c r="R155" s="234"/>
      <c r="S155" s="233" t="s">
        <v>40</v>
      </c>
      <c r="T155" s="187">
        <f t="shared" si="17"/>
      </c>
      <c r="U155" s="185">
        <f t="shared" si="18"/>
      </c>
      <c r="V155" s="188"/>
    </row>
    <row r="156" spans="1:22" s="76" customFormat="1" ht="21">
      <c r="A156" s="189"/>
      <c r="B156" s="242"/>
      <c r="C156" s="290" t="s">
        <v>1074</v>
      </c>
      <c r="D156" s="176" t="s">
        <v>209</v>
      </c>
      <c r="E156" s="177" t="s">
        <v>1075</v>
      </c>
      <c r="F156" s="177" t="s">
        <v>192</v>
      </c>
      <c r="G156" s="257">
        <v>2.693</v>
      </c>
      <c r="H156" s="177" t="s">
        <v>200</v>
      </c>
      <c r="I156" s="206" t="s">
        <v>208</v>
      </c>
      <c r="J156" s="184">
        <v>10</v>
      </c>
      <c r="K156" s="180">
        <v>9.7</v>
      </c>
      <c r="L156" s="181">
        <f t="shared" si="20"/>
        <v>239.34639175257735</v>
      </c>
      <c r="M156" s="182">
        <v>10.2</v>
      </c>
      <c r="N156" s="183">
        <v>13.5</v>
      </c>
      <c r="O156" s="184" t="s">
        <v>207</v>
      </c>
      <c r="P156" s="177" t="s">
        <v>197</v>
      </c>
      <c r="Q156" s="177" t="s">
        <v>204</v>
      </c>
      <c r="R156" s="177"/>
      <c r="S156" s="258" t="s">
        <v>49</v>
      </c>
      <c r="T156" s="187">
        <f t="shared" si="17"/>
      </c>
      <c r="U156" s="185">
        <f t="shared" si="18"/>
      </c>
      <c r="V156" s="188"/>
    </row>
    <row r="157" spans="1:22" s="76" customFormat="1" ht="21">
      <c r="A157" s="362"/>
      <c r="B157" s="219"/>
      <c r="C157" s="97"/>
      <c r="D157" s="176" t="s">
        <v>206</v>
      </c>
      <c r="E157" s="177" t="s">
        <v>1076</v>
      </c>
      <c r="F157" s="177" t="s">
        <v>192</v>
      </c>
      <c r="G157" s="177">
        <v>2.693</v>
      </c>
      <c r="H157" s="177" t="s">
        <v>200</v>
      </c>
      <c r="I157" s="206" t="s">
        <v>205</v>
      </c>
      <c r="J157" s="184">
        <v>10</v>
      </c>
      <c r="K157" s="180">
        <v>9.5</v>
      </c>
      <c r="L157" s="181">
        <f t="shared" si="20"/>
        <v>244.3852631578947</v>
      </c>
      <c r="M157" s="359">
        <v>9.4</v>
      </c>
      <c r="N157" s="278">
        <v>12.7</v>
      </c>
      <c r="O157" s="184" t="s">
        <v>198</v>
      </c>
      <c r="P157" s="177" t="s">
        <v>197</v>
      </c>
      <c r="Q157" s="177" t="s">
        <v>204</v>
      </c>
      <c r="R157" s="177"/>
      <c r="S157" s="258" t="s">
        <v>49</v>
      </c>
      <c r="T157" s="187">
        <f t="shared" si="17"/>
        <v>101</v>
      </c>
      <c r="U157" s="185">
        <f t="shared" si="18"/>
      </c>
      <c r="V157" s="188"/>
    </row>
    <row r="158" spans="1:22" s="76" customFormat="1" ht="21">
      <c r="A158" s="362"/>
      <c r="B158" s="219"/>
      <c r="C158" s="290"/>
      <c r="D158" s="176" t="s">
        <v>203</v>
      </c>
      <c r="E158" s="177" t="s">
        <v>1075</v>
      </c>
      <c r="F158" s="177" t="s">
        <v>192</v>
      </c>
      <c r="G158" s="177">
        <v>2.693</v>
      </c>
      <c r="H158" s="177" t="s">
        <v>200</v>
      </c>
      <c r="I158" s="206" t="s">
        <v>202</v>
      </c>
      <c r="J158" s="184">
        <v>10</v>
      </c>
      <c r="K158" s="260">
        <v>9.1</v>
      </c>
      <c r="L158" s="181">
        <f t="shared" si="20"/>
        <v>255.12747252747252</v>
      </c>
      <c r="M158" s="182">
        <v>9.4</v>
      </c>
      <c r="N158" s="183">
        <v>12.7</v>
      </c>
      <c r="O158" s="184" t="s">
        <v>198</v>
      </c>
      <c r="P158" s="177" t="s">
        <v>197</v>
      </c>
      <c r="Q158" s="177" t="s">
        <v>45</v>
      </c>
      <c r="R158" s="177"/>
      <c r="S158" s="258" t="s">
        <v>49</v>
      </c>
      <c r="T158" s="187">
        <f t="shared" si="17"/>
      </c>
      <c r="U158" s="185">
        <f t="shared" si="18"/>
      </c>
      <c r="V158" s="188"/>
    </row>
    <row r="159" spans="1:22" s="76" customFormat="1" ht="21">
      <c r="A159" s="362"/>
      <c r="B159" s="237"/>
      <c r="C159" s="294"/>
      <c r="D159" s="176" t="s">
        <v>201</v>
      </c>
      <c r="E159" s="177" t="s">
        <v>1076</v>
      </c>
      <c r="F159" s="177" t="s">
        <v>192</v>
      </c>
      <c r="G159" s="177">
        <v>2.693</v>
      </c>
      <c r="H159" s="177" t="s">
        <v>200</v>
      </c>
      <c r="I159" s="206" t="s">
        <v>199</v>
      </c>
      <c r="J159" s="184">
        <v>10</v>
      </c>
      <c r="K159" s="260">
        <v>8.9</v>
      </c>
      <c r="L159" s="181">
        <f t="shared" si="20"/>
        <v>260.8606741573034</v>
      </c>
      <c r="M159" s="182">
        <v>8.7</v>
      </c>
      <c r="N159" s="183">
        <v>11.9</v>
      </c>
      <c r="O159" s="184" t="s">
        <v>198</v>
      </c>
      <c r="P159" s="177" t="s">
        <v>197</v>
      </c>
      <c r="Q159" s="177" t="s">
        <v>45</v>
      </c>
      <c r="R159" s="177"/>
      <c r="S159" s="258" t="s">
        <v>49</v>
      </c>
      <c r="T159" s="187">
        <f t="shared" si="17"/>
        <v>102</v>
      </c>
      <c r="U159" s="185">
        <f t="shared" si="18"/>
      </c>
      <c r="V159" s="188"/>
    </row>
    <row r="160" spans="1:22" s="76" customFormat="1" ht="21">
      <c r="A160" s="362"/>
      <c r="B160" s="240"/>
      <c r="C160" s="304" t="s">
        <v>196</v>
      </c>
      <c r="D160" s="192" t="s">
        <v>193</v>
      </c>
      <c r="E160" s="194" t="s">
        <v>1077</v>
      </c>
      <c r="F160" s="194" t="s">
        <v>192</v>
      </c>
      <c r="G160" s="194">
        <v>2.693</v>
      </c>
      <c r="H160" s="194" t="s">
        <v>1078</v>
      </c>
      <c r="I160" s="194" t="s">
        <v>1079</v>
      </c>
      <c r="J160" s="195" t="s">
        <v>194</v>
      </c>
      <c r="K160" s="208">
        <v>9</v>
      </c>
      <c r="L160" s="250">
        <f>(1/K160)*34.6*67.1</f>
        <v>257.9622222222222</v>
      </c>
      <c r="M160" s="198">
        <v>9.4</v>
      </c>
      <c r="N160" s="199">
        <v>12.7</v>
      </c>
      <c r="O160" s="194" t="s">
        <v>1080</v>
      </c>
      <c r="P160" s="194" t="s">
        <v>1081</v>
      </c>
      <c r="Q160" s="194" t="s">
        <v>125</v>
      </c>
      <c r="R160" s="194"/>
      <c r="S160" s="369" t="s">
        <v>1031</v>
      </c>
      <c r="T160" s="201">
        <f>IF(AND(K160&lt;&gt;0,ISNUMBER(K160)),IF(ROUNDDOWN(K160/M160*100,0)&gt;=100,ROUNDDOWN(K160/M160*100,0),""),"")</f>
      </c>
      <c r="U160" s="194">
        <f>IF(AND(K160&lt;&gt;0,ISNUMBER(K160)),IF(ROUNDDOWN(K160/N160*100,0)&gt;=100,ROUNDDOWN(K160/N160*100,0),""),"")</f>
      </c>
      <c r="V160" s="188"/>
    </row>
    <row r="161" spans="1:22" s="76" customFormat="1" ht="21">
      <c r="A161" s="362"/>
      <c r="B161" s="219"/>
      <c r="C161" s="299"/>
      <c r="D161" s="192" t="s">
        <v>193</v>
      </c>
      <c r="E161" s="194" t="s">
        <v>1082</v>
      </c>
      <c r="F161" s="194" t="s">
        <v>192</v>
      </c>
      <c r="G161" s="194">
        <v>2.693</v>
      </c>
      <c r="H161" s="194" t="s">
        <v>1078</v>
      </c>
      <c r="I161" s="194" t="s">
        <v>191</v>
      </c>
      <c r="J161" s="195">
        <v>7</v>
      </c>
      <c r="K161" s="215">
        <v>8.8</v>
      </c>
      <c r="L161" s="216">
        <f>(1/K161)*34.6*67.1</f>
        <v>263.825</v>
      </c>
      <c r="M161" s="198">
        <v>8.7</v>
      </c>
      <c r="N161" s="199">
        <v>11.9</v>
      </c>
      <c r="O161" s="194" t="s">
        <v>1080</v>
      </c>
      <c r="P161" s="194" t="s">
        <v>1081</v>
      </c>
      <c r="Q161" s="194" t="s">
        <v>125</v>
      </c>
      <c r="R161" s="194"/>
      <c r="S161" s="370" t="s">
        <v>1031</v>
      </c>
      <c r="T161" s="201">
        <f>IF(AND(K161&lt;&gt;0,ISNUMBER(K161)),IF(ROUNDDOWN(K161/M161*100,0)&gt;=100,ROUNDDOWN(K161/M161*100,0),""),"")</f>
        <v>101</v>
      </c>
      <c r="U161" s="194">
        <f>IF(AND(K161&lt;&gt;0,ISNUMBER(K161)),IF(ROUNDDOWN(K161/N161*100,0)&gt;=100,ROUNDDOWN(K161/N161*100,0),""),"")</f>
      </c>
      <c r="V161" s="188"/>
    </row>
    <row r="162" spans="1:22" s="76" customFormat="1" ht="21">
      <c r="A162" s="362"/>
      <c r="B162" s="309"/>
      <c r="C162" s="371" t="s">
        <v>190</v>
      </c>
      <c r="D162" s="314" t="s">
        <v>189</v>
      </c>
      <c r="E162" s="315" t="s">
        <v>1083</v>
      </c>
      <c r="F162" s="315" t="s">
        <v>188</v>
      </c>
      <c r="G162" s="315">
        <v>3.955</v>
      </c>
      <c r="H162" s="315" t="s">
        <v>1084</v>
      </c>
      <c r="I162" s="315" t="s">
        <v>187</v>
      </c>
      <c r="J162" s="316">
        <v>5</v>
      </c>
      <c r="K162" s="372">
        <v>8</v>
      </c>
      <c r="L162" s="373">
        <v>290.2075</v>
      </c>
      <c r="M162" s="317">
        <v>10.2</v>
      </c>
      <c r="N162" s="211">
        <v>13.5</v>
      </c>
      <c r="O162" s="326" t="s">
        <v>186</v>
      </c>
      <c r="P162" s="315" t="s">
        <v>1081</v>
      </c>
      <c r="Q162" s="315" t="s">
        <v>125</v>
      </c>
      <c r="R162" s="315"/>
      <c r="S162" s="318" t="s">
        <v>1031</v>
      </c>
      <c r="T162" s="187">
        <f t="shared" si="17"/>
      </c>
      <c r="U162" s="185">
        <f t="shared" si="18"/>
      </c>
      <c r="V162" s="188"/>
    </row>
    <row r="163" spans="1:22" s="76" customFormat="1" ht="21">
      <c r="A163" s="357"/>
      <c r="B163" s="374"/>
      <c r="C163" s="310" t="s">
        <v>1085</v>
      </c>
      <c r="D163" s="291" t="s">
        <v>1086</v>
      </c>
      <c r="E163" s="177" t="s">
        <v>1026</v>
      </c>
      <c r="F163" s="185" t="s">
        <v>1087</v>
      </c>
      <c r="G163" s="178">
        <v>4.996</v>
      </c>
      <c r="H163" s="177" t="s">
        <v>1088</v>
      </c>
      <c r="I163" s="185">
        <v>2070</v>
      </c>
      <c r="J163" s="179">
        <v>5</v>
      </c>
      <c r="K163" s="180">
        <v>7.6</v>
      </c>
      <c r="L163" s="181">
        <f t="shared" si="20"/>
        <v>305.48157894736835</v>
      </c>
      <c r="M163" s="182">
        <v>9.4</v>
      </c>
      <c r="N163" s="183">
        <v>12.7</v>
      </c>
      <c r="O163" s="184" t="s">
        <v>1089</v>
      </c>
      <c r="P163" s="177" t="s">
        <v>1081</v>
      </c>
      <c r="Q163" s="185" t="s">
        <v>943</v>
      </c>
      <c r="R163" s="291"/>
      <c r="S163" s="186" t="s">
        <v>40</v>
      </c>
      <c r="T163" s="187">
        <f t="shared" si="17"/>
      </c>
      <c r="U163" s="185">
        <f t="shared" si="18"/>
      </c>
      <c r="V163" s="188"/>
    </row>
    <row r="164" spans="1:22" s="76" customFormat="1" ht="31.5">
      <c r="A164" s="375"/>
      <c r="B164" s="376"/>
      <c r="C164" s="175" t="s">
        <v>1090</v>
      </c>
      <c r="D164" s="291" t="s">
        <v>1091</v>
      </c>
      <c r="E164" s="177" t="s">
        <v>1092</v>
      </c>
      <c r="F164" s="185" t="s">
        <v>1093</v>
      </c>
      <c r="G164" s="178">
        <v>4.608</v>
      </c>
      <c r="H164" s="177" t="s">
        <v>1094</v>
      </c>
      <c r="I164" s="177" t="s">
        <v>1095</v>
      </c>
      <c r="J164" s="179" t="s">
        <v>1096</v>
      </c>
      <c r="K164" s="180">
        <v>6.9</v>
      </c>
      <c r="L164" s="181">
        <f t="shared" si="20"/>
        <v>336.4724637681159</v>
      </c>
      <c r="M164" s="359">
        <v>7.4</v>
      </c>
      <c r="N164" s="278">
        <v>10.6</v>
      </c>
      <c r="O164" s="184" t="s">
        <v>1097</v>
      </c>
      <c r="P164" s="177" t="s">
        <v>1098</v>
      </c>
      <c r="Q164" s="185" t="s">
        <v>125</v>
      </c>
      <c r="R164" s="185"/>
      <c r="S164" s="186" t="s">
        <v>49</v>
      </c>
      <c r="T164" s="187">
        <f t="shared" si="17"/>
      </c>
      <c r="U164" s="185">
        <f t="shared" si="18"/>
      </c>
      <c r="V164" s="188"/>
    </row>
    <row r="165" spans="1:22" s="76" customFormat="1" ht="32.25" thickBot="1">
      <c r="A165" s="374"/>
      <c r="B165" s="374"/>
      <c r="C165" s="191"/>
      <c r="D165" s="291" t="s">
        <v>1091</v>
      </c>
      <c r="E165" s="177" t="s">
        <v>1099</v>
      </c>
      <c r="F165" s="185" t="s">
        <v>1093</v>
      </c>
      <c r="G165" s="178">
        <v>4.608</v>
      </c>
      <c r="H165" s="177" t="s">
        <v>1094</v>
      </c>
      <c r="I165" s="177" t="s">
        <v>1100</v>
      </c>
      <c r="J165" s="179">
        <v>8</v>
      </c>
      <c r="K165" s="377">
        <v>6.7</v>
      </c>
      <c r="L165" s="378">
        <f t="shared" si="20"/>
        <v>346.5164179104477</v>
      </c>
      <c r="M165" s="359">
        <v>7.4</v>
      </c>
      <c r="N165" s="278">
        <v>10.6</v>
      </c>
      <c r="O165" s="184" t="s">
        <v>1097</v>
      </c>
      <c r="P165" s="177" t="s">
        <v>1098</v>
      </c>
      <c r="Q165" s="185" t="s">
        <v>125</v>
      </c>
      <c r="R165" s="185"/>
      <c r="S165" s="186" t="s">
        <v>49</v>
      </c>
      <c r="T165" s="187">
        <f t="shared" si="17"/>
      </c>
      <c r="U165" s="185">
        <f t="shared" si="18"/>
      </c>
      <c r="V165" s="188"/>
    </row>
    <row r="166" spans="1:22" s="76" customFormat="1" ht="13.5">
      <c r="A166" s="85"/>
      <c r="B166" s="85"/>
      <c r="C166" s="84"/>
      <c r="D166" s="84"/>
      <c r="E166" s="79"/>
      <c r="F166" s="77"/>
      <c r="G166" s="83"/>
      <c r="H166" s="79"/>
      <c r="I166" s="79"/>
      <c r="J166" s="77"/>
      <c r="K166" s="82"/>
      <c r="L166" s="81"/>
      <c r="M166" s="80"/>
      <c r="N166" s="80"/>
      <c r="O166" s="79"/>
      <c r="P166" s="79"/>
      <c r="Q166" s="77"/>
      <c r="R166" s="77"/>
      <c r="S166" s="77"/>
      <c r="T166" s="78"/>
      <c r="U166" s="77"/>
      <c r="V166" s="188"/>
    </row>
    <row r="167" spans="3:22" s="76" customFormat="1" ht="13.5">
      <c r="C167" s="76" t="s">
        <v>1101</v>
      </c>
      <c r="D167" s="526"/>
      <c r="E167" s="527"/>
      <c r="M167" s="528"/>
      <c r="S167" s="529"/>
      <c r="T167" s="530"/>
      <c r="U167" s="530"/>
      <c r="V167" s="188"/>
    </row>
    <row r="168" ht="13.5">
      <c r="C168" s="170" t="s">
        <v>1102</v>
      </c>
    </row>
  </sheetData>
  <sheetProtection/>
  <mergeCells count="19">
    <mergeCell ref="A4:A8"/>
    <mergeCell ref="B4:C8"/>
    <mergeCell ref="D4:E5"/>
    <mergeCell ref="F4:G5"/>
    <mergeCell ref="H4:H8"/>
    <mergeCell ref="I4:I8"/>
    <mergeCell ref="D6:D8"/>
    <mergeCell ref="F6:F8"/>
    <mergeCell ref="G6:G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</mergeCells>
  <conditionalFormatting sqref="S18">
    <cfRule type="cellIs" priority="25" dxfId="32" operator="equal" stopIfTrue="1">
      <formula>"☆☆☆"</formula>
    </cfRule>
    <cfRule type="cellIs" priority="26" dxfId="32" operator="equal" stopIfTrue="1">
      <formula>"☆☆☆☆"</formula>
    </cfRule>
  </conditionalFormatting>
  <conditionalFormatting sqref="S67">
    <cfRule type="cellIs" priority="23" dxfId="32" operator="equal" stopIfTrue="1">
      <formula>"☆☆☆"</formula>
    </cfRule>
    <cfRule type="cellIs" priority="24" dxfId="32" operator="equal" stopIfTrue="1">
      <formula>"☆☆☆☆"</formula>
    </cfRule>
  </conditionalFormatting>
  <conditionalFormatting sqref="S73 S70">
    <cfRule type="cellIs" priority="21" dxfId="32" operator="equal" stopIfTrue="1">
      <formula>"☆☆☆"</formula>
    </cfRule>
    <cfRule type="cellIs" priority="22" dxfId="32" operator="equal" stopIfTrue="1">
      <formula>"☆☆☆☆"</formula>
    </cfRule>
  </conditionalFormatting>
  <conditionalFormatting sqref="T65">
    <cfRule type="cellIs" priority="19" dxfId="32" operator="equal" stopIfTrue="1">
      <formula>"☆☆☆"</formula>
    </cfRule>
    <cfRule type="cellIs" priority="20" dxfId="32" operator="equal" stopIfTrue="1">
      <formula>"☆☆☆☆"</formula>
    </cfRule>
  </conditionalFormatting>
  <conditionalFormatting sqref="S59:S60">
    <cfRule type="cellIs" priority="17" dxfId="32" operator="equal" stopIfTrue="1">
      <formula>"☆☆☆"</formula>
    </cfRule>
    <cfRule type="cellIs" priority="18" dxfId="32" operator="equal" stopIfTrue="1">
      <formula>"☆☆☆☆"</formula>
    </cfRule>
  </conditionalFormatting>
  <conditionalFormatting sqref="T61:T62">
    <cfRule type="cellIs" priority="15" dxfId="32" operator="equal" stopIfTrue="1">
      <formula>"☆☆☆"</formula>
    </cfRule>
    <cfRule type="cellIs" priority="16" dxfId="32" operator="equal" stopIfTrue="1">
      <formula>"☆☆☆☆"</formula>
    </cfRule>
  </conditionalFormatting>
  <conditionalFormatting sqref="T63">
    <cfRule type="cellIs" priority="13" dxfId="32" operator="equal" stopIfTrue="1">
      <formula>"☆☆☆"</formula>
    </cfRule>
    <cfRule type="cellIs" priority="14" dxfId="32" operator="equal" stopIfTrue="1">
      <formula>"☆☆☆☆"</formula>
    </cfRule>
  </conditionalFormatting>
  <conditionalFormatting sqref="T64">
    <cfRule type="cellIs" priority="11" dxfId="32" operator="equal" stopIfTrue="1">
      <formula>"☆☆☆"</formula>
    </cfRule>
    <cfRule type="cellIs" priority="12" dxfId="32" operator="equal" stopIfTrue="1">
      <formula>"☆☆☆☆"</formula>
    </cfRule>
  </conditionalFormatting>
  <conditionalFormatting sqref="S66">
    <cfRule type="cellIs" priority="9" dxfId="32" operator="equal" stopIfTrue="1">
      <formula>"☆☆☆"</formula>
    </cfRule>
    <cfRule type="cellIs" priority="10" dxfId="32" operator="equal" stopIfTrue="1">
      <formula>"☆☆☆☆"</formula>
    </cfRule>
  </conditionalFormatting>
  <conditionalFormatting sqref="S68:S69">
    <cfRule type="cellIs" priority="7" dxfId="32" operator="equal" stopIfTrue="1">
      <formula>"☆☆☆"</formula>
    </cfRule>
    <cfRule type="cellIs" priority="8" dxfId="32" operator="equal" stopIfTrue="1">
      <formula>"☆☆☆☆"</formula>
    </cfRule>
  </conditionalFormatting>
  <conditionalFormatting sqref="S71:S72">
    <cfRule type="cellIs" priority="5" dxfId="32" operator="equal" stopIfTrue="1">
      <formula>"☆☆☆"</formula>
    </cfRule>
    <cfRule type="cellIs" priority="6" dxfId="32" operator="equal" stopIfTrue="1">
      <formula>"☆☆☆☆"</formula>
    </cfRule>
  </conditionalFormatting>
  <conditionalFormatting sqref="S9:S10 S12:S13">
    <cfRule type="cellIs" priority="3" dxfId="32" operator="equal" stopIfTrue="1">
      <formula>"☆☆☆"</formula>
    </cfRule>
    <cfRule type="cellIs" priority="4" dxfId="32" operator="equal" stopIfTrue="1">
      <formula>"☆☆☆☆"</formula>
    </cfRule>
  </conditionalFormatting>
  <conditionalFormatting sqref="S11">
    <cfRule type="cellIs" priority="1" dxfId="32" operator="equal" stopIfTrue="1">
      <formula>"☆☆☆"</formula>
    </cfRule>
    <cfRule type="cellIs" priority="2" dxfId="32" operator="equal" stopIfTrue="1">
      <formula>"☆☆☆☆"</formula>
    </cfRule>
  </conditionalFormatting>
  <conditionalFormatting sqref="S84:S88 S14:S17 S137:S166 S74 S77:S81 S92:S134 S19:S58">
    <cfRule type="cellIs" priority="29" dxfId="32" operator="equal" stopIfTrue="1">
      <formula>"☆☆☆"</formula>
    </cfRule>
    <cfRule type="cellIs" priority="30" dxfId="32" operator="equal" stopIfTrue="1">
      <formula>"☆☆☆☆"</formula>
    </cfRule>
  </conditionalFormatting>
  <conditionalFormatting sqref="S82:S83">
    <cfRule type="cellIs" priority="27" dxfId="32" operator="equal" stopIfTrue="1">
      <formula>"☆☆☆"</formula>
    </cfRule>
    <cfRule type="cellIs" priority="28" dxfId="32" operator="equal" stopIfTrue="1">
      <formula>"☆☆☆☆"</formula>
    </cfRule>
  </conditionalFormatting>
  <dataValidations count="8">
    <dataValidation allowBlank="1" showInputMessage="1" showErrorMessage="1" imeMode="on" sqref="C74 C77:C81"/>
    <dataValidation type="list" allowBlank="1" showInputMessage="1" showErrorMessage="1" sqref="S14:S15 S156:S162">
      <formula1>$V$14:$V$15</formula1>
    </dataValidation>
    <dataValidation type="list" allowBlank="1" showInputMessage="1" showErrorMessage="1" sqref="S141:S146 S120:S121 S26:S38 S163:S166 S92:S104 S77:S81 S66:S74 S49:S60 T61:T65">
      <formula1>Toyota!#REF!</formula1>
    </dataValidation>
    <dataValidation type="list" allowBlank="1" showInputMessage="1" showErrorMessage="1" sqref="S39:S48 S16:S25 S9:S13">
      <formula1>$V$35:$V$73</formula1>
    </dataValidation>
    <dataValidation type="list" allowBlank="1" showInputMessage="1" showErrorMessage="1" sqref="S127:S134">
      <formula1>$V$35:$V$42</formula1>
    </dataValidation>
    <dataValidation type="list" allowBlank="1" showInputMessage="1" showErrorMessage="1" sqref="S147:S155 S115:S119">
      <formula1>$V$26:$V$35</formula1>
    </dataValidation>
    <dataValidation type="list" allowBlank="1" showInputMessage="1" showErrorMessage="1" sqref="S122:S126">
      <formula1>$V$14:$V$35</formula1>
    </dataValidation>
    <dataValidation type="list" allowBlank="1" showInputMessage="1" showErrorMessage="1" sqref="S105:S114 S82:S88">
      <formula1>$V$26:$V$58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57" customWidth="1"/>
    <col min="2" max="2" width="3.875" style="57" bestFit="1" customWidth="1"/>
    <col min="3" max="3" width="12.125" style="57" customWidth="1"/>
    <col min="4" max="4" width="13.625" style="57" customWidth="1"/>
    <col min="5" max="5" width="17.625" style="57" customWidth="1"/>
    <col min="6" max="6" width="10.625" style="57" customWidth="1"/>
    <col min="7" max="7" width="5.875" style="57" bestFit="1" customWidth="1"/>
    <col min="8" max="8" width="10.625" style="57" customWidth="1"/>
    <col min="9" max="9" width="9.625" style="57" customWidth="1"/>
    <col min="10" max="10" width="7.00390625" style="57" bestFit="1" customWidth="1"/>
    <col min="11" max="11" width="5.875" style="57" bestFit="1" customWidth="1"/>
    <col min="12" max="12" width="10.125" style="57" bestFit="1" customWidth="1"/>
    <col min="13" max="13" width="8.625" style="57" customWidth="1"/>
    <col min="14" max="14" width="8.625" style="57" bestFit="1" customWidth="1"/>
    <col min="15" max="15" width="13.50390625" style="57" customWidth="1"/>
    <col min="16" max="16" width="8.625" style="57" customWidth="1"/>
    <col min="17" max="17" width="4.625" style="57" customWidth="1"/>
    <col min="18" max="18" width="18.75390625" style="57" customWidth="1"/>
    <col min="19" max="19" width="8.625" style="57" customWidth="1"/>
    <col min="20" max="21" width="9.00390625" style="57" bestFit="1" customWidth="1"/>
    <col min="22" max="16384" width="9.00390625" style="57" customWidth="1"/>
  </cols>
  <sheetData>
    <row r="1" spans="1:17" ht="21.75" customHeight="1">
      <c r="A1" s="107"/>
      <c r="B1" s="107"/>
      <c r="Q1" s="108"/>
    </row>
    <row r="2" spans="1:21" s="111" customFormat="1" ht="15">
      <c r="A2" s="57"/>
      <c r="B2" s="57"/>
      <c r="C2" s="57"/>
      <c r="F2" s="383"/>
      <c r="I2" s="57"/>
      <c r="J2" s="646" t="s">
        <v>577</v>
      </c>
      <c r="K2" s="646"/>
      <c r="L2" s="646"/>
      <c r="M2" s="646"/>
      <c r="N2" s="646"/>
      <c r="O2" s="646"/>
      <c r="P2" s="384"/>
      <c r="Q2" s="647" t="s">
        <v>396</v>
      </c>
      <c r="R2" s="648"/>
      <c r="S2" s="648"/>
      <c r="T2" s="648"/>
      <c r="U2" s="648"/>
    </row>
    <row r="3" spans="1:21" s="111" customFormat="1" ht="23.25" customHeight="1">
      <c r="A3" s="386" t="s">
        <v>394</v>
      </c>
      <c r="B3" s="387"/>
      <c r="C3" s="57"/>
      <c r="F3" s="57"/>
      <c r="G3" s="57"/>
      <c r="H3" s="57"/>
      <c r="I3" s="57"/>
      <c r="J3" s="384"/>
      <c r="K3" s="57"/>
      <c r="L3" s="57"/>
      <c r="M3" s="57"/>
      <c r="N3" s="57"/>
      <c r="O3" s="57"/>
      <c r="Q3" s="388"/>
      <c r="R3" s="649" t="s">
        <v>1</v>
      </c>
      <c r="S3" s="649"/>
      <c r="T3" s="649"/>
      <c r="U3" s="649"/>
    </row>
    <row r="4" spans="1:21" s="111" customFormat="1" ht="14.25" customHeight="1" thickBot="1">
      <c r="A4" s="531" t="s">
        <v>2</v>
      </c>
      <c r="B4" s="564" t="s">
        <v>3</v>
      </c>
      <c r="C4" s="650"/>
      <c r="D4" s="655"/>
      <c r="E4" s="389"/>
      <c r="F4" s="564" t="s">
        <v>4</v>
      </c>
      <c r="G4" s="574"/>
      <c r="H4" s="534" t="s">
        <v>5</v>
      </c>
      <c r="I4" s="534" t="s">
        <v>1559</v>
      </c>
      <c r="J4" s="535" t="s">
        <v>7</v>
      </c>
      <c r="K4" s="637" t="s">
        <v>1560</v>
      </c>
      <c r="L4" s="638"/>
      <c r="M4" s="638"/>
      <c r="N4" s="639"/>
      <c r="O4" s="133"/>
      <c r="P4" s="640"/>
      <c r="Q4" s="641"/>
      <c r="R4" s="642"/>
      <c r="S4" s="390"/>
      <c r="T4" s="544" t="s">
        <v>9</v>
      </c>
      <c r="U4" s="547" t="s">
        <v>10</v>
      </c>
    </row>
    <row r="5" spans="1:21" s="111" customFormat="1" ht="11.25" customHeight="1">
      <c r="A5" s="532"/>
      <c r="B5" s="651"/>
      <c r="C5" s="652"/>
      <c r="D5" s="656"/>
      <c r="E5" s="391"/>
      <c r="F5" s="537"/>
      <c r="G5" s="557"/>
      <c r="H5" s="532"/>
      <c r="I5" s="532"/>
      <c r="J5" s="536"/>
      <c r="K5" s="548" t="s">
        <v>11</v>
      </c>
      <c r="L5" s="551" t="s">
        <v>12</v>
      </c>
      <c r="M5" s="554" t="s">
        <v>13</v>
      </c>
      <c r="N5" s="555" t="s">
        <v>14</v>
      </c>
      <c r="O5" s="129" t="s">
        <v>15</v>
      </c>
      <c r="P5" s="643" t="s">
        <v>16</v>
      </c>
      <c r="Q5" s="644"/>
      <c r="R5" s="645"/>
      <c r="S5" s="392" t="s">
        <v>17</v>
      </c>
      <c r="T5" s="545"/>
      <c r="U5" s="532"/>
    </row>
    <row r="6" spans="1:21" s="111" customFormat="1" ht="11.25" customHeight="1">
      <c r="A6" s="532"/>
      <c r="B6" s="651"/>
      <c r="C6" s="652"/>
      <c r="D6" s="531" t="s">
        <v>18</v>
      </c>
      <c r="E6" s="578" t="s">
        <v>731</v>
      </c>
      <c r="F6" s="531" t="s">
        <v>18</v>
      </c>
      <c r="G6" s="534" t="s">
        <v>19</v>
      </c>
      <c r="H6" s="532"/>
      <c r="I6" s="532"/>
      <c r="J6" s="536"/>
      <c r="K6" s="549"/>
      <c r="L6" s="552"/>
      <c r="M6" s="549"/>
      <c r="N6" s="556"/>
      <c r="O6" s="131" t="s">
        <v>20</v>
      </c>
      <c r="P6" s="131" t="s">
        <v>21</v>
      </c>
      <c r="Q6" s="131"/>
      <c r="R6" s="131"/>
      <c r="S6" s="393" t="s">
        <v>22</v>
      </c>
      <c r="T6" s="545"/>
      <c r="U6" s="532"/>
    </row>
    <row r="7" spans="1:21" s="111" customFormat="1" ht="12" customHeight="1">
      <c r="A7" s="532"/>
      <c r="B7" s="651"/>
      <c r="C7" s="652"/>
      <c r="D7" s="532"/>
      <c r="E7" s="532"/>
      <c r="F7" s="532"/>
      <c r="G7" s="532"/>
      <c r="H7" s="532"/>
      <c r="I7" s="532"/>
      <c r="J7" s="536"/>
      <c r="K7" s="549"/>
      <c r="L7" s="552"/>
      <c r="M7" s="549"/>
      <c r="N7" s="556"/>
      <c r="O7" s="131" t="s">
        <v>23</v>
      </c>
      <c r="P7" s="131" t="s">
        <v>24</v>
      </c>
      <c r="Q7" s="131" t="s">
        <v>25</v>
      </c>
      <c r="R7" s="131" t="s">
        <v>26</v>
      </c>
      <c r="S7" s="393" t="s">
        <v>27</v>
      </c>
      <c r="T7" s="545"/>
      <c r="U7" s="532"/>
    </row>
    <row r="8" spans="1:21" s="111" customFormat="1" ht="11.25" customHeight="1">
      <c r="A8" s="533"/>
      <c r="B8" s="653"/>
      <c r="C8" s="654"/>
      <c r="D8" s="533"/>
      <c r="E8" s="533"/>
      <c r="F8" s="533"/>
      <c r="G8" s="533"/>
      <c r="H8" s="533"/>
      <c r="I8" s="533"/>
      <c r="J8" s="537"/>
      <c r="K8" s="550"/>
      <c r="L8" s="553"/>
      <c r="M8" s="550"/>
      <c r="N8" s="557"/>
      <c r="O8" s="132" t="s">
        <v>28</v>
      </c>
      <c r="P8" s="132" t="s">
        <v>29</v>
      </c>
      <c r="Q8" s="132" t="s">
        <v>30</v>
      </c>
      <c r="R8" s="394"/>
      <c r="S8" s="395" t="s">
        <v>31</v>
      </c>
      <c r="T8" s="546"/>
      <c r="U8" s="533"/>
    </row>
    <row r="9" spans="1:24" s="111" customFormat="1" ht="24" customHeight="1">
      <c r="A9" s="99" t="s">
        <v>397</v>
      </c>
      <c r="B9" s="100"/>
      <c r="C9" s="21" t="s">
        <v>398</v>
      </c>
      <c r="D9" s="36" t="s">
        <v>399</v>
      </c>
      <c r="E9" s="104" t="s">
        <v>1103</v>
      </c>
      <c r="F9" s="24" t="s">
        <v>400</v>
      </c>
      <c r="G9" s="37" t="s">
        <v>401</v>
      </c>
      <c r="H9" s="24" t="s">
        <v>402</v>
      </c>
      <c r="I9" s="24">
        <v>1040</v>
      </c>
      <c r="J9" s="25">
        <v>5</v>
      </c>
      <c r="K9" s="26">
        <v>23.4</v>
      </c>
      <c r="L9" s="27">
        <v>99</v>
      </c>
      <c r="M9" s="396">
        <v>20.5</v>
      </c>
      <c r="N9" s="397">
        <v>23.4</v>
      </c>
      <c r="O9" s="24" t="s">
        <v>43</v>
      </c>
      <c r="P9" s="29" t="s">
        <v>173</v>
      </c>
      <c r="Q9" s="24" t="s">
        <v>39</v>
      </c>
      <c r="R9" s="36"/>
      <c r="S9" s="398" t="s">
        <v>40</v>
      </c>
      <c r="T9" s="31">
        <v>114</v>
      </c>
      <c r="U9" s="32">
        <v>100</v>
      </c>
      <c r="X9" s="112"/>
    </row>
    <row r="10" spans="1:24" s="111" customFormat="1" ht="24" customHeight="1">
      <c r="A10" s="101"/>
      <c r="B10" s="102"/>
      <c r="C10" s="35" t="s">
        <v>404</v>
      </c>
      <c r="D10" s="36" t="s">
        <v>399</v>
      </c>
      <c r="E10" s="104" t="s">
        <v>1104</v>
      </c>
      <c r="F10" s="24" t="s">
        <v>400</v>
      </c>
      <c r="G10" s="37" t="s">
        <v>401</v>
      </c>
      <c r="H10" s="24" t="s">
        <v>402</v>
      </c>
      <c r="I10" s="24">
        <v>1070</v>
      </c>
      <c r="J10" s="25">
        <v>5</v>
      </c>
      <c r="K10" s="26">
        <v>26.8</v>
      </c>
      <c r="L10" s="27">
        <v>87</v>
      </c>
      <c r="M10" s="396">
        <v>20.5</v>
      </c>
      <c r="N10" s="397">
        <v>23.4</v>
      </c>
      <c r="O10" s="24" t="s">
        <v>403</v>
      </c>
      <c r="P10" s="29" t="s">
        <v>173</v>
      </c>
      <c r="Q10" s="24" t="s">
        <v>39</v>
      </c>
      <c r="R10" s="36"/>
      <c r="S10" s="398" t="s">
        <v>40</v>
      </c>
      <c r="T10" s="31">
        <v>130</v>
      </c>
      <c r="U10" s="32">
        <v>114</v>
      </c>
      <c r="X10" s="112"/>
    </row>
    <row r="11" spans="1:24" s="111" customFormat="1" ht="24" customHeight="1">
      <c r="A11" s="101"/>
      <c r="B11" s="102"/>
      <c r="C11" s="35" t="s">
        <v>404</v>
      </c>
      <c r="D11" s="36" t="s">
        <v>399</v>
      </c>
      <c r="E11" s="104" t="s">
        <v>1105</v>
      </c>
      <c r="F11" s="29" t="s">
        <v>400</v>
      </c>
      <c r="G11" s="37" t="s">
        <v>401</v>
      </c>
      <c r="H11" s="29" t="s">
        <v>402</v>
      </c>
      <c r="I11" s="24">
        <v>1090</v>
      </c>
      <c r="J11" s="25">
        <v>5</v>
      </c>
      <c r="K11" s="26">
        <v>26.2</v>
      </c>
      <c r="L11" s="27">
        <v>89</v>
      </c>
      <c r="M11" s="396">
        <v>18.7</v>
      </c>
      <c r="N11" s="397">
        <v>21.8</v>
      </c>
      <c r="O11" s="24" t="s">
        <v>403</v>
      </c>
      <c r="P11" s="29" t="s">
        <v>173</v>
      </c>
      <c r="Q11" s="24" t="s">
        <v>39</v>
      </c>
      <c r="R11" s="36"/>
      <c r="S11" s="398" t="s">
        <v>40</v>
      </c>
      <c r="T11" s="31">
        <v>140</v>
      </c>
      <c r="U11" s="32">
        <v>120</v>
      </c>
      <c r="X11" s="112"/>
    </row>
    <row r="12" spans="1:24" s="111" customFormat="1" ht="24" customHeight="1">
      <c r="A12" s="101"/>
      <c r="B12" s="102"/>
      <c r="C12" s="35"/>
      <c r="D12" s="36" t="s">
        <v>399</v>
      </c>
      <c r="E12" s="104" t="s">
        <v>1106</v>
      </c>
      <c r="F12" s="29" t="s">
        <v>400</v>
      </c>
      <c r="G12" s="37" t="s">
        <v>401</v>
      </c>
      <c r="H12" s="29" t="s">
        <v>402</v>
      </c>
      <c r="I12" s="24">
        <v>1110</v>
      </c>
      <c r="J12" s="25">
        <v>5</v>
      </c>
      <c r="K12" s="26">
        <v>24</v>
      </c>
      <c r="L12" s="27">
        <v>97</v>
      </c>
      <c r="M12" s="396">
        <v>18.7</v>
      </c>
      <c r="N12" s="397">
        <v>21.8</v>
      </c>
      <c r="O12" s="24" t="s">
        <v>403</v>
      </c>
      <c r="P12" s="29" t="s">
        <v>173</v>
      </c>
      <c r="Q12" s="24" t="s">
        <v>39</v>
      </c>
      <c r="R12" s="36"/>
      <c r="S12" s="398" t="s">
        <v>40</v>
      </c>
      <c r="T12" s="31">
        <v>128</v>
      </c>
      <c r="U12" s="32">
        <v>110</v>
      </c>
      <c r="X12" s="112"/>
    </row>
    <row r="13" spans="1:24" s="111" customFormat="1" ht="24" customHeight="1">
      <c r="A13" s="101"/>
      <c r="B13" s="105"/>
      <c r="C13" s="40" t="s">
        <v>404</v>
      </c>
      <c r="D13" s="36" t="s">
        <v>405</v>
      </c>
      <c r="E13" s="104" t="s">
        <v>1107</v>
      </c>
      <c r="F13" s="24" t="s">
        <v>400</v>
      </c>
      <c r="G13" s="37" t="s">
        <v>401</v>
      </c>
      <c r="H13" s="24" t="s">
        <v>402</v>
      </c>
      <c r="I13" s="24">
        <v>1110</v>
      </c>
      <c r="J13" s="25">
        <v>5</v>
      </c>
      <c r="K13" s="26">
        <v>18.2</v>
      </c>
      <c r="L13" s="27">
        <v>128</v>
      </c>
      <c r="M13" s="396">
        <v>18.7</v>
      </c>
      <c r="N13" s="397">
        <v>21.8</v>
      </c>
      <c r="O13" s="24" t="s">
        <v>181</v>
      </c>
      <c r="P13" s="29" t="s">
        <v>173</v>
      </c>
      <c r="Q13" s="24" t="s">
        <v>45</v>
      </c>
      <c r="R13" s="36"/>
      <c r="S13" s="398" t="s">
        <v>40</v>
      </c>
      <c r="T13" s="31">
        <f aca="true" t="shared" si="0" ref="T13:T46">IF(K13&lt;&gt;0,IF(K13&gt;=M13,ROUNDDOWN(K13/M13*100,0),""),"")</f>
      </c>
      <c r="U13" s="32">
        <f aca="true" t="shared" si="1" ref="U13:U46">IF(K13&lt;&gt;0,IF(K13&gt;=N13,ROUNDDOWN(K13/N13*100,0),""),"")</f>
      </c>
      <c r="X13" s="112"/>
    </row>
    <row r="14" spans="1:24" s="111" customFormat="1" ht="24" customHeight="1">
      <c r="A14" s="101"/>
      <c r="B14" s="100"/>
      <c r="C14" s="21" t="s">
        <v>406</v>
      </c>
      <c r="D14" s="36" t="s">
        <v>407</v>
      </c>
      <c r="E14" s="104" t="s">
        <v>1108</v>
      </c>
      <c r="F14" s="24" t="s">
        <v>408</v>
      </c>
      <c r="G14" s="37" t="s">
        <v>409</v>
      </c>
      <c r="H14" s="24" t="s">
        <v>402</v>
      </c>
      <c r="I14" s="24" t="s">
        <v>410</v>
      </c>
      <c r="J14" s="25">
        <v>5</v>
      </c>
      <c r="K14" s="26">
        <v>19</v>
      </c>
      <c r="L14" s="27">
        <v>122</v>
      </c>
      <c r="M14" s="396">
        <v>17.2</v>
      </c>
      <c r="N14" s="397">
        <v>20.3</v>
      </c>
      <c r="O14" s="24" t="s">
        <v>43</v>
      </c>
      <c r="P14" s="29" t="s">
        <v>38</v>
      </c>
      <c r="Q14" s="24" t="s">
        <v>39</v>
      </c>
      <c r="R14" s="36"/>
      <c r="S14" s="398" t="s">
        <v>40</v>
      </c>
      <c r="T14" s="31">
        <f t="shared" si="0"/>
        <v>110</v>
      </c>
      <c r="U14" s="32">
        <f t="shared" si="1"/>
      </c>
      <c r="X14" s="112"/>
    </row>
    <row r="15" spans="1:24" s="111" customFormat="1" ht="24" customHeight="1">
      <c r="A15" s="101"/>
      <c r="B15" s="100"/>
      <c r="C15" s="21" t="s">
        <v>411</v>
      </c>
      <c r="D15" s="36" t="s">
        <v>412</v>
      </c>
      <c r="E15" s="104" t="s">
        <v>1109</v>
      </c>
      <c r="F15" s="29" t="s">
        <v>413</v>
      </c>
      <c r="G15" s="37" t="s">
        <v>414</v>
      </c>
      <c r="H15" s="29" t="s">
        <v>415</v>
      </c>
      <c r="I15" s="24">
        <v>1760</v>
      </c>
      <c r="J15" s="25">
        <v>5</v>
      </c>
      <c r="K15" s="26">
        <v>18.4</v>
      </c>
      <c r="L15" s="27">
        <v>126</v>
      </c>
      <c r="M15" s="396">
        <v>12.2</v>
      </c>
      <c r="N15" s="397">
        <v>15.4</v>
      </c>
      <c r="O15" s="24" t="s">
        <v>416</v>
      </c>
      <c r="P15" s="29" t="s">
        <v>38</v>
      </c>
      <c r="Q15" s="24" t="s">
        <v>204</v>
      </c>
      <c r="R15" s="36"/>
      <c r="S15" s="398" t="s">
        <v>40</v>
      </c>
      <c r="T15" s="31">
        <f t="shared" si="0"/>
        <v>150</v>
      </c>
      <c r="U15" s="32">
        <f t="shared" si="1"/>
        <v>119</v>
      </c>
      <c r="X15" s="112"/>
    </row>
    <row r="16" spans="1:24" s="111" customFormat="1" ht="24" customHeight="1">
      <c r="A16" s="101"/>
      <c r="B16" s="102"/>
      <c r="C16" s="35"/>
      <c r="D16" s="36" t="s">
        <v>412</v>
      </c>
      <c r="E16" s="104" t="s">
        <v>1110</v>
      </c>
      <c r="F16" s="29" t="s">
        <v>413</v>
      </c>
      <c r="G16" s="37" t="s">
        <v>414</v>
      </c>
      <c r="H16" s="29" t="s">
        <v>415</v>
      </c>
      <c r="I16" s="24" t="s">
        <v>417</v>
      </c>
      <c r="J16" s="25">
        <v>5</v>
      </c>
      <c r="K16" s="26">
        <v>17.8</v>
      </c>
      <c r="L16" s="27">
        <v>130</v>
      </c>
      <c r="M16" s="396">
        <v>11.1</v>
      </c>
      <c r="N16" s="397">
        <v>14.4</v>
      </c>
      <c r="O16" s="24" t="s">
        <v>416</v>
      </c>
      <c r="P16" s="29" t="s">
        <v>38</v>
      </c>
      <c r="Q16" s="24" t="s">
        <v>204</v>
      </c>
      <c r="R16" s="104"/>
      <c r="S16" s="398" t="s">
        <v>40</v>
      </c>
      <c r="T16" s="31">
        <f t="shared" si="0"/>
        <v>160</v>
      </c>
      <c r="U16" s="32">
        <f t="shared" si="1"/>
        <v>123</v>
      </c>
      <c r="X16" s="112"/>
    </row>
    <row r="17" spans="1:24" s="111" customFormat="1" ht="24" customHeight="1">
      <c r="A17" s="101"/>
      <c r="B17" s="102"/>
      <c r="C17" s="35"/>
      <c r="D17" s="36" t="s">
        <v>418</v>
      </c>
      <c r="E17" s="104" t="s">
        <v>1111</v>
      </c>
      <c r="F17" s="29" t="s">
        <v>413</v>
      </c>
      <c r="G17" s="37" t="s">
        <v>414</v>
      </c>
      <c r="H17" s="29" t="s">
        <v>415</v>
      </c>
      <c r="I17" s="24" t="s">
        <v>419</v>
      </c>
      <c r="J17" s="25">
        <v>5</v>
      </c>
      <c r="K17" s="26">
        <v>17</v>
      </c>
      <c r="L17" s="27">
        <v>137</v>
      </c>
      <c r="M17" s="396">
        <v>11.1</v>
      </c>
      <c r="N17" s="397">
        <v>14.4</v>
      </c>
      <c r="O17" s="24" t="s">
        <v>416</v>
      </c>
      <c r="P17" s="29" t="s">
        <v>38</v>
      </c>
      <c r="Q17" s="24" t="s">
        <v>45</v>
      </c>
      <c r="R17" s="36"/>
      <c r="S17" s="398" t="s">
        <v>40</v>
      </c>
      <c r="T17" s="31">
        <f t="shared" si="0"/>
        <v>153</v>
      </c>
      <c r="U17" s="32">
        <f t="shared" si="1"/>
        <v>118</v>
      </c>
      <c r="X17" s="112"/>
    </row>
    <row r="18" spans="1:24" s="111" customFormat="1" ht="24" customHeight="1">
      <c r="A18" s="101"/>
      <c r="B18" s="102"/>
      <c r="C18" s="35"/>
      <c r="D18" s="36" t="s">
        <v>418</v>
      </c>
      <c r="E18" s="104" t="s">
        <v>1112</v>
      </c>
      <c r="F18" s="29" t="s">
        <v>413</v>
      </c>
      <c r="G18" s="37" t="s">
        <v>414</v>
      </c>
      <c r="H18" s="29" t="s">
        <v>415</v>
      </c>
      <c r="I18" s="24" t="s">
        <v>420</v>
      </c>
      <c r="J18" s="25">
        <v>5</v>
      </c>
      <c r="K18" s="26">
        <v>16.8</v>
      </c>
      <c r="L18" s="27">
        <v>138</v>
      </c>
      <c r="M18" s="396">
        <v>10.2</v>
      </c>
      <c r="N18" s="397">
        <v>13.5</v>
      </c>
      <c r="O18" s="24" t="s">
        <v>416</v>
      </c>
      <c r="P18" s="29" t="s">
        <v>38</v>
      </c>
      <c r="Q18" s="24" t="s">
        <v>45</v>
      </c>
      <c r="R18" s="36"/>
      <c r="S18" s="398" t="s">
        <v>40</v>
      </c>
      <c r="T18" s="31">
        <f t="shared" si="0"/>
        <v>164</v>
      </c>
      <c r="U18" s="32">
        <f t="shared" si="1"/>
        <v>124</v>
      </c>
      <c r="X18" s="112"/>
    </row>
    <row r="19" spans="1:21" s="4" customFormat="1" ht="24" customHeight="1">
      <c r="A19" s="399"/>
      <c r="B19" s="102"/>
      <c r="C19" s="35"/>
      <c r="D19" s="19" t="s">
        <v>1561</v>
      </c>
      <c r="E19" s="154" t="s">
        <v>1114</v>
      </c>
      <c r="F19" s="22" t="s">
        <v>1562</v>
      </c>
      <c r="G19" s="23">
        <v>1.991</v>
      </c>
      <c r="H19" s="22" t="s">
        <v>1563</v>
      </c>
      <c r="I19" s="24">
        <v>1650</v>
      </c>
      <c r="J19" s="25">
        <v>5</v>
      </c>
      <c r="K19" s="26">
        <v>13.6</v>
      </c>
      <c r="L19" s="27">
        <v>171</v>
      </c>
      <c r="M19" s="396">
        <v>13.2</v>
      </c>
      <c r="N19" s="397">
        <v>16.5</v>
      </c>
      <c r="O19" s="24" t="s">
        <v>1564</v>
      </c>
      <c r="P19" s="29" t="s">
        <v>1565</v>
      </c>
      <c r="Q19" s="24" t="s">
        <v>1566</v>
      </c>
      <c r="R19" s="36"/>
      <c r="S19" s="398" t="s">
        <v>40</v>
      </c>
      <c r="T19" s="31">
        <f>IF(K19&lt;&gt;0,IF(K19&gt;=M19,ROUNDDOWN(K19/M19*100,0),""),"")</f>
        <v>103</v>
      </c>
      <c r="U19" s="32">
        <f>IF(K19&lt;&gt;0,IF(K19&gt;=N19,ROUNDDOWN(K19/N19*100,0),""),"")</f>
      </c>
    </row>
    <row r="20" spans="1:21" s="4" customFormat="1" ht="24" customHeight="1">
      <c r="A20" s="101"/>
      <c r="B20" s="102"/>
      <c r="C20" s="103"/>
      <c r="D20" s="36" t="s">
        <v>1113</v>
      </c>
      <c r="E20" s="104" t="s">
        <v>1118</v>
      </c>
      <c r="F20" s="29" t="s">
        <v>1115</v>
      </c>
      <c r="G20" s="37">
        <v>1.991</v>
      </c>
      <c r="H20" s="29" t="s">
        <v>1116</v>
      </c>
      <c r="I20" s="24" t="s">
        <v>1119</v>
      </c>
      <c r="J20" s="25">
        <v>5</v>
      </c>
      <c r="K20" s="38">
        <v>13</v>
      </c>
      <c r="L20" s="27">
        <v>179</v>
      </c>
      <c r="M20" s="396">
        <v>12.2</v>
      </c>
      <c r="N20" s="397">
        <v>15.4</v>
      </c>
      <c r="O20" s="29" t="s">
        <v>1117</v>
      </c>
      <c r="P20" s="29" t="s">
        <v>120</v>
      </c>
      <c r="Q20" s="24" t="s">
        <v>943</v>
      </c>
      <c r="R20" s="36"/>
      <c r="S20" s="398" t="s">
        <v>40</v>
      </c>
      <c r="T20" s="31">
        <f>IF(K20&lt;&gt;0,IF(K20&gt;=M20,ROUNDDOWN(K20/M20*100,0),""),"")</f>
        <v>106</v>
      </c>
      <c r="U20" s="32">
        <f>IF(K20&lt;&gt;0,IF(K20&gt;=N20,ROUNDDOWN(K20/N20*100,0),""),"")</f>
      </c>
    </row>
    <row r="21" spans="1:24" s="111" customFormat="1" ht="24" customHeight="1">
      <c r="A21" s="101"/>
      <c r="B21" s="102"/>
      <c r="C21" s="35" t="s">
        <v>404</v>
      </c>
      <c r="D21" s="36" t="s">
        <v>421</v>
      </c>
      <c r="E21" s="104" t="s">
        <v>1120</v>
      </c>
      <c r="F21" s="24" t="s">
        <v>422</v>
      </c>
      <c r="G21" s="37" t="s">
        <v>423</v>
      </c>
      <c r="H21" s="24" t="s">
        <v>424</v>
      </c>
      <c r="I21" s="24" t="s">
        <v>327</v>
      </c>
      <c r="J21" s="25">
        <v>4</v>
      </c>
      <c r="K21" s="26">
        <v>9.4</v>
      </c>
      <c r="L21" s="27">
        <v>247</v>
      </c>
      <c r="M21" s="396">
        <v>13.2</v>
      </c>
      <c r="N21" s="397">
        <v>16.5</v>
      </c>
      <c r="O21" s="24" t="s">
        <v>425</v>
      </c>
      <c r="P21" s="29" t="s">
        <v>38</v>
      </c>
      <c r="Q21" s="24" t="s">
        <v>204</v>
      </c>
      <c r="R21" s="36" t="s">
        <v>1121</v>
      </c>
      <c r="S21" s="398" t="s">
        <v>40</v>
      </c>
      <c r="T21" s="31">
        <f t="shared" si="0"/>
      </c>
      <c r="U21" s="32">
        <f t="shared" si="1"/>
      </c>
      <c r="X21" s="112"/>
    </row>
    <row r="22" spans="1:24" s="111" customFormat="1" ht="24" customHeight="1">
      <c r="A22" s="101"/>
      <c r="B22" s="102"/>
      <c r="C22" s="35" t="s">
        <v>404</v>
      </c>
      <c r="D22" s="36" t="s">
        <v>421</v>
      </c>
      <c r="E22" s="104" t="s">
        <v>1122</v>
      </c>
      <c r="F22" s="24" t="s">
        <v>422</v>
      </c>
      <c r="G22" s="37" t="s">
        <v>423</v>
      </c>
      <c r="H22" s="24" t="s">
        <v>424</v>
      </c>
      <c r="I22" s="24">
        <v>1660</v>
      </c>
      <c r="J22" s="25">
        <v>4</v>
      </c>
      <c r="K22" s="26">
        <v>9.3</v>
      </c>
      <c r="L22" s="27">
        <v>250</v>
      </c>
      <c r="M22" s="396">
        <v>12.2</v>
      </c>
      <c r="N22" s="397">
        <v>15.4</v>
      </c>
      <c r="O22" s="24" t="s">
        <v>425</v>
      </c>
      <c r="P22" s="29" t="s">
        <v>38</v>
      </c>
      <c r="Q22" s="24" t="s">
        <v>204</v>
      </c>
      <c r="R22" s="36" t="s">
        <v>1121</v>
      </c>
      <c r="S22" s="398" t="s">
        <v>40</v>
      </c>
      <c r="T22" s="31">
        <f t="shared" si="0"/>
      </c>
      <c r="U22" s="32">
        <f t="shared" si="1"/>
      </c>
      <c r="X22" s="112"/>
    </row>
    <row r="23" spans="1:24" s="111" customFormat="1" ht="24" customHeight="1">
      <c r="A23" s="101"/>
      <c r="B23" s="102"/>
      <c r="C23" s="35" t="s">
        <v>404</v>
      </c>
      <c r="D23" s="36" t="s">
        <v>421</v>
      </c>
      <c r="E23" s="104" t="s">
        <v>1123</v>
      </c>
      <c r="F23" s="24" t="s">
        <v>422</v>
      </c>
      <c r="G23" s="37" t="s">
        <v>423</v>
      </c>
      <c r="H23" s="24" t="s">
        <v>48</v>
      </c>
      <c r="I23" s="24">
        <v>1650</v>
      </c>
      <c r="J23" s="25">
        <v>4</v>
      </c>
      <c r="K23" s="26">
        <v>8.9</v>
      </c>
      <c r="L23" s="27">
        <v>261</v>
      </c>
      <c r="M23" s="396">
        <v>13.2</v>
      </c>
      <c r="N23" s="397">
        <v>16.5</v>
      </c>
      <c r="O23" s="24" t="s">
        <v>425</v>
      </c>
      <c r="P23" s="29" t="s">
        <v>38</v>
      </c>
      <c r="Q23" s="24" t="s">
        <v>204</v>
      </c>
      <c r="R23" s="36" t="s">
        <v>1124</v>
      </c>
      <c r="S23" s="398" t="s">
        <v>40</v>
      </c>
      <c r="T23" s="31">
        <f t="shared" si="0"/>
      </c>
      <c r="U23" s="32">
        <f t="shared" si="1"/>
      </c>
      <c r="X23" s="112"/>
    </row>
    <row r="24" spans="1:24" s="111" customFormat="1" ht="24" customHeight="1">
      <c r="A24" s="101"/>
      <c r="B24" s="102"/>
      <c r="C24" s="35" t="s">
        <v>404</v>
      </c>
      <c r="D24" s="36" t="s">
        <v>421</v>
      </c>
      <c r="E24" s="104" t="s">
        <v>1567</v>
      </c>
      <c r="F24" s="29" t="s">
        <v>422</v>
      </c>
      <c r="G24" s="37" t="s">
        <v>423</v>
      </c>
      <c r="H24" s="29" t="s">
        <v>48</v>
      </c>
      <c r="I24" s="24" t="s">
        <v>59</v>
      </c>
      <c r="J24" s="25">
        <v>4</v>
      </c>
      <c r="K24" s="26">
        <v>8.8</v>
      </c>
      <c r="L24" s="27">
        <v>264</v>
      </c>
      <c r="M24" s="396">
        <v>12.2</v>
      </c>
      <c r="N24" s="397">
        <v>15.4</v>
      </c>
      <c r="O24" s="24" t="s">
        <v>425</v>
      </c>
      <c r="P24" s="29" t="s">
        <v>38</v>
      </c>
      <c r="Q24" s="24" t="s">
        <v>204</v>
      </c>
      <c r="R24" s="36" t="s">
        <v>1124</v>
      </c>
      <c r="S24" s="398" t="s">
        <v>40</v>
      </c>
      <c r="T24" s="31">
        <f>IF(K24&lt;&gt;0,IF(K24&gt;=M24,ROUNDDOWN(K24/M24*100,0),""),"")</f>
      </c>
      <c r="U24" s="32">
        <f>IF(K24&lt;&gt;0,IF(K24&gt;=N24,ROUNDDOWN(K24/N24*100,0),""),"")</f>
      </c>
      <c r="X24" s="112"/>
    </row>
    <row r="25" spans="1:24" s="111" customFormat="1" ht="24" customHeight="1">
      <c r="A25" s="101"/>
      <c r="B25" s="102"/>
      <c r="C25" s="35" t="s">
        <v>404</v>
      </c>
      <c r="D25" s="36" t="s">
        <v>421</v>
      </c>
      <c r="E25" s="104" t="s">
        <v>1125</v>
      </c>
      <c r="F25" s="24" t="s">
        <v>422</v>
      </c>
      <c r="G25" s="37" t="s">
        <v>423</v>
      </c>
      <c r="H25" s="24" t="s">
        <v>424</v>
      </c>
      <c r="I25" s="24" t="s">
        <v>426</v>
      </c>
      <c r="J25" s="25">
        <v>4</v>
      </c>
      <c r="K25" s="26">
        <v>8.9</v>
      </c>
      <c r="L25" s="27">
        <v>261</v>
      </c>
      <c r="M25" s="396">
        <v>12.2</v>
      </c>
      <c r="N25" s="397">
        <v>15.4</v>
      </c>
      <c r="O25" s="24" t="s">
        <v>425</v>
      </c>
      <c r="P25" s="29" t="s">
        <v>38</v>
      </c>
      <c r="Q25" s="24" t="s">
        <v>204</v>
      </c>
      <c r="R25" s="36" t="s">
        <v>1124</v>
      </c>
      <c r="S25" s="398" t="s">
        <v>40</v>
      </c>
      <c r="T25" s="31">
        <f>IF(K25&lt;&gt;0,IF(K25&gt;=M25,ROUNDDOWN(K25/M25*100,0),""),"")</f>
      </c>
      <c r="U25" s="32">
        <f>IF(K25&lt;&gt;0,IF(K25&gt;=N25,ROUNDDOWN(K25/N25*100,0),""),"")</f>
      </c>
      <c r="X25" s="112"/>
    </row>
    <row r="26" spans="1:24" s="111" customFormat="1" ht="24" customHeight="1">
      <c r="A26" s="101"/>
      <c r="B26" s="102"/>
      <c r="C26" s="103"/>
      <c r="D26" s="36" t="s">
        <v>427</v>
      </c>
      <c r="E26" s="104" t="s">
        <v>1126</v>
      </c>
      <c r="F26" s="29" t="s">
        <v>422</v>
      </c>
      <c r="G26" s="37" t="s">
        <v>423</v>
      </c>
      <c r="H26" s="29" t="s">
        <v>424</v>
      </c>
      <c r="I26" s="24" t="s">
        <v>428</v>
      </c>
      <c r="J26" s="25">
        <v>5</v>
      </c>
      <c r="K26" s="38">
        <v>9.2</v>
      </c>
      <c r="L26" s="27">
        <v>252</v>
      </c>
      <c r="M26" s="396">
        <v>12.2</v>
      </c>
      <c r="N26" s="397">
        <v>15.4</v>
      </c>
      <c r="O26" s="29" t="s">
        <v>425</v>
      </c>
      <c r="P26" s="29" t="s">
        <v>38</v>
      </c>
      <c r="Q26" s="24" t="s">
        <v>204</v>
      </c>
      <c r="R26" s="36"/>
      <c r="S26" s="398" t="s">
        <v>40</v>
      </c>
      <c r="T26" s="31">
        <f t="shared" si="0"/>
      </c>
      <c r="U26" s="32">
        <f t="shared" si="1"/>
      </c>
      <c r="X26" s="112"/>
    </row>
    <row r="27" spans="1:24" s="111" customFormat="1" ht="24" customHeight="1">
      <c r="A27" s="101"/>
      <c r="B27" s="102"/>
      <c r="C27" s="35"/>
      <c r="D27" s="36" t="s">
        <v>427</v>
      </c>
      <c r="E27" s="104" t="s">
        <v>1127</v>
      </c>
      <c r="F27" s="29" t="s">
        <v>422</v>
      </c>
      <c r="G27" s="37" t="s">
        <v>423</v>
      </c>
      <c r="H27" s="29" t="s">
        <v>424</v>
      </c>
      <c r="I27" s="24">
        <v>1770</v>
      </c>
      <c r="J27" s="25">
        <v>5</v>
      </c>
      <c r="K27" s="26">
        <v>9</v>
      </c>
      <c r="L27" s="27">
        <v>258</v>
      </c>
      <c r="M27" s="396">
        <v>11.1</v>
      </c>
      <c r="N27" s="397">
        <v>14.4</v>
      </c>
      <c r="O27" s="24" t="s">
        <v>425</v>
      </c>
      <c r="P27" s="29" t="s">
        <v>38</v>
      </c>
      <c r="Q27" s="24" t="s">
        <v>204</v>
      </c>
      <c r="R27" s="36"/>
      <c r="S27" s="398" t="s">
        <v>40</v>
      </c>
      <c r="T27" s="31">
        <f t="shared" si="0"/>
      </c>
      <c r="U27" s="32">
        <f t="shared" si="1"/>
      </c>
      <c r="X27" s="112"/>
    </row>
    <row r="28" spans="1:24" s="111" customFormat="1" ht="24" customHeight="1">
      <c r="A28" s="101"/>
      <c r="B28" s="105"/>
      <c r="C28" s="40"/>
      <c r="D28" s="36" t="s">
        <v>429</v>
      </c>
      <c r="E28" s="104" t="s">
        <v>1128</v>
      </c>
      <c r="F28" s="29" t="s">
        <v>422</v>
      </c>
      <c r="G28" s="37" t="s">
        <v>423</v>
      </c>
      <c r="H28" s="29" t="s">
        <v>424</v>
      </c>
      <c r="I28" s="24" t="s">
        <v>430</v>
      </c>
      <c r="J28" s="25">
        <v>5</v>
      </c>
      <c r="K28" s="26">
        <v>8.8</v>
      </c>
      <c r="L28" s="27">
        <v>264</v>
      </c>
      <c r="M28" s="396">
        <v>11.1</v>
      </c>
      <c r="N28" s="397">
        <v>14.4</v>
      </c>
      <c r="O28" s="24" t="s">
        <v>425</v>
      </c>
      <c r="P28" s="29" t="s">
        <v>38</v>
      </c>
      <c r="Q28" s="24" t="s">
        <v>45</v>
      </c>
      <c r="R28" s="104"/>
      <c r="S28" s="398" t="s">
        <v>40</v>
      </c>
      <c r="T28" s="31">
        <f t="shared" si="0"/>
      </c>
      <c r="U28" s="32">
        <f t="shared" si="1"/>
      </c>
      <c r="X28" s="112"/>
    </row>
    <row r="29" spans="1:24" s="111" customFormat="1" ht="24" customHeight="1">
      <c r="A29" s="101"/>
      <c r="B29" s="100"/>
      <c r="C29" s="21" t="s">
        <v>431</v>
      </c>
      <c r="D29" s="36" t="s">
        <v>432</v>
      </c>
      <c r="E29" s="104" t="s">
        <v>1129</v>
      </c>
      <c r="F29" s="29" t="s">
        <v>408</v>
      </c>
      <c r="G29" s="37" t="s">
        <v>409</v>
      </c>
      <c r="H29" s="29" t="s">
        <v>402</v>
      </c>
      <c r="I29" s="24">
        <v>1200</v>
      </c>
      <c r="J29" s="25">
        <v>5</v>
      </c>
      <c r="K29" s="26">
        <v>18</v>
      </c>
      <c r="L29" s="27">
        <v>129</v>
      </c>
      <c r="M29" s="396">
        <v>17.2</v>
      </c>
      <c r="N29" s="397">
        <v>20.3</v>
      </c>
      <c r="O29" s="24" t="s">
        <v>43</v>
      </c>
      <c r="P29" s="29" t="s">
        <v>38</v>
      </c>
      <c r="Q29" s="24" t="s">
        <v>39</v>
      </c>
      <c r="R29" s="36"/>
      <c r="S29" s="398" t="s">
        <v>40</v>
      </c>
      <c r="T29" s="31">
        <f t="shared" si="0"/>
        <v>104</v>
      </c>
      <c r="U29" s="32">
        <f t="shared" si="1"/>
      </c>
      <c r="X29" s="112"/>
    </row>
    <row r="30" spans="1:24" s="111" customFormat="1" ht="24" customHeight="1">
      <c r="A30" s="101"/>
      <c r="B30" s="102"/>
      <c r="C30" s="35"/>
      <c r="D30" s="36" t="s">
        <v>433</v>
      </c>
      <c r="E30" s="104" t="s">
        <v>1130</v>
      </c>
      <c r="F30" s="24" t="s">
        <v>434</v>
      </c>
      <c r="G30" s="37" t="s">
        <v>435</v>
      </c>
      <c r="H30" s="24" t="s">
        <v>402</v>
      </c>
      <c r="I30" s="24">
        <v>1300</v>
      </c>
      <c r="J30" s="400">
        <v>5</v>
      </c>
      <c r="K30" s="26">
        <v>14.2</v>
      </c>
      <c r="L30" s="27">
        <v>163</v>
      </c>
      <c r="M30" s="401">
        <v>17.2</v>
      </c>
      <c r="N30" s="401">
        <v>20.3</v>
      </c>
      <c r="O30" s="24" t="s">
        <v>63</v>
      </c>
      <c r="P30" s="29" t="s">
        <v>173</v>
      </c>
      <c r="Q30" s="24" t="s">
        <v>39</v>
      </c>
      <c r="R30" s="36"/>
      <c r="S30" s="398" t="s">
        <v>49</v>
      </c>
      <c r="T30" s="31" t="s">
        <v>404</v>
      </c>
      <c r="U30" s="32" t="s">
        <v>404</v>
      </c>
      <c r="X30" s="112"/>
    </row>
    <row r="31" spans="1:24" s="111" customFormat="1" ht="24" customHeight="1">
      <c r="A31" s="101"/>
      <c r="B31" s="102"/>
      <c r="C31" s="35"/>
      <c r="D31" s="402" t="s">
        <v>436</v>
      </c>
      <c r="E31" s="403" t="s">
        <v>1568</v>
      </c>
      <c r="F31" s="404" t="s">
        <v>434</v>
      </c>
      <c r="G31" s="404" t="s">
        <v>435</v>
      </c>
      <c r="H31" s="404" t="s">
        <v>402</v>
      </c>
      <c r="I31" s="404" t="s">
        <v>1569</v>
      </c>
      <c r="J31" s="405">
        <v>5</v>
      </c>
      <c r="K31" s="406">
        <v>13.4</v>
      </c>
      <c r="L31" s="407">
        <v>173</v>
      </c>
      <c r="M31" s="408">
        <v>15.8</v>
      </c>
      <c r="N31" s="408">
        <v>19</v>
      </c>
      <c r="O31" s="404" t="s">
        <v>63</v>
      </c>
      <c r="P31" s="404" t="s">
        <v>173</v>
      </c>
      <c r="Q31" s="404" t="s">
        <v>45</v>
      </c>
      <c r="R31" s="404"/>
      <c r="S31" s="409" t="s">
        <v>49</v>
      </c>
      <c r="T31" s="410" t="s">
        <v>404</v>
      </c>
      <c r="U31" s="404"/>
      <c r="X31" s="112"/>
    </row>
    <row r="32" spans="1:24" s="111" customFormat="1" ht="24" customHeight="1">
      <c r="A32" s="101"/>
      <c r="B32" s="102"/>
      <c r="C32" s="35"/>
      <c r="D32" s="402" t="s">
        <v>436</v>
      </c>
      <c r="E32" s="411" t="s">
        <v>1131</v>
      </c>
      <c r="F32" s="404" t="s">
        <v>434</v>
      </c>
      <c r="G32" s="404" t="s">
        <v>435</v>
      </c>
      <c r="H32" s="404" t="s">
        <v>1132</v>
      </c>
      <c r="I32" s="404">
        <v>1410</v>
      </c>
      <c r="J32" s="405">
        <v>5</v>
      </c>
      <c r="K32" s="406">
        <v>12.6</v>
      </c>
      <c r="L32" s="407">
        <v>184</v>
      </c>
      <c r="M32" s="408">
        <v>15.8</v>
      </c>
      <c r="N32" s="408">
        <v>19</v>
      </c>
      <c r="O32" s="404" t="s">
        <v>63</v>
      </c>
      <c r="P32" s="404" t="s">
        <v>38</v>
      </c>
      <c r="Q32" s="404" t="s">
        <v>45</v>
      </c>
      <c r="R32" s="404"/>
      <c r="S32" s="409" t="s">
        <v>1133</v>
      </c>
      <c r="T32" s="410" t="s">
        <v>404</v>
      </c>
      <c r="U32" s="404"/>
      <c r="X32" s="112"/>
    </row>
    <row r="33" spans="1:24" s="111" customFormat="1" ht="24" customHeight="1">
      <c r="A33" s="101"/>
      <c r="B33" s="100"/>
      <c r="C33" s="21" t="s">
        <v>437</v>
      </c>
      <c r="D33" s="36" t="s">
        <v>438</v>
      </c>
      <c r="E33" s="104" t="s">
        <v>1134</v>
      </c>
      <c r="F33" s="24" t="s">
        <v>1570</v>
      </c>
      <c r="G33" s="37" t="s">
        <v>414</v>
      </c>
      <c r="H33" s="24" t="s">
        <v>415</v>
      </c>
      <c r="I33" s="24" t="s">
        <v>1571</v>
      </c>
      <c r="J33" s="25">
        <v>5</v>
      </c>
      <c r="K33" s="26">
        <v>18</v>
      </c>
      <c r="L33" s="27">
        <v>129</v>
      </c>
      <c r="M33" s="396">
        <v>11.1</v>
      </c>
      <c r="N33" s="397">
        <v>14.4</v>
      </c>
      <c r="O33" s="24" t="s">
        <v>416</v>
      </c>
      <c r="P33" s="29" t="s">
        <v>38</v>
      </c>
      <c r="Q33" s="24" t="s">
        <v>204</v>
      </c>
      <c r="R33" s="36"/>
      <c r="S33" s="398" t="s">
        <v>40</v>
      </c>
      <c r="T33" s="31">
        <f t="shared" si="0"/>
        <v>162</v>
      </c>
      <c r="U33" s="32">
        <f t="shared" si="1"/>
        <v>125</v>
      </c>
      <c r="X33" s="112"/>
    </row>
    <row r="34" spans="1:24" s="111" customFormat="1" ht="24" customHeight="1">
      <c r="A34" s="101"/>
      <c r="B34" s="102"/>
      <c r="C34" s="35" t="s">
        <v>404</v>
      </c>
      <c r="D34" s="36" t="s">
        <v>438</v>
      </c>
      <c r="E34" s="104" t="s">
        <v>1135</v>
      </c>
      <c r="F34" s="24" t="s">
        <v>413</v>
      </c>
      <c r="G34" s="37" t="s">
        <v>414</v>
      </c>
      <c r="H34" s="24" t="s">
        <v>415</v>
      </c>
      <c r="I34" s="24" t="s">
        <v>440</v>
      </c>
      <c r="J34" s="25">
        <v>5</v>
      </c>
      <c r="K34" s="26">
        <v>17.8</v>
      </c>
      <c r="L34" s="27">
        <v>130</v>
      </c>
      <c r="M34" s="396">
        <v>10.2</v>
      </c>
      <c r="N34" s="397">
        <v>13.5</v>
      </c>
      <c r="O34" s="24" t="s">
        <v>416</v>
      </c>
      <c r="P34" s="29" t="s">
        <v>38</v>
      </c>
      <c r="Q34" s="24" t="s">
        <v>204</v>
      </c>
      <c r="R34" s="36"/>
      <c r="S34" s="398" t="s">
        <v>40</v>
      </c>
      <c r="T34" s="31">
        <f t="shared" si="0"/>
        <v>174</v>
      </c>
      <c r="U34" s="32">
        <f t="shared" si="1"/>
        <v>131</v>
      </c>
      <c r="X34" s="112"/>
    </row>
    <row r="35" spans="1:24" s="111" customFormat="1" ht="24" customHeight="1">
      <c r="A35" s="101"/>
      <c r="B35" s="102"/>
      <c r="C35" s="35" t="s">
        <v>404</v>
      </c>
      <c r="D35" s="36" t="s">
        <v>441</v>
      </c>
      <c r="E35" s="104" t="s">
        <v>1136</v>
      </c>
      <c r="F35" s="24" t="s">
        <v>442</v>
      </c>
      <c r="G35" s="37" t="s">
        <v>443</v>
      </c>
      <c r="H35" s="24" t="s">
        <v>424</v>
      </c>
      <c r="I35" s="24" t="s">
        <v>1572</v>
      </c>
      <c r="J35" s="25">
        <v>5</v>
      </c>
      <c r="K35" s="26">
        <v>11.2</v>
      </c>
      <c r="L35" s="27">
        <v>207</v>
      </c>
      <c r="M35" s="396">
        <v>12.2</v>
      </c>
      <c r="N35" s="397">
        <v>15.4</v>
      </c>
      <c r="O35" s="24" t="s">
        <v>425</v>
      </c>
      <c r="P35" s="29" t="s">
        <v>38</v>
      </c>
      <c r="Q35" s="24" t="s">
        <v>204</v>
      </c>
      <c r="R35" s="36"/>
      <c r="S35" s="398" t="s">
        <v>40</v>
      </c>
      <c r="T35" s="31">
        <f t="shared" si="0"/>
      </c>
      <c r="U35" s="32">
        <f t="shared" si="1"/>
      </c>
      <c r="X35" s="112"/>
    </row>
    <row r="36" spans="1:24" s="111" customFormat="1" ht="24" customHeight="1">
      <c r="A36" s="101"/>
      <c r="B36" s="102"/>
      <c r="C36" s="35" t="s">
        <v>404</v>
      </c>
      <c r="D36" s="36" t="s">
        <v>441</v>
      </c>
      <c r="E36" s="104" t="s">
        <v>1137</v>
      </c>
      <c r="F36" s="24" t="s">
        <v>442</v>
      </c>
      <c r="G36" s="37" t="s">
        <v>443</v>
      </c>
      <c r="H36" s="24" t="s">
        <v>424</v>
      </c>
      <c r="I36" s="24">
        <v>1780</v>
      </c>
      <c r="J36" s="25">
        <v>5</v>
      </c>
      <c r="K36" s="26">
        <v>11</v>
      </c>
      <c r="L36" s="27">
        <v>211</v>
      </c>
      <c r="M36" s="396">
        <v>11.1</v>
      </c>
      <c r="N36" s="397">
        <v>14.4</v>
      </c>
      <c r="O36" s="24" t="s">
        <v>425</v>
      </c>
      <c r="P36" s="29" t="s">
        <v>38</v>
      </c>
      <c r="Q36" s="24" t="s">
        <v>204</v>
      </c>
      <c r="R36" s="36"/>
      <c r="S36" s="398" t="s">
        <v>40</v>
      </c>
      <c r="T36" s="31">
        <f t="shared" si="0"/>
      </c>
      <c r="U36" s="32">
        <f t="shared" si="1"/>
      </c>
      <c r="X36" s="112"/>
    </row>
    <row r="37" spans="1:24" s="111" customFormat="1" ht="24" customHeight="1">
      <c r="A37" s="101"/>
      <c r="B37" s="102"/>
      <c r="C37" s="35" t="s">
        <v>404</v>
      </c>
      <c r="D37" s="36" t="s">
        <v>444</v>
      </c>
      <c r="E37" s="104" t="s">
        <v>1138</v>
      </c>
      <c r="F37" s="24" t="s">
        <v>422</v>
      </c>
      <c r="G37" s="37" t="s">
        <v>423</v>
      </c>
      <c r="H37" s="24" t="s">
        <v>424</v>
      </c>
      <c r="I37" s="24" t="s">
        <v>1573</v>
      </c>
      <c r="J37" s="25">
        <v>5</v>
      </c>
      <c r="K37" s="26">
        <v>9.4</v>
      </c>
      <c r="L37" s="27">
        <v>247</v>
      </c>
      <c r="M37" s="396">
        <v>12.2</v>
      </c>
      <c r="N37" s="397">
        <v>15.4</v>
      </c>
      <c r="O37" s="24" t="s">
        <v>425</v>
      </c>
      <c r="P37" s="29" t="s">
        <v>38</v>
      </c>
      <c r="Q37" s="24" t="s">
        <v>204</v>
      </c>
      <c r="R37" s="36"/>
      <c r="S37" s="398" t="s">
        <v>40</v>
      </c>
      <c r="T37" s="31">
        <f t="shared" si="0"/>
      </c>
      <c r="U37" s="32">
        <f t="shared" si="1"/>
      </c>
      <c r="X37" s="112"/>
    </row>
    <row r="38" spans="1:24" s="111" customFormat="1" ht="24" customHeight="1">
      <c r="A38" s="101"/>
      <c r="B38" s="102"/>
      <c r="C38" s="35" t="s">
        <v>404</v>
      </c>
      <c r="D38" s="36" t="s">
        <v>444</v>
      </c>
      <c r="E38" s="104" t="s">
        <v>1139</v>
      </c>
      <c r="F38" s="24" t="s">
        <v>422</v>
      </c>
      <c r="G38" s="37" t="s">
        <v>423</v>
      </c>
      <c r="H38" s="24" t="s">
        <v>424</v>
      </c>
      <c r="I38" s="24">
        <v>1770</v>
      </c>
      <c r="J38" s="25">
        <v>5</v>
      </c>
      <c r="K38" s="26">
        <v>9.3</v>
      </c>
      <c r="L38" s="27">
        <v>250</v>
      </c>
      <c r="M38" s="396">
        <v>11.1</v>
      </c>
      <c r="N38" s="397">
        <v>14.4</v>
      </c>
      <c r="O38" s="24" t="s">
        <v>425</v>
      </c>
      <c r="P38" s="29" t="s">
        <v>38</v>
      </c>
      <c r="Q38" s="24" t="s">
        <v>204</v>
      </c>
      <c r="R38" s="36" t="s">
        <v>1121</v>
      </c>
      <c r="S38" s="398" t="s">
        <v>40</v>
      </c>
      <c r="T38" s="31">
        <f t="shared" si="0"/>
      </c>
      <c r="U38" s="32">
        <f t="shared" si="1"/>
      </c>
      <c r="X38" s="112"/>
    </row>
    <row r="39" spans="1:24" s="111" customFormat="1" ht="24" customHeight="1">
      <c r="A39" s="101"/>
      <c r="B39" s="102"/>
      <c r="C39" s="35"/>
      <c r="D39" s="36" t="s">
        <v>444</v>
      </c>
      <c r="E39" s="104" t="s">
        <v>1140</v>
      </c>
      <c r="F39" s="24" t="s">
        <v>422</v>
      </c>
      <c r="G39" s="37" t="s">
        <v>423</v>
      </c>
      <c r="H39" s="24" t="s">
        <v>424</v>
      </c>
      <c r="I39" s="24" t="s">
        <v>1141</v>
      </c>
      <c r="J39" s="25">
        <v>5</v>
      </c>
      <c r="K39" s="26">
        <v>8.9</v>
      </c>
      <c r="L39" s="27">
        <v>261</v>
      </c>
      <c r="M39" s="396">
        <v>11.1</v>
      </c>
      <c r="N39" s="397">
        <v>14.4</v>
      </c>
      <c r="O39" s="24" t="s">
        <v>425</v>
      </c>
      <c r="P39" s="29" t="s">
        <v>38</v>
      </c>
      <c r="Q39" s="24" t="s">
        <v>204</v>
      </c>
      <c r="R39" s="36" t="s">
        <v>1124</v>
      </c>
      <c r="S39" s="398" t="s">
        <v>40</v>
      </c>
      <c r="T39" s="31"/>
      <c r="U39" s="32"/>
      <c r="X39" s="112"/>
    </row>
    <row r="40" spans="1:24" s="111" customFormat="1" ht="24" customHeight="1">
      <c r="A40" s="101"/>
      <c r="B40" s="105"/>
      <c r="C40" s="40"/>
      <c r="D40" s="36" t="s">
        <v>447</v>
      </c>
      <c r="E40" s="104" t="s">
        <v>1142</v>
      </c>
      <c r="F40" s="24" t="s">
        <v>422</v>
      </c>
      <c r="G40" s="37" t="s">
        <v>423</v>
      </c>
      <c r="H40" s="24" t="s">
        <v>424</v>
      </c>
      <c r="I40" s="24" t="s">
        <v>1574</v>
      </c>
      <c r="J40" s="25">
        <v>5</v>
      </c>
      <c r="K40" s="26">
        <v>8.9</v>
      </c>
      <c r="L40" s="27">
        <v>261</v>
      </c>
      <c r="M40" s="396">
        <v>11.1</v>
      </c>
      <c r="N40" s="397">
        <v>14.4</v>
      </c>
      <c r="O40" s="24" t="s">
        <v>425</v>
      </c>
      <c r="P40" s="29" t="s">
        <v>38</v>
      </c>
      <c r="Q40" s="24" t="s">
        <v>45</v>
      </c>
      <c r="R40" s="36"/>
      <c r="S40" s="398" t="s">
        <v>40</v>
      </c>
      <c r="T40" s="31">
        <f t="shared" si="0"/>
      </c>
      <c r="U40" s="32">
        <f t="shared" si="1"/>
      </c>
      <c r="X40" s="112"/>
    </row>
    <row r="41" spans="1:24" s="111" customFormat="1" ht="24" customHeight="1">
      <c r="A41" s="101"/>
      <c r="B41" s="100"/>
      <c r="C41" s="21" t="s">
        <v>448</v>
      </c>
      <c r="D41" s="36" t="s">
        <v>449</v>
      </c>
      <c r="E41" s="104" t="s">
        <v>1143</v>
      </c>
      <c r="F41" s="29" t="s">
        <v>408</v>
      </c>
      <c r="G41" s="37" t="s">
        <v>409</v>
      </c>
      <c r="H41" s="29" t="s">
        <v>402</v>
      </c>
      <c r="I41" s="24" t="s">
        <v>1575</v>
      </c>
      <c r="J41" s="25">
        <v>5</v>
      </c>
      <c r="K41" s="26">
        <v>17.2</v>
      </c>
      <c r="L41" s="27">
        <v>135</v>
      </c>
      <c r="M41" s="396">
        <v>17.2</v>
      </c>
      <c r="N41" s="397">
        <v>20.3</v>
      </c>
      <c r="O41" s="24" t="s">
        <v>181</v>
      </c>
      <c r="P41" s="29" t="s">
        <v>173</v>
      </c>
      <c r="Q41" s="24" t="s">
        <v>39</v>
      </c>
      <c r="R41" s="36"/>
      <c r="S41" s="398" t="s">
        <v>40</v>
      </c>
      <c r="T41" s="31">
        <f t="shared" si="0"/>
        <v>100</v>
      </c>
      <c r="U41" s="32">
        <f t="shared" si="1"/>
      </c>
      <c r="X41" s="112"/>
    </row>
    <row r="42" spans="1:24" s="111" customFormat="1" ht="24" customHeight="1">
      <c r="A42" s="101"/>
      <c r="B42" s="165"/>
      <c r="C42" s="166" t="s">
        <v>450</v>
      </c>
      <c r="D42" s="36" t="s">
        <v>451</v>
      </c>
      <c r="E42" s="104" t="s">
        <v>1144</v>
      </c>
      <c r="F42" s="29" t="s">
        <v>413</v>
      </c>
      <c r="G42" s="37" t="s">
        <v>414</v>
      </c>
      <c r="H42" s="29" t="s">
        <v>415</v>
      </c>
      <c r="I42" s="24" t="s">
        <v>452</v>
      </c>
      <c r="J42" s="25">
        <v>5</v>
      </c>
      <c r="K42" s="26">
        <v>16.6</v>
      </c>
      <c r="L42" s="27">
        <v>140</v>
      </c>
      <c r="M42" s="396">
        <v>10.2</v>
      </c>
      <c r="N42" s="397">
        <v>13.5</v>
      </c>
      <c r="O42" s="24" t="s">
        <v>416</v>
      </c>
      <c r="P42" s="29" t="s">
        <v>38</v>
      </c>
      <c r="Q42" s="24" t="s">
        <v>204</v>
      </c>
      <c r="R42" s="104"/>
      <c r="S42" s="398" t="s">
        <v>40</v>
      </c>
      <c r="T42" s="31">
        <f t="shared" si="0"/>
        <v>162</v>
      </c>
      <c r="U42" s="32">
        <f t="shared" si="1"/>
        <v>122</v>
      </c>
      <c r="X42" s="112"/>
    </row>
    <row r="43" spans="1:24" s="111" customFormat="1" ht="24" customHeight="1">
      <c r="A43" s="101"/>
      <c r="B43" s="100"/>
      <c r="C43" s="21" t="s">
        <v>453</v>
      </c>
      <c r="D43" s="36" t="s">
        <v>454</v>
      </c>
      <c r="E43" s="104" t="s">
        <v>1576</v>
      </c>
      <c r="F43" s="29" t="s">
        <v>61</v>
      </c>
      <c r="G43" s="37" t="s">
        <v>57</v>
      </c>
      <c r="H43" s="29" t="s">
        <v>402</v>
      </c>
      <c r="I43" s="24" t="s">
        <v>455</v>
      </c>
      <c r="J43" s="25" t="s">
        <v>194</v>
      </c>
      <c r="K43" s="26">
        <v>16.4</v>
      </c>
      <c r="L43" s="27">
        <v>142</v>
      </c>
      <c r="M43" s="396">
        <v>14.4</v>
      </c>
      <c r="N43" s="397">
        <v>17.6</v>
      </c>
      <c r="O43" s="24" t="s">
        <v>66</v>
      </c>
      <c r="P43" s="29" t="s">
        <v>38</v>
      </c>
      <c r="Q43" s="24" t="s">
        <v>39</v>
      </c>
      <c r="R43" s="36"/>
      <c r="S43" s="398" t="s">
        <v>40</v>
      </c>
      <c r="T43" s="31">
        <f t="shared" si="0"/>
        <v>113</v>
      </c>
      <c r="U43" s="32">
        <f t="shared" si="1"/>
      </c>
      <c r="X43" s="112"/>
    </row>
    <row r="44" spans="1:24" s="111" customFormat="1" ht="24" customHeight="1">
      <c r="A44" s="101"/>
      <c r="B44" s="102"/>
      <c r="C44" s="35"/>
      <c r="D44" s="36" t="s">
        <v>454</v>
      </c>
      <c r="E44" s="104" t="s">
        <v>1145</v>
      </c>
      <c r="F44" s="29" t="s">
        <v>61</v>
      </c>
      <c r="G44" s="37" t="s">
        <v>57</v>
      </c>
      <c r="H44" s="29" t="s">
        <v>402</v>
      </c>
      <c r="I44" s="24" t="s">
        <v>164</v>
      </c>
      <c r="J44" s="25">
        <v>7</v>
      </c>
      <c r="K44" s="26">
        <v>16</v>
      </c>
      <c r="L44" s="27">
        <v>145</v>
      </c>
      <c r="M44" s="396">
        <v>13.2</v>
      </c>
      <c r="N44" s="397">
        <v>16.5</v>
      </c>
      <c r="O44" s="24" t="s">
        <v>66</v>
      </c>
      <c r="P44" s="29" t="s">
        <v>38</v>
      </c>
      <c r="Q44" s="24" t="s">
        <v>39</v>
      </c>
      <c r="R44" s="36"/>
      <c r="S44" s="398" t="s">
        <v>40</v>
      </c>
      <c r="T44" s="31">
        <f t="shared" si="0"/>
        <v>121</v>
      </c>
      <c r="U44" s="32">
        <f t="shared" si="1"/>
      </c>
      <c r="X44" s="112"/>
    </row>
    <row r="45" spans="1:24" s="111" customFormat="1" ht="24" customHeight="1">
      <c r="A45" s="101"/>
      <c r="B45" s="102"/>
      <c r="C45" s="35"/>
      <c r="D45" s="36" t="s">
        <v>456</v>
      </c>
      <c r="E45" s="104" t="s">
        <v>1146</v>
      </c>
      <c r="F45" s="24" t="s">
        <v>61</v>
      </c>
      <c r="G45" s="37" t="s">
        <v>57</v>
      </c>
      <c r="H45" s="24" t="s">
        <v>402</v>
      </c>
      <c r="I45" s="24" t="s">
        <v>163</v>
      </c>
      <c r="J45" s="25">
        <v>5</v>
      </c>
      <c r="K45" s="26">
        <v>16</v>
      </c>
      <c r="L45" s="27">
        <v>145</v>
      </c>
      <c r="M45" s="396">
        <v>14.4</v>
      </c>
      <c r="N45" s="397">
        <v>17.6</v>
      </c>
      <c r="O45" s="24" t="s">
        <v>66</v>
      </c>
      <c r="P45" s="29" t="s">
        <v>38</v>
      </c>
      <c r="Q45" s="24" t="s">
        <v>45</v>
      </c>
      <c r="R45" s="36"/>
      <c r="S45" s="398" t="s">
        <v>40</v>
      </c>
      <c r="T45" s="31">
        <f t="shared" si="0"/>
        <v>111</v>
      </c>
      <c r="U45" s="32">
        <f t="shared" si="1"/>
      </c>
      <c r="X45" s="112"/>
    </row>
    <row r="46" spans="1:24" s="111" customFormat="1" ht="24" customHeight="1">
      <c r="A46" s="101"/>
      <c r="B46" s="102"/>
      <c r="C46" s="35"/>
      <c r="D46" s="36" t="s">
        <v>456</v>
      </c>
      <c r="E46" s="104" t="s">
        <v>1147</v>
      </c>
      <c r="F46" s="24" t="s">
        <v>61</v>
      </c>
      <c r="G46" s="37" t="s">
        <v>57</v>
      </c>
      <c r="H46" s="24" t="s">
        <v>402</v>
      </c>
      <c r="I46" s="24" t="s">
        <v>457</v>
      </c>
      <c r="J46" s="25" t="s">
        <v>194</v>
      </c>
      <c r="K46" s="26">
        <v>15.6</v>
      </c>
      <c r="L46" s="27">
        <v>149</v>
      </c>
      <c r="M46" s="396">
        <v>13.2</v>
      </c>
      <c r="N46" s="397">
        <v>16.5</v>
      </c>
      <c r="O46" s="24" t="s">
        <v>66</v>
      </c>
      <c r="P46" s="29" t="s">
        <v>38</v>
      </c>
      <c r="Q46" s="24" t="s">
        <v>45</v>
      </c>
      <c r="R46" s="36"/>
      <c r="S46" s="398" t="s">
        <v>40</v>
      </c>
      <c r="T46" s="31">
        <f t="shared" si="0"/>
        <v>118</v>
      </c>
      <c r="U46" s="32">
        <f t="shared" si="1"/>
      </c>
      <c r="X46" s="112"/>
    </row>
    <row r="47" spans="1:24" s="111" customFormat="1" ht="24" customHeight="1">
      <c r="A47" s="101"/>
      <c r="B47" s="102"/>
      <c r="C47" s="35"/>
      <c r="D47" s="36" t="s">
        <v>1148</v>
      </c>
      <c r="E47" s="104" t="s">
        <v>1577</v>
      </c>
      <c r="F47" s="24" t="s">
        <v>1578</v>
      </c>
      <c r="G47" s="37" t="s">
        <v>57</v>
      </c>
      <c r="H47" s="24" t="s">
        <v>161</v>
      </c>
      <c r="I47" s="24" t="s">
        <v>831</v>
      </c>
      <c r="J47" s="25">
        <v>5</v>
      </c>
      <c r="K47" s="26">
        <v>20.6</v>
      </c>
      <c r="L47" s="27">
        <v>113</v>
      </c>
      <c r="M47" s="396">
        <v>13.2</v>
      </c>
      <c r="N47" s="397">
        <v>16.5</v>
      </c>
      <c r="O47" s="24" t="s">
        <v>1579</v>
      </c>
      <c r="P47" s="29" t="s">
        <v>38</v>
      </c>
      <c r="Q47" s="24" t="s">
        <v>39</v>
      </c>
      <c r="R47" s="36"/>
      <c r="S47" s="398" t="s">
        <v>40</v>
      </c>
      <c r="T47" s="31">
        <v>156</v>
      </c>
      <c r="U47" s="32">
        <v>124</v>
      </c>
      <c r="X47" s="112"/>
    </row>
    <row r="48" spans="1:24" s="111" customFormat="1" ht="24" customHeight="1">
      <c r="A48" s="101"/>
      <c r="B48" s="102"/>
      <c r="C48" s="35"/>
      <c r="D48" s="36" t="s">
        <v>1149</v>
      </c>
      <c r="E48" s="104" t="s">
        <v>1580</v>
      </c>
      <c r="F48" s="24" t="s">
        <v>1578</v>
      </c>
      <c r="G48" s="37" t="s">
        <v>57</v>
      </c>
      <c r="H48" s="24" t="s">
        <v>161</v>
      </c>
      <c r="I48" s="24" t="s">
        <v>327</v>
      </c>
      <c r="J48" s="25">
        <v>5</v>
      </c>
      <c r="K48" s="26">
        <v>20</v>
      </c>
      <c r="L48" s="27">
        <v>116</v>
      </c>
      <c r="M48" s="396">
        <v>13.2</v>
      </c>
      <c r="N48" s="397">
        <v>16.5</v>
      </c>
      <c r="O48" s="24" t="s">
        <v>1579</v>
      </c>
      <c r="P48" s="29" t="s">
        <v>38</v>
      </c>
      <c r="Q48" s="24" t="s">
        <v>45</v>
      </c>
      <c r="R48" s="36"/>
      <c r="S48" s="398" t="s">
        <v>40</v>
      </c>
      <c r="T48" s="31">
        <v>151</v>
      </c>
      <c r="U48" s="32">
        <v>121</v>
      </c>
      <c r="X48" s="112"/>
    </row>
    <row r="49" spans="1:24" s="111" customFormat="1" ht="24" customHeight="1">
      <c r="A49" s="101"/>
      <c r="B49" s="105"/>
      <c r="C49" s="40"/>
      <c r="D49" s="36" t="s">
        <v>1149</v>
      </c>
      <c r="E49" s="104" t="s">
        <v>1581</v>
      </c>
      <c r="F49" s="24" t="s">
        <v>1578</v>
      </c>
      <c r="G49" s="37" t="s">
        <v>57</v>
      </c>
      <c r="H49" s="24" t="s">
        <v>161</v>
      </c>
      <c r="I49" s="24" t="s">
        <v>561</v>
      </c>
      <c r="J49" s="25">
        <v>5</v>
      </c>
      <c r="K49" s="26">
        <v>19.6</v>
      </c>
      <c r="L49" s="27">
        <v>118</v>
      </c>
      <c r="M49" s="396">
        <v>12.2</v>
      </c>
      <c r="N49" s="397">
        <v>15.4</v>
      </c>
      <c r="O49" s="24" t="s">
        <v>1579</v>
      </c>
      <c r="P49" s="29" t="s">
        <v>38</v>
      </c>
      <c r="Q49" s="24" t="s">
        <v>45</v>
      </c>
      <c r="R49" s="36"/>
      <c r="S49" s="398" t="s">
        <v>40</v>
      </c>
      <c r="T49" s="31">
        <v>160</v>
      </c>
      <c r="U49" s="32">
        <v>127</v>
      </c>
      <c r="X49" s="112"/>
    </row>
    <row r="50" spans="1:24" s="111" customFormat="1" ht="24" customHeight="1">
      <c r="A50" s="101"/>
      <c r="B50" s="100" t="s">
        <v>1582</v>
      </c>
      <c r="C50" s="21" t="s">
        <v>458</v>
      </c>
      <c r="D50" s="36" t="s">
        <v>459</v>
      </c>
      <c r="E50" s="104" t="s">
        <v>963</v>
      </c>
      <c r="F50" s="24" t="s">
        <v>460</v>
      </c>
      <c r="G50" s="37">
        <v>1.997</v>
      </c>
      <c r="H50" s="24" t="s">
        <v>461</v>
      </c>
      <c r="I50" s="24" t="s">
        <v>462</v>
      </c>
      <c r="J50" s="25">
        <v>7</v>
      </c>
      <c r="K50" s="26">
        <v>16.2</v>
      </c>
      <c r="L50" s="27">
        <v>143</v>
      </c>
      <c r="M50" s="396">
        <v>14.4</v>
      </c>
      <c r="N50" s="397">
        <v>17.6</v>
      </c>
      <c r="O50" s="24" t="s">
        <v>463</v>
      </c>
      <c r="P50" s="29" t="s">
        <v>38</v>
      </c>
      <c r="Q50" s="24" t="s">
        <v>39</v>
      </c>
      <c r="R50" s="36" t="s">
        <v>464</v>
      </c>
      <c r="S50" s="398" t="s">
        <v>40</v>
      </c>
      <c r="T50" s="31">
        <f aca="true" t="shared" si="2" ref="T50:T86">IF(K50&lt;&gt;0,IF(K50&gt;=M50,ROUNDDOWN(K50/M50*100,0),""),"")</f>
        <v>112</v>
      </c>
      <c r="U50" s="32">
        <f aca="true" t="shared" si="3" ref="U50:U86">IF(K50&lt;&gt;0,IF(K50&gt;=N50,ROUNDDOWN(K50/N50*100,0),""),"")</f>
      </c>
      <c r="X50" s="112"/>
    </row>
    <row r="51" spans="1:24" s="111" customFormat="1" ht="24" customHeight="1">
      <c r="A51" s="101"/>
      <c r="B51" s="102"/>
      <c r="C51" s="35" t="s">
        <v>404</v>
      </c>
      <c r="D51" s="36" t="s">
        <v>459</v>
      </c>
      <c r="E51" s="104" t="s">
        <v>1150</v>
      </c>
      <c r="F51" s="24" t="s">
        <v>460</v>
      </c>
      <c r="G51" s="37">
        <v>1.997</v>
      </c>
      <c r="H51" s="24" t="s">
        <v>461</v>
      </c>
      <c r="I51" s="24" t="s">
        <v>71</v>
      </c>
      <c r="J51" s="25">
        <v>7</v>
      </c>
      <c r="K51" s="26">
        <v>15.2</v>
      </c>
      <c r="L51" s="27">
        <v>153</v>
      </c>
      <c r="M51" s="396">
        <v>14.4</v>
      </c>
      <c r="N51" s="397">
        <v>17.6</v>
      </c>
      <c r="O51" s="24" t="s">
        <v>463</v>
      </c>
      <c r="P51" s="29" t="s">
        <v>38</v>
      </c>
      <c r="Q51" s="24" t="s">
        <v>39</v>
      </c>
      <c r="R51" s="36" t="s">
        <v>1151</v>
      </c>
      <c r="S51" s="398" t="s">
        <v>40</v>
      </c>
      <c r="T51" s="31">
        <f t="shared" si="2"/>
        <v>105</v>
      </c>
      <c r="U51" s="32">
        <f t="shared" si="3"/>
      </c>
      <c r="X51" s="112"/>
    </row>
    <row r="52" spans="1:24" s="111" customFormat="1" ht="24" customHeight="1">
      <c r="A52" s="101"/>
      <c r="B52" s="105"/>
      <c r="C52" s="40" t="s">
        <v>404</v>
      </c>
      <c r="D52" s="36" t="s">
        <v>468</v>
      </c>
      <c r="E52" s="104" t="s">
        <v>849</v>
      </c>
      <c r="F52" s="24" t="s">
        <v>465</v>
      </c>
      <c r="G52" s="37">
        <v>1.998</v>
      </c>
      <c r="H52" s="24" t="s">
        <v>469</v>
      </c>
      <c r="I52" s="24" t="s">
        <v>470</v>
      </c>
      <c r="J52" s="25">
        <v>7</v>
      </c>
      <c r="K52" s="26">
        <v>10.6</v>
      </c>
      <c r="L52" s="27">
        <v>219</v>
      </c>
      <c r="M52" s="396">
        <v>13.2</v>
      </c>
      <c r="N52" s="397">
        <v>16.5</v>
      </c>
      <c r="O52" s="24" t="s">
        <v>37</v>
      </c>
      <c r="P52" s="29" t="s">
        <v>80</v>
      </c>
      <c r="Q52" s="24" t="s">
        <v>45</v>
      </c>
      <c r="R52" s="36"/>
      <c r="S52" s="398" t="s">
        <v>40</v>
      </c>
      <c r="T52" s="31">
        <f t="shared" si="2"/>
      </c>
      <c r="U52" s="32">
        <f t="shared" si="3"/>
      </c>
      <c r="X52" s="112"/>
    </row>
    <row r="53" spans="1:24" s="111" customFormat="1" ht="24" customHeight="1">
      <c r="A53" s="101"/>
      <c r="B53" s="100"/>
      <c r="C53" s="21" t="s">
        <v>471</v>
      </c>
      <c r="D53" s="36" t="s">
        <v>472</v>
      </c>
      <c r="E53" s="104" t="s">
        <v>942</v>
      </c>
      <c r="F53" s="24" t="s">
        <v>473</v>
      </c>
      <c r="G53" s="37" t="s">
        <v>57</v>
      </c>
      <c r="H53" s="24" t="s">
        <v>402</v>
      </c>
      <c r="I53" s="24">
        <v>1650</v>
      </c>
      <c r="J53" s="25">
        <v>8</v>
      </c>
      <c r="K53" s="26">
        <v>16</v>
      </c>
      <c r="L53" s="27">
        <v>145</v>
      </c>
      <c r="M53" s="396">
        <v>13.2</v>
      </c>
      <c r="N53" s="397">
        <v>16.5</v>
      </c>
      <c r="O53" s="24" t="s">
        <v>58</v>
      </c>
      <c r="P53" s="29" t="s">
        <v>38</v>
      </c>
      <c r="Q53" s="24" t="s">
        <v>39</v>
      </c>
      <c r="R53" s="36"/>
      <c r="S53" s="398" t="s">
        <v>40</v>
      </c>
      <c r="T53" s="31">
        <f t="shared" si="2"/>
        <v>121</v>
      </c>
      <c r="U53" s="32">
        <f t="shared" si="3"/>
      </c>
      <c r="X53" s="112"/>
    </row>
    <row r="54" spans="1:24" s="111" customFormat="1" ht="24" customHeight="1">
      <c r="A54" s="101"/>
      <c r="B54" s="102"/>
      <c r="C54" s="35"/>
      <c r="D54" s="36" t="s">
        <v>472</v>
      </c>
      <c r="E54" s="104" t="s">
        <v>1152</v>
      </c>
      <c r="F54" s="24" t="s">
        <v>473</v>
      </c>
      <c r="G54" s="37" t="s">
        <v>57</v>
      </c>
      <c r="H54" s="24" t="s">
        <v>402</v>
      </c>
      <c r="I54" s="24" t="s">
        <v>305</v>
      </c>
      <c r="J54" s="25">
        <v>8</v>
      </c>
      <c r="K54" s="26">
        <v>15.4</v>
      </c>
      <c r="L54" s="27">
        <v>151</v>
      </c>
      <c r="M54" s="396">
        <v>12.2</v>
      </c>
      <c r="N54" s="397">
        <v>15.4</v>
      </c>
      <c r="O54" s="24" t="s">
        <v>58</v>
      </c>
      <c r="P54" s="29" t="s">
        <v>38</v>
      </c>
      <c r="Q54" s="24" t="s">
        <v>39</v>
      </c>
      <c r="R54" s="36"/>
      <c r="S54" s="398" t="s">
        <v>40</v>
      </c>
      <c r="T54" s="31">
        <f t="shared" si="2"/>
        <v>126</v>
      </c>
      <c r="U54" s="32">
        <f t="shared" si="3"/>
        <v>100</v>
      </c>
      <c r="X54" s="112"/>
    </row>
    <row r="55" spans="1:24" s="111" customFormat="1" ht="24" customHeight="1">
      <c r="A55" s="101"/>
      <c r="B55" s="102"/>
      <c r="C55" s="35"/>
      <c r="D55" s="36" t="s">
        <v>474</v>
      </c>
      <c r="E55" s="104" t="s">
        <v>1153</v>
      </c>
      <c r="F55" s="24" t="s">
        <v>473</v>
      </c>
      <c r="G55" s="37" t="s">
        <v>57</v>
      </c>
      <c r="H55" s="24" t="s">
        <v>402</v>
      </c>
      <c r="I55" s="24">
        <v>1650</v>
      </c>
      <c r="J55" s="25">
        <v>8</v>
      </c>
      <c r="K55" s="26">
        <v>16</v>
      </c>
      <c r="L55" s="27">
        <v>145</v>
      </c>
      <c r="M55" s="396">
        <v>13.2</v>
      </c>
      <c r="N55" s="397">
        <v>16.5</v>
      </c>
      <c r="O55" s="24" t="s">
        <v>58</v>
      </c>
      <c r="P55" s="29" t="s">
        <v>38</v>
      </c>
      <c r="Q55" s="24" t="s">
        <v>39</v>
      </c>
      <c r="R55" s="36"/>
      <c r="S55" s="398" t="s">
        <v>40</v>
      </c>
      <c r="T55" s="31">
        <f t="shared" si="2"/>
        <v>121</v>
      </c>
      <c r="U55" s="32">
        <f t="shared" si="3"/>
      </c>
      <c r="X55" s="112"/>
    </row>
    <row r="56" spans="1:24" s="111" customFormat="1" ht="24" customHeight="1">
      <c r="A56" s="101"/>
      <c r="B56" s="102"/>
      <c r="C56" s="35"/>
      <c r="D56" s="36" t="s">
        <v>474</v>
      </c>
      <c r="E56" s="104" t="s">
        <v>1154</v>
      </c>
      <c r="F56" s="24" t="s">
        <v>473</v>
      </c>
      <c r="G56" s="37" t="s">
        <v>57</v>
      </c>
      <c r="H56" s="24" t="s">
        <v>402</v>
      </c>
      <c r="I56" s="24" t="s">
        <v>330</v>
      </c>
      <c r="J56" s="25">
        <v>8</v>
      </c>
      <c r="K56" s="26">
        <v>15.4</v>
      </c>
      <c r="L56" s="27">
        <v>151</v>
      </c>
      <c r="M56" s="396">
        <v>12.2</v>
      </c>
      <c r="N56" s="397">
        <v>15.4</v>
      </c>
      <c r="O56" s="24" t="s">
        <v>58</v>
      </c>
      <c r="P56" s="29" t="s">
        <v>38</v>
      </c>
      <c r="Q56" s="24" t="s">
        <v>39</v>
      </c>
      <c r="R56" s="36"/>
      <c r="S56" s="398" t="s">
        <v>40</v>
      </c>
      <c r="T56" s="31">
        <f t="shared" si="2"/>
        <v>126</v>
      </c>
      <c r="U56" s="32">
        <f t="shared" si="3"/>
        <v>100</v>
      </c>
      <c r="X56" s="112"/>
    </row>
    <row r="57" spans="1:24" s="111" customFormat="1" ht="24" customHeight="1">
      <c r="A57" s="101"/>
      <c r="B57" s="102"/>
      <c r="C57" s="35"/>
      <c r="D57" s="36" t="s">
        <v>475</v>
      </c>
      <c r="E57" s="104" t="s">
        <v>1155</v>
      </c>
      <c r="F57" s="24" t="s">
        <v>61</v>
      </c>
      <c r="G57" s="37" t="s">
        <v>57</v>
      </c>
      <c r="H57" s="24" t="s">
        <v>402</v>
      </c>
      <c r="I57" s="24" t="s">
        <v>62</v>
      </c>
      <c r="J57" s="25">
        <v>8</v>
      </c>
      <c r="K57" s="26">
        <v>13.8</v>
      </c>
      <c r="L57" s="27">
        <v>168</v>
      </c>
      <c r="M57" s="396">
        <v>13.2</v>
      </c>
      <c r="N57" s="397">
        <v>16.5</v>
      </c>
      <c r="O57" s="24" t="s">
        <v>63</v>
      </c>
      <c r="P57" s="29" t="s">
        <v>38</v>
      </c>
      <c r="Q57" s="24" t="s">
        <v>39</v>
      </c>
      <c r="R57" s="36"/>
      <c r="S57" s="398" t="s">
        <v>40</v>
      </c>
      <c r="T57" s="31">
        <f t="shared" si="2"/>
        <v>104</v>
      </c>
      <c r="U57" s="32">
        <f t="shared" si="3"/>
      </c>
      <c r="X57" s="112"/>
    </row>
    <row r="58" spans="1:24" s="111" customFormat="1" ht="24" customHeight="1">
      <c r="A58" s="101"/>
      <c r="B58" s="102"/>
      <c r="C58" s="35" t="s">
        <v>404</v>
      </c>
      <c r="D58" s="36" t="s">
        <v>476</v>
      </c>
      <c r="E58" s="104" t="s">
        <v>1156</v>
      </c>
      <c r="F58" s="24" t="s">
        <v>61</v>
      </c>
      <c r="G58" s="37" t="s">
        <v>57</v>
      </c>
      <c r="H58" s="24" t="s">
        <v>402</v>
      </c>
      <c r="I58" s="24" t="s">
        <v>67</v>
      </c>
      <c r="J58" s="25">
        <v>8</v>
      </c>
      <c r="K58" s="26">
        <v>12.6</v>
      </c>
      <c r="L58" s="27">
        <v>184</v>
      </c>
      <c r="M58" s="396">
        <v>12.2</v>
      </c>
      <c r="N58" s="397">
        <v>15.4</v>
      </c>
      <c r="O58" s="24" t="s">
        <v>63</v>
      </c>
      <c r="P58" s="29" t="s">
        <v>38</v>
      </c>
      <c r="Q58" s="24" t="s">
        <v>45</v>
      </c>
      <c r="R58" s="36"/>
      <c r="S58" s="398" t="s">
        <v>40</v>
      </c>
      <c r="T58" s="31">
        <v>103</v>
      </c>
      <c r="U58" s="32" t="s">
        <v>404</v>
      </c>
      <c r="X58" s="112"/>
    </row>
    <row r="59" spans="1:24" s="111" customFormat="1" ht="24" customHeight="1">
      <c r="A59" s="101"/>
      <c r="B59" s="102"/>
      <c r="C59" s="35" t="s">
        <v>404</v>
      </c>
      <c r="D59" s="36" t="s">
        <v>476</v>
      </c>
      <c r="E59" s="104" t="s">
        <v>1583</v>
      </c>
      <c r="F59" s="24" t="s">
        <v>61</v>
      </c>
      <c r="G59" s="37" t="s">
        <v>57</v>
      </c>
      <c r="H59" s="24" t="s">
        <v>402</v>
      </c>
      <c r="I59" s="24" t="s">
        <v>445</v>
      </c>
      <c r="J59" s="25">
        <v>8</v>
      </c>
      <c r="K59" s="26">
        <v>13.6</v>
      </c>
      <c r="L59" s="27">
        <v>171</v>
      </c>
      <c r="M59" s="396">
        <v>12.2</v>
      </c>
      <c r="N59" s="397">
        <v>15.4</v>
      </c>
      <c r="O59" s="24" t="s">
        <v>66</v>
      </c>
      <c r="P59" s="29" t="s">
        <v>38</v>
      </c>
      <c r="Q59" s="24" t="s">
        <v>45</v>
      </c>
      <c r="R59" s="36"/>
      <c r="S59" s="398" t="s">
        <v>40</v>
      </c>
      <c r="T59" s="31">
        <v>111</v>
      </c>
      <c r="U59" s="32" t="s">
        <v>404</v>
      </c>
      <c r="X59" s="112"/>
    </row>
    <row r="60" spans="1:24" s="111" customFormat="1" ht="24" customHeight="1">
      <c r="A60" s="101"/>
      <c r="B60" s="102"/>
      <c r="C60" s="35"/>
      <c r="D60" s="36" t="s">
        <v>476</v>
      </c>
      <c r="E60" s="104" t="s">
        <v>1157</v>
      </c>
      <c r="F60" s="24" t="s">
        <v>61</v>
      </c>
      <c r="G60" s="37" t="s">
        <v>57</v>
      </c>
      <c r="H60" s="24" t="s">
        <v>402</v>
      </c>
      <c r="I60" s="24">
        <v>1770</v>
      </c>
      <c r="J60" s="25">
        <v>8</v>
      </c>
      <c r="K60" s="26">
        <v>12.8</v>
      </c>
      <c r="L60" s="27">
        <v>181</v>
      </c>
      <c r="M60" s="396">
        <v>11.1</v>
      </c>
      <c r="N60" s="397">
        <v>14.4</v>
      </c>
      <c r="O60" s="24" t="s">
        <v>66</v>
      </c>
      <c r="P60" s="29" t="s">
        <v>38</v>
      </c>
      <c r="Q60" s="24" t="s">
        <v>45</v>
      </c>
      <c r="R60" s="36"/>
      <c r="S60" s="398" t="s">
        <v>40</v>
      </c>
      <c r="T60" s="31">
        <v>115</v>
      </c>
      <c r="U60" s="32" t="s">
        <v>404</v>
      </c>
      <c r="X60" s="112"/>
    </row>
    <row r="61" spans="1:24" s="111" customFormat="1" ht="74.25" customHeight="1">
      <c r="A61" s="101"/>
      <c r="B61" s="102"/>
      <c r="C61" s="35" t="s">
        <v>404</v>
      </c>
      <c r="D61" s="36" t="s">
        <v>477</v>
      </c>
      <c r="E61" s="104" t="s">
        <v>1584</v>
      </c>
      <c r="F61" s="24" t="s">
        <v>61</v>
      </c>
      <c r="G61" s="37" t="s">
        <v>57</v>
      </c>
      <c r="H61" s="24" t="s">
        <v>402</v>
      </c>
      <c r="I61" s="24" t="s">
        <v>428</v>
      </c>
      <c r="J61" s="25">
        <v>8</v>
      </c>
      <c r="K61" s="26">
        <v>13.6</v>
      </c>
      <c r="L61" s="27">
        <v>171</v>
      </c>
      <c r="M61" s="396">
        <v>12.2</v>
      </c>
      <c r="N61" s="397">
        <v>15.4</v>
      </c>
      <c r="O61" s="24" t="s">
        <v>66</v>
      </c>
      <c r="P61" s="29" t="s">
        <v>38</v>
      </c>
      <c r="Q61" s="24" t="s">
        <v>45</v>
      </c>
      <c r="R61" s="36"/>
      <c r="S61" s="398" t="s">
        <v>40</v>
      </c>
      <c r="T61" s="31">
        <f t="shared" si="2"/>
        <v>111</v>
      </c>
      <c r="U61" s="32">
        <f t="shared" si="3"/>
      </c>
      <c r="X61" s="112"/>
    </row>
    <row r="62" spans="1:24" s="111" customFormat="1" ht="74.25" customHeight="1">
      <c r="A62" s="101"/>
      <c r="B62" s="102"/>
      <c r="C62" s="35"/>
      <c r="D62" s="36" t="s">
        <v>477</v>
      </c>
      <c r="E62" s="104" t="s">
        <v>1158</v>
      </c>
      <c r="F62" s="24" t="s">
        <v>61</v>
      </c>
      <c r="G62" s="37" t="s">
        <v>57</v>
      </c>
      <c r="H62" s="24" t="s">
        <v>402</v>
      </c>
      <c r="I62" s="24" t="s">
        <v>339</v>
      </c>
      <c r="J62" s="25">
        <v>8</v>
      </c>
      <c r="K62" s="26">
        <v>12.8</v>
      </c>
      <c r="L62" s="27">
        <v>181</v>
      </c>
      <c r="M62" s="396">
        <v>11.1</v>
      </c>
      <c r="N62" s="397">
        <v>14.4</v>
      </c>
      <c r="O62" s="24" t="s">
        <v>66</v>
      </c>
      <c r="P62" s="29" t="s">
        <v>38</v>
      </c>
      <c r="Q62" s="24" t="s">
        <v>45</v>
      </c>
      <c r="R62" s="36"/>
      <c r="S62" s="398" t="s">
        <v>40</v>
      </c>
      <c r="T62" s="31">
        <v>115</v>
      </c>
      <c r="U62" s="32" t="s">
        <v>404</v>
      </c>
      <c r="X62" s="112"/>
    </row>
    <row r="63" spans="1:24" s="111" customFormat="1" ht="24" customHeight="1">
      <c r="A63" s="101"/>
      <c r="B63" s="102"/>
      <c r="C63" s="35"/>
      <c r="D63" s="36" t="s">
        <v>1159</v>
      </c>
      <c r="E63" s="104" t="s">
        <v>849</v>
      </c>
      <c r="F63" s="24" t="s">
        <v>61</v>
      </c>
      <c r="G63" s="37" t="s">
        <v>57</v>
      </c>
      <c r="H63" s="24" t="s">
        <v>402</v>
      </c>
      <c r="I63" s="24" t="s">
        <v>1160</v>
      </c>
      <c r="J63" s="25">
        <v>8</v>
      </c>
      <c r="K63" s="26">
        <v>12.6</v>
      </c>
      <c r="L63" s="27">
        <v>184</v>
      </c>
      <c r="M63" s="396">
        <v>12.2</v>
      </c>
      <c r="N63" s="397">
        <v>15.4</v>
      </c>
      <c r="O63" s="24" t="s">
        <v>63</v>
      </c>
      <c r="P63" s="29" t="s">
        <v>38</v>
      </c>
      <c r="Q63" s="24" t="s">
        <v>45</v>
      </c>
      <c r="R63" s="36"/>
      <c r="S63" s="398" t="s">
        <v>40</v>
      </c>
      <c r="T63" s="31">
        <v>103</v>
      </c>
      <c r="U63" s="32"/>
      <c r="X63" s="112"/>
    </row>
    <row r="64" spans="1:24" s="111" customFormat="1" ht="24" customHeight="1">
      <c r="A64" s="101"/>
      <c r="B64" s="105"/>
      <c r="C64" s="40"/>
      <c r="D64" s="36" t="s">
        <v>1161</v>
      </c>
      <c r="E64" s="104" t="s">
        <v>849</v>
      </c>
      <c r="F64" s="29" t="s">
        <v>61</v>
      </c>
      <c r="G64" s="37" t="s">
        <v>57</v>
      </c>
      <c r="H64" s="29" t="s">
        <v>402</v>
      </c>
      <c r="I64" s="24" t="s">
        <v>86</v>
      </c>
      <c r="J64" s="25">
        <v>8</v>
      </c>
      <c r="K64" s="26">
        <v>13.8</v>
      </c>
      <c r="L64" s="27">
        <v>168</v>
      </c>
      <c r="M64" s="396">
        <v>13.2</v>
      </c>
      <c r="N64" s="397">
        <v>16.5</v>
      </c>
      <c r="O64" s="24" t="s">
        <v>63</v>
      </c>
      <c r="P64" s="29" t="s">
        <v>38</v>
      </c>
      <c r="Q64" s="24" t="s">
        <v>39</v>
      </c>
      <c r="R64" s="36"/>
      <c r="S64" s="398" t="s">
        <v>40</v>
      </c>
      <c r="T64" s="31">
        <v>104</v>
      </c>
      <c r="U64" s="32"/>
      <c r="X64" s="112"/>
    </row>
    <row r="65" spans="1:24" s="111" customFormat="1" ht="24" customHeight="1">
      <c r="A65" s="101"/>
      <c r="B65" s="165"/>
      <c r="C65" s="167" t="s">
        <v>478</v>
      </c>
      <c r="D65" s="36" t="s">
        <v>479</v>
      </c>
      <c r="E65" s="104" t="s">
        <v>878</v>
      </c>
      <c r="F65" s="29" t="s">
        <v>480</v>
      </c>
      <c r="G65" s="37" t="s">
        <v>481</v>
      </c>
      <c r="H65" s="29" t="s">
        <v>402</v>
      </c>
      <c r="I65" s="24" t="s">
        <v>482</v>
      </c>
      <c r="J65" s="25">
        <v>5</v>
      </c>
      <c r="K65" s="38">
        <v>15.6</v>
      </c>
      <c r="L65" s="27">
        <v>149</v>
      </c>
      <c r="M65" s="396">
        <v>17.2</v>
      </c>
      <c r="N65" s="397">
        <v>20.3</v>
      </c>
      <c r="O65" s="29" t="s">
        <v>181</v>
      </c>
      <c r="P65" s="29" t="s">
        <v>38</v>
      </c>
      <c r="Q65" s="24" t="s">
        <v>39</v>
      </c>
      <c r="R65" s="36"/>
      <c r="S65" s="398" t="s">
        <v>40</v>
      </c>
      <c r="T65" s="31">
        <f t="shared" si="2"/>
      </c>
      <c r="U65" s="32">
        <f t="shared" si="3"/>
      </c>
      <c r="X65" s="112"/>
    </row>
    <row r="66" spans="1:24" s="111" customFormat="1" ht="24" customHeight="1">
      <c r="A66" s="101"/>
      <c r="B66" s="165"/>
      <c r="C66" s="166" t="s">
        <v>483</v>
      </c>
      <c r="D66" s="36" t="s">
        <v>484</v>
      </c>
      <c r="E66" s="104" t="s">
        <v>1162</v>
      </c>
      <c r="F66" s="24" t="s">
        <v>485</v>
      </c>
      <c r="G66" s="37" t="s">
        <v>486</v>
      </c>
      <c r="H66" s="24" t="s">
        <v>402</v>
      </c>
      <c r="I66" s="24" t="s">
        <v>361</v>
      </c>
      <c r="J66" s="25">
        <v>5</v>
      </c>
      <c r="K66" s="26">
        <v>14.4</v>
      </c>
      <c r="L66" s="27">
        <v>161</v>
      </c>
      <c r="M66" s="396">
        <v>14.4</v>
      </c>
      <c r="N66" s="397">
        <v>17.6</v>
      </c>
      <c r="O66" s="24" t="s">
        <v>181</v>
      </c>
      <c r="P66" s="29" t="s">
        <v>38</v>
      </c>
      <c r="Q66" s="24" t="s">
        <v>39</v>
      </c>
      <c r="R66" s="36"/>
      <c r="S66" s="398" t="s">
        <v>40</v>
      </c>
      <c r="T66" s="31">
        <f t="shared" si="2"/>
        <v>100</v>
      </c>
      <c r="U66" s="32">
        <f t="shared" si="3"/>
      </c>
      <c r="X66" s="112"/>
    </row>
    <row r="67" spans="1:24" s="111" customFormat="1" ht="24" customHeight="1">
      <c r="A67" s="101"/>
      <c r="B67" s="100"/>
      <c r="C67" s="21" t="s">
        <v>487</v>
      </c>
      <c r="D67" s="36" t="s">
        <v>488</v>
      </c>
      <c r="E67" s="104" t="s">
        <v>1163</v>
      </c>
      <c r="F67" s="24" t="s">
        <v>489</v>
      </c>
      <c r="G67" s="37" t="s">
        <v>490</v>
      </c>
      <c r="H67" s="24" t="s">
        <v>469</v>
      </c>
      <c r="I67" s="24">
        <v>1310</v>
      </c>
      <c r="J67" s="25">
        <v>5</v>
      </c>
      <c r="K67" s="26">
        <v>13.2</v>
      </c>
      <c r="L67" s="27">
        <v>176</v>
      </c>
      <c r="M67" s="396">
        <v>17.2</v>
      </c>
      <c r="N67" s="397">
        <v>20.3</v>
      </c>
      <c r="O67" s="24" t="s">
        <v>37</v>
      </c>
      <c r="P67" s="29" t="s">
        <v>38</v>
      </c>
      <c r="Q67" s="24" t="s">
        <v>39</v>
      </c>
      <c r="R67" s="36"/>
      <c r="S67" s="398" t="s">
        <v>40</v>
      </c>
      <c r="T67" s="31">
        <f t="shared" si="2"/>
      </c>
      <c r="U67" s="32">
        <f t="shared" si="3"/>
      </c>
      <c r="X67" s="112"/>
    </row>
    <row r="68" spans="1:24" s="111" customFormat="1" ht="24" customHeight="1">
      <c r="A68" s="101"/>
      <c r="B68" s="105"/>
      <c r="C68" s="40" t="s">
        <v>404</v>
      </c>
      <c r="D68" s="36" t="s">
        <v>488</v>
      </c>
      <c r="E68" s="104" t="s">
        <v>947</v>
      </c>
      <c r="F68" s="24" t="s">
        <v>489</v>
      </c>
      <c r="G68" s="37" t="s">
        <v>490</v>
      </c>
      <c r="H68" s="24" t="s">
        <v>469</v>
      </c>
      <c r="I68" s="24" t="s">
        <v>1585</v>
      </c>
      <c r="J68" s="25">
        <v>7</v>
      </c>
      <c r="K68" s="26">
        <v>12.8</v>
      </c>
      <c r="L68" s="27">
        <v>181</v>
      </c>
      <c r="M68" s="396">
        <v>15.8</v>
      </c>
      <c r="N68" s="397">
        <v>19</v>
      </c>
      <c r="O68" s="24" t="s">
        <v>37</v>
      </c>
      <c r="P68" s="29" t="s">
        <v>38</v>
      </c>
      <c r="Q68" s="24" t="s">
        <v>39</v>
      </c>
      <c r="R68" s="36"/>
      <c r="S68" s="398" t="s">
        <v>40</v>
      </c>
      <c r="T68" s="31">
        <f t="shared" si="2"/>
      </c>
      <c r="U68" s="32">
        <f t="shared" si="3"/>
      </c>
      <c r="X68" s="112"/>
    </row>
    <row r="69" spans="1:24" s="111" customFormat="1" ht="24" customHeight="1">
      <c r="A69" s="101"/>
      <c r="B69" s="102"/>
      <c r="C69" s="35" t="s">
        <v>1164</v>
      </c>
      <c r="D69" s="36" t="s">
        <v>488</v>
      </c>
      <c r="E69" s="104" t="s">
        <v>1165</v>
      </c>
      <c r="F69" s="24" t="s">
        <v>489</v>
      </c>
      <c r="G69" s="37" t="s">
        <v>490</v>
      </c>
      <c r="H69" s="24" t="s">
        <v>469</v>
      </c>
      <c r="I69" s="24" t="s">
        <v>1166</v>
      </c>
      <c r="J69" s="25">
        <v>5</v>
      </c>
      <c r="K69" s="26">
        <v>12.2</v>
      </c>
      <c r="L69" s="27">
        <v>190</v>
      </c>
      <c r="M69" s="396">
        <v>15.8</v>
      </c>
      <c r="N69" s="397">
        <v>19</v>
      </c>
      <c r="O69" s="24" t="s">
        <v>37</v>
      </c>
      <c r="P69" s="29" t="s">
        <v>38</v>
      </c>
      <c r="Q69" s="24" t="s">
        <v>39</v>
      </c>
      <c r="R69" s="36"/>
      <c r="S69" s="398" t="s">
        <v>40</v>
      </c>
      <c r="T69" s="31" t="s">
        <v>404</v>
      </c>
      <c r="U69" s="32"/>
      <c r="X69" s="112"/>
    </row>
    <row r="70" spans="1:24" s="111" customFormat="1" ht="24" customHeight="1">
      <c r="A70" s="101"/>
      <c r="B70" s="100"/>
      <c r="C70" s="21" t="s">
        <v>491</v>
      </c>
      <c r="D70" s="36" t="s">
        <v>492</v>
      </c>
      <c r="E70" s="104" t="s">
        <v>1167</v>
      </c>
      <c r="F70" s="24" t="s">
        <v>485</v>
      </c>
      <c r="G70" s="37" t="s">
        <v>486</v>
      </c>
      <c r="H70" s="24" t="s">
        <v>402</v>
      </c>
      <c r="I70" s="24" t="s">
        <v>493</v>
      </c>
      <c r="J70" s="25" t="s">
        <v>210</v>
      </c>
      <c r="K70" s="26">
        <v>10.8</v>
      </c>
      <c r="L70" s="27">
        <v>215</v>
      </c>
      <c r="M70" s="396">
        <v>10.2</v>
      </c>
      <c r="N70" s="397">
        <v>13.5</v>
      </c>
      <c r="O70" s="24" t="s">
        <v>181</v>
      </c>
      <c r="P70" s="29" t="s">
        <v>38</v>
      </c>
      <c r="Q70" s="24" t="s">
        <v>39</v>
      </c>
      <c r="R70" s="36"/>
      <c r="S70" s="398" t="s">
        <v>40</v>
      </c>
      <c r="T70" s="31">
        <f t="shared" si="2"/>
        <v>105</v>
      </c>
      <c r="U70" s="32">
        <f t="shared" si="3"/>
      </c>
      <c r="X70" s="112"/>
    </row>
    <row r="71" spans="1:24" s="111" customFormat="1" ht="24" customHeight="1">
      <c r="A71" s="101"/>
      <c r="B71" s="102"/>
      <c r="C71" s="35"/>
      <c r="D71" s="36" t="s">
        <v>492</v>
      </c>
      <c r="E71" s="104" t="s">
        <v>1168</v>
      </c>
      <c r="F71" s="24" t="s">
        <v>485</v>
      </c>
      <c r="G71" s="37" t="s">
        <v>486</v>
      </c>
      <c r="H71" s="24" t="s">
        <v>402</v>
      </c>
      <c r="I71" s="24" t="s">
        <v>494</v>
      </c>
      <c r="J71" s="25">
        <v>7</v>
      </c>
      <c r="K71" s="26">
        <v>10.6</v>
      </c>
      <c r="L71" s="27">
        <v>219</v>
      </c>
      <c r="M71" s="396">
        <v>9.4</v>
      </c>
      <c r="N71" s="397">
        <v>12.7</v>
      </c>
      <c r="O71" s="24" t="s">
        <v>181</v>
      </c>
      <c r="P71" s="29" t="s">
        <v>38</v>
      </c>
      <c r="Q71" s="24" t="s">
        <v>39</v>
      </c>
      <c r="R71" s="36"/>
      <c r="S71" s="398" t="s">
        <v>40</v>
      </c>
      <c r="T71" s="31">
        <f t="shared" si="2"/>
        <v>112</v>
      </c>
      <c r="U71" s="32">
        <f t="shared" si="3"/>
      </c>
      <c r="X71" s="112"/>
    </row>
    <row r="72" spans="1:24" s="111" customFormat="1" ht="24" customHeight="1">
      <c r="A72" s="101"/>
      <c r="B72" s="102"/>
      <c r="C72" s="35"/>
      <c r="D72" s="36" t="s">
        <v>495</v>
      </c>
      <c r="E72" s="104" t="s">
        <v>1169</v>
      </c>
      <c r="F72" s="24" t="s">
        <v>485</v>
      </c>
      <c r="G72" s="37" t="s">
        <v>486</v>
      </c>
      <c r="H72" s="24" t="s">
        <v>402</v>
      </c>
      <c r="I72" s="24" t="s">
        <v>496</v>
      </c>
      <c r="J72" s="25">
        <v>8</v>
      </c>
      <c r="K72" s="26">
        <v>10.4</v>
      </c>
      <c r="L72" s="27">
        <v>223</v>
      </c>
      <c r="M72" s="396">
        <v>10.2</v>
      </c>
      <c r="N72" s="397">
        <v>13.5</v>
      </c>
      <c r="O72" s="24" t="s">
        <v>181</v>
      </c>
      <c r="P72" s="29" t="s">
        <v>38</v>
      </c>
      <c r="Q72" s="24" t="s">
        <v>45</v>
      </c>
      <c r="R72" s="36"/>
      <c r="S72" s="398" t="s">
        <v>40</v>
      </c>
      <c r="T72" s="31">
        <f t="shared" si="2"/>
        <v>101</v>
      </c>
      <c r="U72" s="32">
        <f t="shared" si="3"/>
      </c>
      <c r="X72" s="112"/>
    </row>
    <row r="73" spans="1:24" s="111" customFormat="1" ht="24" customHeight="1">
      <c r="A73" s="101"/>
      <c r="B73" s="102"/>
      <c r="C73" s="35"/>
      <c r="D73" s="36" t="s">
        <v>495</v>
      </c>
      <c r="E73" s="104" t="s">
        <v>1170</v>
      </c>
      <c r="F73" s="24" t="s">
        <v>485</v>
      </c>
      <c r="G73" s="37" t="s">
        <v>486</v>
      </c>
      <c r="H73" s="24" t="s">
        <v>402</v>
      </c>
      <c r="I73" s="24" t="s">
        <v>497</v>
      </c>
      <c r="J73" s="25" t="s">
        <v>210</v>
      </c>
      <c r="K73" s="26">
        <v>10.2</v>
      </c>
      <c r="L73" s="27">
        <v>228</v>
      </c>
      <c r="M73" s="396">
        <v>9.4</v>
      </c>
      <c r="N73" s="397">
        <v>12.7</v>
      </c>
      <c r="O73" s="24" t="s">
        <v>181</v>
      </c>
      <c r="P73" s="29" t="s">
        <v>38</v>
      </c>
      <c r="Q73" s="24" t="s">
        <v>45</v>
      </c>
      <c r="R73" s="36"/>
      <c r="S73" s="398" t="s">
        <v>40</v>
      </c>
      <c r="T73" s="31">
        <f t="shared" si="2"/>
        <v>108</v>
      </c>
      <c r="U73" s="32">
        <f t="shared" si="3"/>
      </c>
      <c r="X73" s="112"/>
    </row>
    <row r="74" spans="1:24" s="111" customFormat="1" ht="24" customHeight="1">
      <c r="A74" s="101"/>
      <c r="B74" s="102"/>
      <c r="C74" s="35"/>
      <c r="D74" s="36" t="s">
        <v>498</v>
      </c>
      <c r="E74" s="104" t="s">
        <v>1171</v>
      </c>
      <c r="F74" s="24" t="s">
        <v>499</v>
      </c>
      <c r="G74" s="37" t="s">
        <v>414</v>
      </c>
      <c r="H74" s="24" t="s">
        <v>402</v>
      </c>
      <c r="I74" s="24" t="s">
        <v>500</v>
      </c>
      <c r="J74" s="25" t="s">
        <v>210</v>
      </c>
      <c r="K74" s="26">
        <v>9.4</v>
      </c>
      <c r="L74" s="27">
        <v>247</v>
      </c>
      <c r="M74" s="396">
        <v>9.4</v>
      </c>
      <c r="N74" s="397">
        <v>12.7</v>
      </c>
      <c r="O74" s="24" t="s">
        <v>181</v>
      </c>
      <c r="P74" s="29" t="s">
        <v>38</v>
      </c>
      <c r="Q74" s="24" t="s">
        <v>39</v>
      </c>
      <c r="R74" s="36"/>
      <c r="S74" s="398" t="s">
        <v>40</v>
      </c>
      <c r="T74" s="31">
        <f t="shared" si="2"/>
        <v>100</v>
      </c>
      <c r="U74" s="32">
        <f t="shared" si="3"/>
      </c>
      <c r="X74" s="112"/>
    </row>
    <row r="75" spans="1:24" s="111" customFormat="1" ht="72" customHeight="1">
      <c r="A75" s="101"/>
      <c r="B75" s="102"/>
      <c r="C75" s="35" t="s">
        <v>404</v>
      </c>
      <c r="D75" s="36" t="s">
        <v>501</v>
      </c>
      <c r="E75" s="104" t="s">
        <v>1586</v>
      </c>
      <c r="F75" s="24" t="s">
        <v>499</v>
      </c>
      <c r="G75" s="37" t="s">
        <v>414</v>
      </c>
      <c r="H75" s="24" t="s">
        <v>402</v>
      </c>
      <c r="I75" s="24" t="s">
        <v>502</v>
      </c>
      <c r="J75" s="25" t="s">
        <v>210</v>
      </c>
      <c r="K75" s="26">
        <v>9.2</v>
      </c>
      <c r="L75" s="27">
        <v>252</v>
      </c>
      <c r="M75" s="396">
        <v>9.4</v>
      </c>
      <c r="N75" s="397">
        <v>12.7</v>
      </c>
      <c r="O75" s="24" t="s">
        <v>181</v>
      </c>
      <c r="P75" s="29" t="s">
        <v>38</v>
      </c>
      <c r="Q75" s="24" t="s">
        <v>45</v>
      </c>
      <c r="R75" s="36"/>
      <c r="S75" s="398" t="s">
        <v>40</v>
      </c>
      <c r="T75" s="31">
        <f t="shared" si="2"/>
      </c>
      <c r="U75" s="32">
        <f t="shared" si="3"/>
      </c>
      <c r="X75" s="112"/>
    </row>
    <row r="76" spans="1:24" s="111" customFormat="1" ht="73.5" customHeight="1">
      <c r="A76" s="101"/>
      <c r="B76" s="105"/>
      <c r="C76" s="40"/>
      <c r="D76" s="36" t="s">
        <v>501</v>
      </c>
      <c r="E76" s="104" t="s">
        <v>1587</v>
      </c>
      <c r="F76" s="29" t="s">
        <v>499</v>
      </c>
      <c r="G76" s="37" t="s">
        <v>414</v>
      </c>
      <c r="H76" s="29" t="s">
        <v>402</v>
      </c>
      <c r="I76" s="24" t="s">
        <v>191</v>
      </c>
      <c r="J76" s="25" t="s">
        <v>210</v>
      </c>
      <c r="K76" s="26">
        <v>9</v>
      </c>
      <c r="L76" s="27">
        <v>258</v>
      </c>
      <c r="M76" s="396">
        <v>8.7</v>
      </c>
      <c r="N76" s="397">
        <v>11.9</v>
      </c>
      <c r="O76" s="24" t="s">
        <v>181</v>
      </c>
      <c r="P76" s="29" t="s">
        <v>38</v>
      </c>
      <c r="Q76" s="24" t="s">
        <v>45</v>
      </c>
      <c r="R76" s="36"/>
      <c r="S76" s="398" t="s">
        <v>40</v>
      </c>
      <c r="T76" s="31">
        <f t="shared" si="2"/>
        <v>103</v>
      </c>
      <c r="U76" s="32">
        <f t="shared" si="3"/>
      </c>
      <c r="X76" s="112"/>
    </row>
    <row r="77" spans="1:24" s="111" customFormat="1" ht="24" customHeight="1">
      <c r="A77" s="101"/>
      <c r="B77" s="100"/>
      <c r="C77" s="21" t="s">
        <v>504</v>
      </c>
      <c r="D77" s="36" t="s">
        <v>505</v>
      </c>
      <c r="E77" s="104" t="s">
        <v>1172</v>
      </c>
      <c r="F77" s="29" t="s">
        <v>422</v>
      </c>
      <c r="G77" s="37" t="s">
        <v>423</v>
      </c>
      <c r="H77" s="29" t="s">
        <v>48</v>
      </c>
      <c r="I77" s="24" t="s">
        <v>163</v>
      </c>
      <c r="J77" s="25">
        <v>2</v>
      </c>
      <c r="K77" s="26">
        <v>9.1</v>
      </c>
      <c r="L77" s="27">
        <v>255</v>
      </c>
      <c r="M77" s="396">
        <v>14.4</v>
      </c>
      <c r="N77" s="397">
        <v>17.6</v>
      </c>
      <c r="O77" s="24" t="s">
        <v>425</v>
      </c>
      <c r="P77" s="29" t="s">
        <v>38</v>
      </c>
      <c r="Q77" s="24" t="s">
        <v>204</v>
      </c>
      <c r="R77" s="104"/>
      <c r="S77" s="398" t="s">
        <v>49</v>
      </c>
      <c r="T77" s="31" t="s">
        <v>404</v>
      </c>
      <c r="U77" s="32" t="s">
        <v>404</v>
      </c>
      <c r="X77" s="112"/>
    </row>
    <row r="78" spans="1:24" s="111" customFormat="1" ht="24" customHeight="1">
      <c r="A78" s="101"/>
      <c r="B78" s="102"/>
      <c r="C78" s="35" t="s">
        <v>404</v>
      </c>
      <c r="D78" s="36" t="s">
        <v>505</v>
      </c>
      <c r="E78" s="104" t="s">
        <v>1173</v>
      </c>
      <c r="F78" s="29" t="s">
        <v>422</v>
      </c>
      <c r="G78" s="37" t="s">
        <v>423</v>
      </c>
      <c r="H78" s="29" t="s">
        <v>424</v>
      </c>
      <c r="I78" s="24" t="s">
        <v>162</v>
      </c>
      <c r="J78" s="25">
        <v>2</v>
      </c>
      <c r="K78" s="26">
        <v>9.2</v>
      </c>
      <c r="L78" s="27">
        <v>252</v>
      </c>
      <c r="M78" s="396">
        <v>14.4</v>
      </c>
      <c r="N78" s="397">
        <v>17.6</v>
      </c>
      <c r="O78" s="24" t="s">
        <v>425</v>
      </c>
      <c r="P78" s="29" t="s">
        <v>38</v>
      </c>
      <c r="Q78" s="24" t="s">
        <v>204</v>
      </c>
      <c r="R78" s="36"/>
      <c r="S78" s="398" t="s">
        <v>49</v>
      </c>
      <c r="T78" s="31" t="s">
        <v>404</v>
      </c>
      <c r="U78" s="32" t="s">
        <v>404</v>
      </c>
      <c r="X78" s="112"/>
    </row>
    <row r="79" spans="1:24" s="111" customFormat="1" ht="24" customHeight="1">
      <c r="A79" s="101"/>
      <c r="B79" s="102"/>
      <c r="C79" s="35" t="s">
        <v>404</v>
      </c>
      <c r="D79" s="36" t="s">
        <v>505</v>
      </c>
      <c r="E79" s="104" t="s">
        <v>1174</v>
      </c>
      <c r="F79" s="29" t="s">
        <v>422</v>
      </c>
      <c r="G79" s="37" t="s">
        <v>423</v>
      </c>
      <c r="H79" s="29" t="s">
        <v>48</v>
      </c>
      <c r="I79" s="24">
        <v>1540</v>
      </c>
      <c r="J79" s="25">
        <v>2</v>
      </c>
      <c r="K79" s="26">
        <v>9</v>
      </c>
      <c r="L79" s="27">
        <v>258</v>
      </c>
      <c r="M79" s="396">
        <v>13.2</v>
      </c>
      <c r="N79" s="397">
        <v>16.5</v>
      </c>
      <c r="O79" s="24" t="s">
        <v>425</v>
      </c>
      <c r="P79" s="29" t="s">
        <v>38</v>
      </c>
      <c r="Q79" s="24" t="s">
        <v>204</v>
      </c>
      <c r="R79" s="24"/>
      <c r="S79" s="398" t="s">
        <v>49</v>
      </c>
      <c r="T79" s="31" t="s">
        <v>404</v>
      </c>
      <c r="U79" s="32" t="s">
        <v>404</v>
      </c>
      <c r="X79" s="112"/>
    </row>
    <row r="80" spans="1:24" s="111" customFormat="1" ht="24" customHeight="1">
      <c r="A80" s="101"/>
      <c r="B80" s="102"/>
      <c r="C80" s="35" t="s">
        <v>404</v>
      </c>
      <c r="D80" s="36" t="s">
        <v>505</v>
      </c>
      <c r="E80" s="104" t="s">
        <v>1175</v>
      </c>
      <c r="F80" s="29" t="s">
        <v>422</v>
      </c>
      <c r="G80" s="37" t="s">
        <v>423</v>
      </c>
      <c r="H80" s="29" t="s">
        <v>424</v>
      </c>
      <c r="I80" s="24" t="s">
        <v>164</v>
      </c>
      <c r="J80" s="25">
        <v>2</v>
      </c>
      <c r="K80" s="26">
        <v>9.1</v>
      </c>
      <c r="L80" s="27">
        <v>255</v>
      </c>
      <c r="M80" s="396">
        <v>13.2</v>
      </c>
      <c r="N80" s="397">
        <v>16.5</v>
      </c>
      <c r="O80" s="24" t="s">
        <v>425</v>
      </c>
      <c r="P80" s="29" t="s">
        <v>38</v>
      </c>
      <c r="Q80" s="24" t="s">
        <v>204</v>
      </c>
      <c r="R80" s="36"/>
      <c r="S80" s="398" t="s">
        <v>49</v>
      </c>
      <c r="T80" s="31" t="s">
        <v>404</v>
      </c>
      <c r="U80" s="32" t="s">
        <v>404</v>
      </c>
      <c r="X80" s="112"/>
    </row>
    <row r="81" spans="1:24" s="111" customFormat="1" ht="24" customHeight="1">
      <c r="A81" s="101"/>
      <c r="B81" s="102"/>
      <c r="C81" s="35" t="s">
        <v>404</v>
      </c>
      <c r="D81" s="36" t="s">
        <v>505</v>
      </c>
      <c r="E81" s="104" t="s">
        <v>1176</v>
      </c>
      <c r="F81" s="24" t="s">
        <v>422</v>
      </c>
      <c r="G81" s="37" t="s">
        <v>423</v>
      </c>
      <c r="H81" s="24" t="s">
        <v>48</v>
      </c>
      <c r="I81" s="24">
        <v>1530</v>
      </c>
      <c r="J81" s="25">
        <v>2</v>
      </c>
      <c r="K81" s="26">
        <v>9.2</v>
      </c>
      <c r="L81" s="27">
        <v>252</v>
      </c>
      <c r="M81" s="396">
        <v>14.4</v>
      </c>
      <c r="N81" s="397">
        <v>17.6</v>
      </c>
      <c r="O81" s="24" t="s">
        <v>425</v>
      </c>
      <c r="P81" s="29" t="s">
        <v>38</v>
      </c>
      <c r="Q81" s="24" t="s">
        <v>204</v>
      </c>
      <c r="R81" s="36" t="s">
        <v>1177</v>
      </c>
      <c r="S81" s="398" t="s">
        <v>49</v>
      </c>
      <c r="T81" s="31" t="s">
        <v>404</v>
      </c>
      <c r="U81" s="32" t="s">
        <v>404</v>
      </c>
      <c r="X81" s="112"/>
    </row>
    <row r="82" spans="1:24" s="111" customFormat="1" ht="24" customHeight="1">
      <c r="A82" s="101"/>
      <c r="B82" s="102"/>
      <c r="C82" s="35" t="s">
        <v>404</v>
      </c>
      <c r="D82" s="36" t="s">
        <v>505</v>
      </c>
      <c r="E82" s="104" t="s">
        <v>1178</v>
      </c>
      <c r="F82" s="29" t="s">
        <v>422</v>
      </c>
      <c r="G82" s="37" t="s">
        <v>423</v>
      </c>
      <c r="H82" s="29" t="s">
        <v>48</v>
      </c>
      <c r="I82" s="24">
        <v>1540</v>
      </c>
      <c r="J82" s="25">
        <v>2</v>
      </c>
      <c r="K82" s="26">
        <v>9.1</v>
      </c>
      <c r="L82" s="27">
        <v>255</v>
      </c>
      <c r="M82" s="396">
        <v>13.2</v>
      </c>
      <c r="N82" s="397">
        <v>16.5</v>
      </c>
      <c r="O82" s="24" t="s">
        <v>425</v>
      </c>
      <c r="P82" s="29" t="s">
        <v>38</v>
      </c>
      <c r="Q82" s="24" t="s">
        <v>204</v>
      </c>
      <c r="R82" s="36" t="s">
        <v>1177</v>
      </c>
      <c r="S82" s="398" t="s">
        <v>49</v>
      </c>
      <c r="T82" s="31" t="s">
        <v>404</v>
      </c>
      <c r="U82" s="32" t="s">
        <v>404</v>
      </c>
      <c r="X82" s="112"/>
    </row>
    <row r="83" spans="1:24" s="111" customFormat="1" ht="24" customHeight="1">
      <c r="A83" s="101"/>
      <c r="B83" s="102"/>
      <c r="C83" s="35" t="s">
        <v>404</v>
      </c>
      <c r="D83" s="36" t="s">
        <v>505</v>
      </c>
      <c r="E83" s="412">
        <v>390040</v>
      </c>
      <c r="F83" s="24" t="s">
        <v>422</v>
      </c>
      <c r="G83" s="37" t="s">
        <v>423</v>
      </c>
      <c r="H83" s="24" t="s">
        <v>424</v>
      </c>
      <c r="I83" s="24" t="s">
        <v>164</v>
      </c>
      <c r="J83" s="25">
        <v>2</v>
      </c>
      <c r="K83" s="26">
        <v>9.2</v>
      </c>
      <c r="L83" s="27">
        <v>252</v>
      </c>
      <c r="M83" s="396">
        <v>13.2</v>
      </c>
      <c r="N83" s="397">
        <v>16.5</v>
      </c>
      <c r="O83" s="24" t="s">
        <v>425</v>
      </c>
      <c r="P83" s="29" t="s">
        <v>38</v>
      </c>
      <c r="Q83" s="24" t="s">
        <v>204</v>
      </c>
      <c r="R83" s="36" t="s">
        <v>1177</v>
      </c>
      <c r="S83" s="398" t="s">
        <v>49</v>
      </c>
      <c r="T83" s="31" t="s">
        <v>404</v>
      </c>
      <c r="U83" s="32" t="s">
        <v>404</v>
      </c>
      <c r="X83" s="112"/>
    </row>
    <row r="84" spans="1:24" s="111" customFormat="1" ht="24" customHeight="1">
      <c r="A84" s="101"/>
      <c r="B84" s="100"/>
      <c r="C84" s="21" t="s">
        <v>506</v>
      </c>
      <c r="D84" s="36" t="s">
        <v>507</v>
      </c>
      <c r="E84" s="104" t="s">
        <v>963</v>
      </c>
      <c r="F84" s="24" t="s">
        <v>485</v>
      </c>
      <c r="G84" s="37" t="s">
        <v>486</v>
      </c>
      <c r="H84" s="24" t="s">
        <v>466</v>
      </c>
      <c r="I84" s="24">
        <v>1860</v>
      </c>
      <c r="J84" s="25">
        <v>10</v>
      </c>
      <c r="K84" s="26">
        <v>9.1</v>
      </c>
      <c r="L84" s="27">
        <v>255</v>
      </c>
      <c r="M84" s="396">
        <v>11.1</v>
      </c>
      <c r="N84" s="397">
        <v>14.4</v>
      </c>
      <c r="O84" s="24" t="s">
        <v>425</v>
      </c>
      <c r="P84" s="29" t="s">
        <v>38</v>
      </c>
      <c r="Q84" s="24" t="s">
        <v>204</v>
      </c>
      <c r="R84" s="36"/>
      <c r="S84" s="398" t="s">
        <v>49</v>
      </c>
      <c r="T84" s="31">
        <f t="shared" si="2"/>
      </c>
      <c r="U84" s="32">
        <f t="shared" si="3"/>
      </c>
      <c r="X84" s="112"/>
    </row>
    <row r="85" spans="1:24" s="111" customFormat="1" ht="24" customHeight="1">
      <c r="A85" s="101"/>
      <c r="B85" s="102"/>
      <c r="C85" s="35" t="s">
        <v>404</v>
      </c>
      <c r="D85" s="36" t="s">
        <v>508</v>
      </c>
      <c r="E85" s="104" t="s">
        <v>963</v>
      </c>
      <c r="F85" s="24" t="s">
        <v>485</v>
      </c>
      <c r="G85" s="37" t="s">
        <v>486</v>
      </c>
      <c r="H85" s="24" t="s">
        <v>466</v>
      </c>
      <c r="I85" s="24">
        <v>1980</v>
      </c>
      <c r="J85" s="25">
        <v>10</v>
      </c>
      <c r="K85" s="26">
        <v>8.9</v>
      </c>
      <c r="L85" s="27">
        <v>261</v>
      </c>
      <c r="M85" s="396">
        <v>10.2</v>
      </c>
      <c r="N85" s="397">
        <v>13.5</v>
      </c>
      <c r="O85" s="24" t="s">
        <v>425</v>
      </c>
      <c r="P85" s="29" t="s">
        <v>38</v>
      </c>
      <c r="Q85" s="24" t="s">
        <v>204</v>
      </c>
      <c r="R85" s="36"/>
      <c r="S85" s="398" t="s">
        <v>49</v>
      </c>
      <c r="T85" s="31">
        <f t="shared" si="2"/>
      </c>
      <c r="U85" s="32">
        <f t="shared" si="3"/>
      </c>
      <c r="X85" s="112"/>
    </row>
    <row r="86" spans="1:24" s="111" customFormat="1" ht="51" customHeight="1">
      <c r="A86" s="101"/>
      <c r="B86" s="100"/>
      <c r="C86" s="21" t="s">
        <v>509</v>
      </c>
      <c r="D86" s="36" t="s">
        <v>510</v>
      </c>
      <c r="E86" s="104" t="s">
        <v>1588</v>
      </c>
      <c r="F86" s="24" t="s">
        <v>1589</v>
      </c>
      <c r="G86" s="37" t="s">
        <v>512</v>
      </c>
      <c r="H86" s="24" t="s">
        <v>513</v>
      </c>
      <c r="I86" s="24" t="s">
        <v>1590</v>
      </c>
      <c r="J86" s="25">
        <v>4</v>
      </c>
      <c r="K86" s="26">
        <v>8.7</v>
      </c>
      <c r="L86" s="27">
        <v>267</v>
      </c>
      <c r="M86" s="396">
        <v>12.2</v>
      </c>
      <c r="N86" s="397">
        <v>15.4</v>
      </c>
      <c r="O86" s="24" t="s">
        <v>79</v>
      </c>
      <c r="P86" s="29" t="s">
        <v>514</v>
      </c>
      <c r="Q86" s="24" t="s">
        <v>45</v>
      </c>
      <c r="R86" s="36"/>
      <c r="S86" s="398" t="s">
        <v>40</v>
      </c>
      <c r="T86" s="31">
        <f t="shared" si="2"/>
      </c>
      <c r="U86" s="32">
        <f t="shared" si="3"/>
      </c>
      <c r="X86" s="112"/>
    </row>
    <row r="87" spans="1:24" s="111" customFormat="1" ht="24" customHeight="1" thickBot="1">
      <c r="A87" s="106"/>
      <c r="B87" s="105"/>
      <c r="C87" s="413" t="s">
        <v>404</v>
      </c>
      <c r="D87" s="36" t="s">
        <v>510</v>
      </c>
      <c r="E87" s="104" t="s">
        <v>1179</v>
      </c>
      <c r="F87" s="29" t="s">
        <v>511</v>
      </c>
      <c r="G87" s="37" t="s">
        <v>512</v>
      </c>
      <c r="H87" s="29" t="s">
        <v>513</v>
      </c>
      <c r="I87" s="24">
        <v>1770</v>
      </c>
      <c r="J87" s="25">
        <v>4</v>
      </c>
      <c r="K87" s="414">
        <v>8.5</v>
      </c>
      <c r="L87" s="47">
        <v>273</v>
      </c>
      <c r="M87" s="396">
        <v>11.1</v>
      </c>
      <c r="N87" s="397">
        <v>14.4</v>
      </c>
      <c r="O87" s="29" t="s">
        <v>79</v>
      </c>
      <c r="P87" s="29" t="s">
        <v>514</v>
      </c>
      <c r="Q87" s="24" t="s">
        <v>45</v>
      </c>
      <c r="R87" s="36"/>
      <c r="S87" s="398" t="s">
        <v>40</v>
      </c>
      <c r="T87" s="31">
        <f>IF(K87&lt;&gt;0,IF(K87&gt;=M87,ROUNDDOWN(K87/M87*100,0),""),"")</f>
      </c>
      <c r="U87" s="32">
        <f>IF(K87&lt;&gt;0,IF(K87&gt;=N87,ROUNDDOWN(K87/N87*100,0),""),"")</f>
      </c>
      <c r="X87" s="112"/>
    </row>
    <row r="88" ht="15" customHeight="1"/>
    <row r="89" ht="15" customHeight="1">
      <c r="B89" s="415" t="s">
        <v>1591</v>
      </c>
    </row>
    <row r="90" ht="15" customHeight="1">
      <c r="B90" s="416"/>
    </row>
    <row r="91" ht="15" customHeight="1">
      <c r="B91" s="415"/>
    </row>
    <row r="92" ht="15" customHeight="1">
      <c r="B92" s="415"/>
    </row>
    <row r="93" ht="11.25">
      <c r="B93" s="415"/>
    </row>
    <row r="94" spans="2:3" ht="11.25">
      <c r="B94" s="111"/>
      <c r="C94" s="111"/>
    </row>
    <row r="95" spans="2:3" ht="11.25">
      <c r="B95" s="111"/>
      <c r="C95" s="111"/>
    </row>
    <row r="96" ht="11.25">
      <c r="C96" s="111"/>
    </row>
  </sheetData>
  <sheetProtection/>
  <mergeCells count="23">
    <mergeCell ref="J2:O2"/>
    <mergeCell ref="Q2:U2"/>
    <mergeCell ref="R3:U3"/>
    <mergeCell ref="A4:A8"/>
    <mergeCell ref="B4:C8"/>
    <mergeCell ref="D4:D5"/>
    <mergeCell ref="F4:G5"/>
    <mergeCell ref="H4:H8"/>
    <mergeCell ref="I4:I8"/>
    <mergeCell ref="J4:J8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K4:N4"/>
    <mergeCell ref="P4:R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57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customWidth="1"/>
    <col min="7" max="7" width="5.875" style="2" customWidth="1"/>
    <col min="8" max="8" width="12.125" style="2" customWidth="1"/>
    <col min="9" max="9" width="10.50390625" style="2" customWidth="1"/>
    <col min="10" max="10" width="7.00390625" style="2" customWidth="1"/>
    <col min="11" max="11" width="5.875" style="2" bestFit="1" customWidth="1"/>
    <col min="12" max="12" width="10.1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4" customFormat="1" ht="15">
      <c r="A2" s="58"/>
      <c r="B2" s="58"/>
      <c r="C2" s="58"/>
      <c r="D2" s="59"/>
      <c r="E2" s="59"/>
      <c r="F2" s="60"/>
      <c r="G2" s="59"/>
      <c r="H2" s="59"/>
      <c r="I2" s="58"/>
      <c r="J2" s="688" t="s">
        <v>89</v>
      </c>
      <c r="K2" s="688"/>
      <c r="L2" s="688"/>
      <c r="M2" s="688"/>
      <c r="N2" s="688"/>
      <c r="O2" s="688"/>
      <c r="P2" s="61"/>
      <c r="Q2" s="689" t="s">
        <v>1180</v>
      </c>
      <c r="R2" s="690"/>
      <c r="S2" s="690"/>
      <c r="T2" s="690"/>
      <c r="U2" s="690"/>
    </row>
    <row r="3" spans="1:21" s="4" customFormat="1" ht="23.25" customHeight="1">
      <c r="A3" s="93" t="s">
        <v>0</v>
      </c>
      <c r="B3" s="62"/>
      <c r="C3" s="58"/>
      <c r="D3" s="59"/>
      <c r="E3" s="59"/>
      <c r="F3" s="58"/>
      <c r="G3" s="58"/>
      <c r="H3" s="58"/>
      <c r="I3" s="58"/>
      <c r="J3" s="61"/>
      <c r="K3" s="58"/>
      <c r="L3" s="58"/>
      <c r="M3" s="58"/>
      <c r="N3" s="58"/>
      <c r="O3" s="58"/>
      <c r="P3" s="59"/>
      <c r="Q3" s="63"/>
      <c r="R3" s="691" t="s">
        <v>91</v>
      </c>
      <c r="S3" s="691"/>
      <c r="T3" s="691"/>
      <c r="U3" s="691"/>
    </row>
    <row r="4" spans="1:21" s="4" customFormat="1" ht="14.25" customHeight="1" thickBot="1">
      <c r="A4" s="657" t="s">
        <v>92</v>
      </c>
      <c r="B4" s="692" t="s">
        <v>93</v>
      </c>
      <c r="C4" s="693"/>
      <c r="D4" s="698"/>
      <c r="E4" s="698"/>
      <c r="F4" s="692" t="s">
        <v>94</v>
      </c>
      <c r="G4" s="700"/>
      <c r="H4" s="661" t="s">
        <v>95</v>
      </c>
      <c r="I4" s="661" t="s">
        <v>96</v>
      </c>
      <c r="J4" s="662" t="s">
        <v>97</v>
      </c>
      <c r="K4" s="665" t="s">
        <v>98</v>
      </c>
      <c r="L4" s="666"/>
      <c r="M4" s="666"/>
      <c r="N4" s="667"/>
      <c r="O4" s="134"/>
      <c r="P4" s="668"/>
      <c r="Q4" s="669"/>
      <c r="R4" s="670"/>
      <c r="S4" s="64"/>
      <c r="T4" s="671" t="s">
        <v>9</v>
      </c>
      <c r="U4" s="674" t="s">
        <v>10</v>
      </c>
    </row>
    <row r="5" spans="1:21" s="4" customFormat="1" ht="11.25" customHeight="1">
      <c r="A5" s="658"/>
      <c r="B5" s="694"/>
      <c r="C5" s="695"/>
      <c r="D5" s="699"/>
      <c r="E5" s="699"/>
      <c r="F5" s="664"/>
      <c r="G5" s="684"/>
      <c r="H5" s="658"/>
      <c r="I5" s="658"/>
      <c r="J5" s="663"/>
      <c r="K5" s="675" t="s">
        <v>99</v>
      </c>
      <c r="L5" s="678" t="s">
        <v>100</v>
      </c>
      <c r="M5" s="681" t="s">
        <v>101</v>
      </c>
      <c r="N5" s="682" t="s">
        <v>102</v>
      </c>
      <c r="O5" s="65" t="s">
        <v>103</v>
      </c>
      <c r="P5" s="685" t="s">
        <v>104</v>
      </c>
      <c r="Q5" s="686"/>
      <c r="R5" s="687"/>
      <c r="S5" s="66" t="s">
        <v>105</v>
      </c>
      <c r="T5" s="672"/>
      <c r="U5" s="658"/>
    </row>
    <row r="6" spans="1:21" s="4" customFormat="1" ht="11.25" customHeight="1">
      <c r="A6" s="658"/>
      <c r="B6" s="694"/>
      <c r="C6" s="695"/>
      <c r="D6" s="657" t="s">
        <v>106</v>
      </c>
      <c r="E6" s="660" t="s">
        <v>731</v>
      </c>
      <c r="F6" s="657" t="s">
        <v>106</v>
      </c>
      <c r="G6" s="661" t="s">
        <v>107</v>
      </c>
      <c r="H6" s="658"/>
      <c r="I6" s="658"/>
      <c r="J6" s="663"/>
      <c r="K6" s="676"/>
      <c r="L6" s="679"/>
      <c r="M6" s="676"/>
      <c r="N6" s="683"/>
      <c r="O6" s="67" t="s">
        <v>108</v>
      </c>
      <c r="P6" s="67" t="s">
        <v>109</v>
      </c>
      <c r="Q6" s="67"/>
      <c r="R6" s="67"/>
      <c r="S6" s="68" t="s">
        <v>110</v>
      </c>
      <c r="T6" s="672"/>
      <c r="U6" s="658"/>
    </row>
    <row r="7" spans="1:21" s="4" customFormat="1" ht="12" customHeight="1">
      <c r="A7" s="658"/>
      <c r="B7" s="694"/>
      <c r="C7" s="695"/>
      <c r="D7" s="658"/>
      <c r="E7" s="658"/>
      <c r="F7" s="658"/>
      <c r="G7" s="658"/>
      <c r="H7" s="658"/>
      <c r="I7" s="658"/>
      <c r="J7" s="663"/>
      <c r="K7" s="676"/>
      <c r="L7" s="679"/>
      <c r="M7" s="676"/>
      <c r="N7" s="683"/>
      <c r="O7" s="67" t="s">
        <v>111</v>
      </c>
      <c r="P7" s="67" t="s">
        <v>112</v>
      </c>
      <c r="Q7" s="67" t="s">
        <v>113</v>
      </c>
      <c r="R7" s="67" t="s">
        <v>114</v>
      </c>
      <c r="S7" s="68" t="s">
        <v>115</v>
      </c>
      <c r="T7" s="672"/>
      <c r="U7" s="658"/>
    </row>
    <row r="8" spans="1:21" s="4" customFormat="1" ht="11.25" customHeight="1">
      <c r="A8" s="659"/>
      <c r="B8" s="696"/>
      <c r="C8" s="697"/>
      <c r="D8" s="659"/>
      <c r="E8" s="659"/>
      <c r="F8" s="659"/>
      <c r="G8" s="659"/>
      <c r="H8" s="659"/>
      <c r="I8" s="659"/>
      <c r="J8" s="664"/>
      <c r="K8" s="677"/>
      <c r="L8" s="680"/>
      <c r="M8" s="677"/>
      <c r="N8" s="684"/>
      <c r="O8" s="135" t="s">
        <v>116</v>
      </c>
      <c r="P8" s="135" t="s">
        <v>117</v>
      </c>
      <c r="Q8" s="135" t="s">
        <v>118</v>
      </c>
      <c r="R8" s="69"/>
      <c r="S8" s="70" t="s">
        <v>119</v>
      </c>
      <c r="T8" s="673"/>
      <c r="U8" s="659"/>
    </row>
    <row r="9" spans="1:21" s="4" customFormat="1" ht="24" customHeight="1">
      <c r="A9" s="99" t="s">
        <v>1181</v>
      </c>
      <c r="B9" s="100"/>
      <c r="C9" s="21" t="s">
        <v>1182</v>
      </c>
      <c r="D9" s="36" t="s">
        <v>518</v>
      </c>
      <c r="E9" s="417" t="s">
        <v>737</v>
      </c>
      <c r="F9" s="29" t="s">
        <v>523</v>
      </c>
      <c r="G9" s="37">
        <v>1.496</v>
      </c>
      <c r="H9" s="29" t="s">
        <v>519</v>
      </c>
      <c r="I9" s="24">
        <v>1080</v>
      </c>
      <c r="J9" s="25" t="s">
        <v>520</v>
      </c>
      <c r="K9" s="26">
        <v>36.4</v>
      </c>
      <c r="L9" s="27">
        <f aca="true" t="shared" si="0" ref="L9:L72">IF(K9&gt;0,1/K9*34.6*67.1,"")</f>
        <v>63.78186813186813</v>
      </c>
      <c r="M9" s="26">
        <v>20.5</v>
      </c>
      <c r="N9" s="28">
        <v>23.4</v>
      </c>
      <c r="O9" s="24" t="s">
        <v>1183</v>
      </c>
      <c r="P9" s="29" t="s">
        <v>173</v>
      </c>
      <c r="Q9" s="24" t="s">
        <v>39</v>
      </c>
      <c r="R9" s="36"/>
      <c r="S9" s="30" t="s">
        <v>40</v>
      </c>
      <c r="T9" s="31">
        <f aca="true" t="shared" si="1" ref="T9:T72">IF(K9&lt;&gt;0,IF(K9&gt;=M9,ROUNDDOWN(K9/M9*100,0),""),"")</f>
        <v>177</v>
      </c>
      <c r="U9" s="32">
        <f aca="true" t="shared" si="2" ref="U9:U72">IF(K9&lt;&gt;0,IF(K9&gt;=N9,ROUNDDOWN(K9/N9*100,0),""),"")</f>
        <v>155</v>
      </c>
    </row>
    <row r="10" spans="1:21" s="4" customFormat="1" ht="24" customHeight="1">
      <c r="A10" s="101"/>
      <c r="B10" s="102"/>
      <c r="C10" s="35"/>
      <c r="D10" s="36" t="s">
        <v>518</v>
      </c>
      <c r="E10" s="417" t="s">
        <v>1184</v>
      </c>
      <c r="F10" s="29" t="s">
        <v>523</v>
      </c>
      <c r="G10" s="37">
        <v>1.496</v>
      </c>
      <c r="H10" s="29" t="s">
        <v>519</v>
      </c>
      <c r="I10" s="24" t="s">
        <v>521</v>
      </c>
      <c r="J10" s="25" t="s">
        <v>520</v>
      </c>
      <c r="K10" s="26">
        <v>33.6</v>
      </c>
      <c r="L10" s="27">
        <f t="shared" si="0"/>
        <v>69.09702380952379</v>
      </c>
      <c r="M10" s="26">
        <v>18.7</v>
      </c>
      <c r="N10" s="28">
        <v>21.8</v>
      </c>
      <c r="O10" s="24" t="s">
        <v>1183</v>
      </c>
      <c r="P10" s="29" t="s">
        <v>173</v>
      </c>
      <c r="Q10" s="24" t="s">
        <v>39</v>
      </c>
      <c r="R10" s="36" t="s">
        <v>1185</v>
      </c>
      <c r="S10" s="30" t="s">
        <v>40</v>
      </c>
      <c r="T10" s="31">
        <f t="shared" si="1"/>
        <v>179</v>
      </c>
      <c r="U10" s="32">
        <f t="shared" si="2"/>
        <v>154</v>
      </c>
    </row>
    <row r="11" spans="1:21" s="4" customFormat="1" ht="24" customHeight="1">
      <c r="A11" s="101"/>
      <c r="B11" s="102"/>
      <c r="C11" s="35"/>
      <c r="D11" s="36" t="s">
        <v>518</v>
      </c>
      <c r="E11" s="417" t="s">
        <v>1186</v>
      </c>
      <c r="F11" s="29" t="s">
        <v>523</v>
      </c>
      <c r="G11" s="37">
        <v>1.496</v>
      </c>
      <c r="H11" s="29" t="s">
        <v>519</v>
      </c>
      <c r="I11" s="24" t="s">
        <v>269</v>
      </c>
      <c r="J11" s="25" t="s">
        <v>520</v>
      </c>
      <c r="K11" s="26">
        <v>31.4</v>
      </c>
      <c r="L11" s="27">
        <f t="shared" si="0"/>
        <v>73.93821656050955</v>
      </c>
      <c r="M11" s="26">
        <v>18.7</v>
      </c>
      <c r="N11" s="28">
        <v>21.8</v>
      </c>
      <c r="O11" s="24" t="s">
        <v>1183</v>
      </c>
      <c r="P11" s="29" t="s">
        <v>173</v>
      </c>
      <c r="Q11" s="24" t="s">
        <v>39</v>
      </c>
      <c r="R11" s="36" t="s">
        <v>545</v>
      </c>
      <c r="S11" s="30" t="s">
        <v>40</v>
      </c>
      <c r="T11" s="31">
        <f t="shared" si="1"/>
        <v>167</v>
      </c>
      <c r="U11" s="32">
        <f t="shared" si="2"/>
        <v>144</v>
      </c>
    </row>
    <row r="12" spans="1:21" s="4" customFormat="1" ht="24" customHeight="1">
      <c r="A12" s="101"/>
      <c r="B12" s="102"/>
      <c r="C12" s="35"/>
      <c r="D12" s="36" t="s">
        <v>522</v>
      </c>
      <c r="E12" s="417" t="s">
        <v>737</v>
      </c>
      <c r="F12" s="29" t="s">
        <v>523</v>
      </c>
      <c r="G12" s="37">
        <v>1.496</v>
      </c>
      <c r="H12" s="29" t="s">
        <v>519</v>
      </c>
      <c r="I12" s="24">
        <v>1170</v>
      </c>
      <c r="J12" s="25" t="s">
        <v>520</v>
      </c>
      <c r="K12" s="26">
        <v>29</v>
      </c>
      <c r="L12" s="27">
        <f t="shared" si="0"/>
        <v>80.05724137931034</v>
      </c>
      <c r="M12" s="26">
        <v>18.7</v>
      </c>
      <c r="N12" s="28">
        <v>21.8</v>
      </c>
      <c r="O12" s="24" t="s">
        <v>1183</v>
      </c>
      <c r="P12" s="29" t="s">
        <v>173</v>
      </c>
      <c r="Q12" s="24" t="s">
        <v>45</v>
      </c>
      <c r="R12" s="36"/>
      <c r="S12" s="30" t="s">
        <v>40</v>
      </c>
      <c r="T12" s="31">
        <f t="shared" si="1"/>
        <v>155</v>
      </c>
      <c r="U12" s="32">
        <f t="shared" si="2"/>
        <v>133</v>
      </c>
    </row>
    <row r="13" spans="1:21" s="4" customFormat="1" ht="24" customHeight="1">
      <c r="A13" s="101"/>
      <c r="B13" s="102"/>
      <c r="C13" s="35"/>
      <c r="D13" s="36" t="s">
        <v>522</v>
      </c>
      <c r="E13" s="417" t="s">
        <v>1184</v>
      </c>
      <c r="F13" s="29" t="s">
        <v>523</v>
      </c>
      <c r="G13" s="37">
        <v>1.496</v>
      </c>
      <c r="H13" s="29" t="s">
        <v>519</v>
      </c>
      <c r="I13" s="24" t="s">
        <v>364</v>
      </c>
      <c r="J13" s="25" t="s">
        <v>520</v>
      </c>
      <c r="K13" s="26">
        <v>28.2</v>
      </c>
      <c r="L13" s="27">
        <f t="shared" si="0"/>
        <v>82.32836879432624</v>
      </c>
      <c r="M13" s="26">
        <v>17.2</v>
      </c>
      <c r="N13" s="28">
        <v>20.3</v>
      </c>
      <c r="O13" s="24" t="s">
        <v>1183</v>
      </c>
      <c r="P13" s="29" t="s">
        <v>173</v>
      </c>
      <c r="Q13" s="24" t="s">
        <v>45</v>
      </c>
      <c r="R13" s="36"/>
      <c r="S13" s="30" t="s">
        <v>40</v>
      </c>
      <c r="T13" s="31">
        <f t="shared" si="1"/>
        <v>163</v>
      </c>
      <c r="U13" s="32">
        <f t="shared" si="2"/>
        <v>138</v>
      </c>
    </row>
    <row r="14" spans="1:21" s="4" customFormat="1" ht="24" customHeight="1">
      <c r="A14" s="101"/>
      <c r="B14" s="102"/>
      <c r="C14" s="35"/>
      <c r="D14" s="36" t="s">
        <v>522</v>
      </c>
      <c r="E14" s="417" t="s">
        <v>1186</v>
      </c>
      <c r="F14" s="29" t="s">
        <v>523</v>
      </c>
      <c r="G14" s="37">
        <v>1.496</v>
      </c>
      <c r="H14" s="29" t="s">
        <v>519</v>
      </c>
      <c r="I14" s="24" t="s">
        <v>267</v>
      </c>
      <c r="J14" s="25" t="s">
        <v>520</v>
      </c>
      <c r="K14" s="26">
        <v>27.6</v>
      </c>
      <c r="L14" s="27">
        <f t="shared" si="0"/>
        <v>84.11811594202898</v>
      </c>
      <c r="M14" s="26">
        <v>17.2</v>
      </c>
      <c r="N14" s="28">
        <v>20.3</v>
      </c>
      <c r="O14" s="24" t="s">
        <v>1183</v>
      </c>
      <c r="P14" s="29" t="s">
        <v>173</v>
      </c>
      <c r="Q14" s="24" t="s">
        <v>45</v>
      </c>
      <c r="R14" s="36"/>
      <c r="S14" s="30" t="s">
        <v>40</v>
      </c>
      <c r="T14" s="31">
        <f t="shared" si="1"/>
        <v>160</v>
      </c>
      <c r="U14" s="32">
        <f t="shared" si="2"/>
        <v>135</v>
      </c>
    </row>
    <row r="15" spans="1:21" s="4" customFormat="1" ht="24" customHeight="1">
      <c r="A15" s="101"/>
      <c r="B15" s="102"/>
      <c r="C15" s="35"/>
      <c r="D15" s="36" t="s">
        <v>524</v>
      </c>
      <c r="E15" s="417" t="s">
        <v>737</v>
      </c>
      <c r="F15" s="29" t="s">
        <v>525</v>
      </c>
      <c r="G15" s="37">
        <v>1.317</v>
      </c>
      <c r="H15" s="29" t="s">
        <v>179</v>
      </c>
      <c r="I15" s="24">
        <v>970</v>
      </c>
      <c r="J15" s="25" t="s">
        <v>520</v>
      </c>
      <c r="K15" s="26">
        <v>26</v>
      </c>
      <c r="L15" s="27">
        <f t="shared" si="0"/>
        <v>89.29461538461538</v>
      </c>
      <c r="M15" s="26">
        <v>20.8</v>
      </c>
      <c r="N15" s="28">
        <v>23.7</v>
      </c>
      <c r="O15" s="24" t="s">
        <v>1187</v>
      </c>
      <c r="P15" s="29" t="s">
        <v>173</v>
      </c>
      <c r="Q15" s="24" t="s">
        <v>39</v>
      </c>
      <c r="R15" s="36"/>
      <c r="S15" s="30" t="s">
        <v>40</v>
      </c>
      <c r="T15" s="31">
        <f t="shared" si="1"/>
        <v>125</v>
      </c>
      <c r="U15" s="32">
        <f t="shared" si="2"/>
        <v>109</v>
      </c>
    </row>
    <row r="16" spans="1:21" s="4" customFormat="1" ht="24" customHeight="1">
      <c r="A16" s="101"/>
      <c r="B16" s="102"/>
      <c r="C16" s="35"/>
      <c r="D16" s="36" t="s">
        <v>524</v>
      </c>
      <c r="E16" s="417" t="s">
        <v>1188</v>
      </c>
      <c r="F16" s="29" t="s">
        <v>525</v>
      </c>
      <c r="G16" s="37">
        <v>1.317</v>
      </c>
      <c r="H16" s="29" t="s">
        <v>179</v>
      </c>
      <c r="I16" s="24" t="s">
        <v>526</v>
      </c>
      <c r="J16" s="25" t="s">
        <v>520</v>
      </c>
      <c r="K16" s="26">
        <v>24.6</v>
      </c>
      <c r="L16" s="27">
        <f t="shared" si="0"/>
        <v>94.37642276422763</v>
      </c>
      <c r="M16" s="26">
        <v>20.5</v>
      </c>
      <c r="N16" s="28">
        <v>23.4</v>
      </c>
      <c r="O16" s="24" t="s">
        <v>1187</v>
      </c>
      <c r="P16" s="29" t="s">
        <v>173</v>
      </c>
      <c r="Q16" s="24" t="s">
        <v>39</v>
      </c>
      <c r="R16" s="36" t="s">
        <v>1189</v>
      </c>
      <c r="S16" s="30" t="s">
        <v>40</v>
      </c>
      <c r="T16" s="31">
        <f t="shared" si="1"/>
        <v>120</v>
      </c>
      <c r="U16" s="32">
        <f t="shared" si="2"/>
        <v>105</v>
      </c>
    </row>
    <row r="17" spans="1:21" s="4" customFormat="1" ht="24" customHeight="1">
      <c r="A17" s="101"/>
      <c r="B17" s="102"/>
      <c r="C17" s="35"/>
      <c r="D17" s="36" t="s">
        <v>524</v>
      </c>
      <c r="E17" s="417" t="s">
        <v>1190</v>
      </c>
      <c r="F17" s="29" t="s">
        <v>525</v>
      </c>
      <c r="G17" s="37">
        <v>1.317</v>
      </c>
      <c r="H17" s="29" t="s">
        <v>179</v>
      </c>
      <c r="I17" s="24">
        <v>1040</v>
      </c>
      <c r="J17" s="25" t="s">
        <v>520</v>
      </c>
      <c r="K17" s="26">
        <v>24.2</v>
      </c>
      <c r="L17" s="27">
        <f t="shared" si="0"/>
        <v>95.93636363636364</v>
      </c>
      <c r="M17" s="26">
        <v>20.5</v>
      </c>
      <c r="N17" s="28">
        <v>23.4</v>
      </c>
      <c r="O17" s="24" t="s">
        <v>1187</v>
      </c>
      <c r="P17" s="29" t="s">
        <v>173</v>
      </c>
      <c r="Q17" s="24" t="s">
        <v>39</v>
      </c>
      <c r="R17" s="36" t="s">
        <v>1185</v>
      </c>
      <c r="S17" s="30" t="s">
        <v>40</v>
      </c>
      <c r="T17" s="31">
        <f t="shared" si="1"/>
        <v>118</v>
      </c>
      <c r="U17" s="32">
        <f t="shared" si="2"/>
        <v>103</v>
      </c>
    </row>
    <row r="18" spans="1:21" s="4" customFormat="1" ht="24" customHeight="1">
      <c r="A18" s="101"/>
      <c r="B18" s="102"/>
      <c r="C18" s="35"/>
      <c r="D18" s="36" t="s">
        <v>524</v>
      </c>
      <c r="E18" s="417" t="s">
        <v>1191</v>
      </c>
      <c r="F18" s="29" t="s">
        <v>525</v>
      </c>
      <c r="G18" s="37">
        <v>1.317</v>
      </c>
      <c r="H18" s="29" t="s">
        <v>36</v>
      </c>
      <c r="I18" s="24" t="s">
        <v>528</v>
      </c>
      <c r="J18" s="25" t="s">
        <v>520</v>
      </c>
      <c r="K18" s="26">
        <v>21.8</v>
      </c>
      <c r="L18" s="27">
        <f t="shared" si="0"/>
        <v>106.49816513761466</v>
      </c>
      <c r="M18" s="26">
        <v>20.5</v>
      </c>
      <c r="N18" s="28">
        <v>23.4</v>
      </c>
      <c r="O18" s="24" t="s">
        <v>1192</v>
      </c>
      <c r="P18" s="29" t="s">
        <v>173</v>
      </c>
      <c r="Q18" s="24" t="s">
        <v>39</v>
      </c>
      <c r="R18" s="36"/>
      <c r="S18" s="30" t="s">
        <v>40</v>
      </c>
      <c r="T18" s="31">
        <f t="shared" si="1"/>
        <v>106</v>
      </c>
      <c r="U18" s="32">
        <f t="shared" si="2"/>
      </c>
    </row>
    <row r="19" spans="1:21" s="4" customFormat="1" ht="24" customHeight="1">
      <c r="A19" s="101"/>
      <c r="B19" s="102"/>
      <c r="C19" s="35"/>
      <c r="D19" s="36" t="s">
        <v>530</v>
      </c>
      <c r="E19" s="417" t="s">
        <v>1193</v>
      </c>
      <c r="F19" s="29" t="s">
        <v>531</v>
      </c>
      <c r="G19" s="37">
        <v>1.496</v>
      </c>
      <c r="H19" s="29" t="s">
        <v>179</v>
      </c>
      <c r="I19" s="24" t="s">
        <v>1194</v>
      </c>
      <c r="J19" s="25" t="s">
        <v>520</v>
      </c>
      <c r="K19" s="26">
        <v>21.8</v>
      </c>
      <c r="L19" s="27">
        <f t="shared" si="0"/>
        <v>106.49816513761466</v>
      </c>
      <c r="M19" s="26">
        <v>20.5</v>
      </c>
      <c r="N19" s="28">
        <v>23.4</v>
      </c>
      <c r="O19" s="24" t="s">
        <v>66</v>
      </c>
      <c r="P19" s="29" t="s">
        <v>173</v>
      </c>
      <c r="Q19" s="24" t="s">
        <v>39</v>
      </c>
      <c r="R19" s="36" t="s">
        <v>1185</v>
      </c>
      <c r="S19" s="30" t="s">
        <v>40</v>
      </c>
      <c r="T19" s="31">
        <f t="shared" si="1"/>
        <v>106</v>
      </c>
      <c r="U19" s="32">
        <f t="shared" si="2"/>
      </c>
    </row>
    <row r="20" spans="1:21" s="4" customFormat="1" ht="24" customHeight="1">
      <c r="A20" s="101"/>
      <c r="B20" s="102"/>
      <c r="C20" s="35"/>
      <c r="D20" s="36" t="s">
        <v>530</v>
      </c>
      <c r="E20" s="417" t="s">
        <v>1195</v>
      </c>
      <c r="F20" s="29" t="s">
        <v>531</v>
      </c>
      <c r="G20" s="37">
        <v>1.496</v>
      </c>
      <c r="H20" s="29" t="s">
        <v>179</v>
      </c>
      <c r="I20" s="24" t="s">
        <v>379</v>
      </c>
      <c r="J20" s="25" t="s">
        <v>520</v>
      </c>
      <c r="K20" s="26">
        <v>21.4</v>
      </c>
      <c r="L20" s="27">
        <f t="shared" si="0"/>
        <v>108.48878504672898</v>
      </c>
      <c r="M20" s="26">
        <v>20.5</v>
      </c>
      <c r="N20" s="28">
        <v>23.4</v>
      </c>
      <c r="O20" s="24" t="s">
        <v>66</v>
      </c>
      <c r="P20" s="29" t="s">
        <v>173</v>
      </c>
      <c r="Q20" s="24" t="s">
        <v>39</v>
      </c>
      <c r="R20" s="36" t="s">
        <v>545</v>
      </c>
      <c r="S20" s="30" t="s">
        <v>40</v>
      </c>
      <c r="T20" s="31">
        <f t="shared" si="1"/>
        <v>104</v>
      </c>
      <c r="U20" s="32">
        <f t="shared" si="2"/>
      </c>
    </row>
    <row r="21" spans="1:21" s="4" customFormat="1" ht="24" customHeight="1">
      <c r="A21" s="101"/>
      <c r="B21" s="102"/>
      <c r="C21" s="35"/>
      <c r="D21" s="36" t="s">
        <v>530</v>
      </c>
      <c r="E21" s="417" t="s">
        <v>1196</v>
      </c>
      <c r="F21" s="29" t="s">
        <v>531</v>
      </c>
      <c r="G21" s="37">
        <v>1.496</v>
      </c>
      <c r="H21" s="29" t="s">
        <v>48</v>
      </c>
      <c r="I21" s="24" t="s">
        <v>532</v>
      </c>
      <c r="J21" s="25" t="s">
        <v>520</v>
      </c>
      <c r="K21" s="26">
        <v>19</v>
      </c>
      <c r="L21" s="27">
        <f t="shared" si="0"/>
        <v>122.19263157894736</v>
      </c>
      <c r="M21" s="26">
        <v>20.5</v>
      </c>
      <c r="N21" s="28">
        <v>23.4</v>
      </c>
      <c r="O21" s="24" t="s">
        <v>463</v>
      </c>
      <c r="P21" s="29" t="s">
        <v>173</v>
      </c>
      <c r="Q21" s="24" t="s">
        <v>39</v>
      </c>
      <c r="R21" s="36"/>
      <c r="S21" s="30" t="s">
        <v>40</v>
      </c>
      <c r="T21" s="31">
        <f t="shared" si="1"/>
      </c>
      <c r="U21" s="32">
        <f t="shared" si="2"/>
      </c>
    </row>
    <row r="22" spans="1:21" s="4" customFormat="1" ht="24" customHeight="1">
      <c r="A22" s="101"/>
      <c r="B22" s="102"/>
      <c r="C22" s="35"/>
      <c r="D22" s="36" t="s">
        <v>529</v>
      </c>
      <c r="E22" s="417" t="s">
        <v>1197</v>
      </c>
      <c r="F22" s="29" t="s">
        <v>525</v>
      </c>
      <c r="G22" s="37">
        <v>1.317</v>
      </c>
      <c r="H22" s="29" t="s">
        <v>179</v>
      </c>
      <c r="I22" s="24">
        <v>1070</v>
      </c>
      <c r="J22" s="25" t="s">
        <v>520</v>
      </c>
      <c r="K22" s="26">
        <v>20.8</v>
      </c>
      <c r="L22" s="27">
        <f t="shared" si="0"/>
        <v>111.61826923076922</v>
      </c>
      <c r="M22" s="26">
        <v>20.5</v>
      </c>
      <c r="N22" s="28">
        <v>23.4</v>
      </c>
      <c r="O22" s="24" t="s">
        <v>1187</v>
      </c>
      <c r="P22" s="29" t="s">
        <v>173</v>
      </c>
      <c r="Q22" s="24" t="s">
        <v>45</v>
      </c>
      <c r="R22" s="36"/>
      <c r="S22" s="30" t="s">
        <v>40</v>
      </c>
      <c r="T22" s="31">
        <f t="shared" si="1"/>
        <v>101</v>
      </c>
      <c r="U22" s="32">
        <f t="shared" si="2"/>
      </c>
    </row>
    <row r="23" spans="1:21" s="4" customFormat="1" ht="24" customHeight="1">
      <c r="A23" s="101"/>
      <c r="B23" s="102"/>
      <c r="C23" s="35"/>
      <c r="D23" s="36" t="s">
        <v>529</v>
      </c>
      <c r="E23" s="417" t="s">
        <v>1198</v>
      </c>
      <c r="F23" s="29" t="s">
        <v>525</v>
      </c>
      <c r="G23" s="37">
        <v>1.317</v>
      </c>
      <c r="H23" s="29" t="s">
        <v>179</v>
      </c>
      <c r="I23" s="24" t="s">
        <v>297</v>
      </c>
      <c r="J23" s="25" t="s">
        <v>520</v>
      </c>
      <c r="K23" s="26">
        <v>20</v>
      </c>
      <c r="L23" s="27">
        <f t="shared" si="0"/>
        <v>116.083</v>
      </c>
      <c r="M23" s="26">
        <v>18.7</v>
      </c>
      <c r="N23" s="28">
        <v>21.8</v>
      </c>
      <c r="O23" s="24" t="s">
        <v>1187</v>
      </c>
      <c r="P23" s="29" t="s">
        <v>173</v>
      </c>
      <c r="Q23" s="24" t="s">
        <v>45</v>
      </c>
      <c r="R23" s="36"/>
      <c r="S23" s="30" t="s">
        <v>40</v>
      </c>
      <c r="T23" s="31">
        <f t="shared" si="1"/>
        <v>106</v>
      </c>
      <c r="U23" s="32">
        <f t="shared" si="2"/>
      </c>
    </row>
    <row r="24" spans="1:21" s="4" customFormat="1" ht="24" customHeight="1">
      <c r="A24" s="101"/>
      <c r="B24" s="105"/>
      <c r="C24" s="40"/>
      <c r="D24" s="36" t="s">
        <v>533</v>
      </c>
      <c r="E24" s="417" t="s">
        <v>1199</v>
      </c>
      <c r="F24" s="29" t="s">
        <v>531</v>
      </c>
      <c r="G24" s="37">
        <v>1.496</v>
      </c>
      <c r="H24" s="29" t="s">
        <v>179</v>
      </c>
      <c r="I24" s="24" t="s">
        <v>370</v>
      </c>
      <c r="J24" s="25" t="s">
        <v>520</v>
      </c>
      <c r="K24" s="26">
        <v>19</v>
      </c>
      <c r="L24" s="27">
        <f t="shared" si="0"/>
        <v>122.19263157894736</v>
      </c>
      <c r="M24" s="26">
        <v>18.7</v>
      </c>
      <c r="N24" s="28">
        <v>21.8</v>
      </c>
      <c r="O24" s="24" t="s">
        <v>66</v>
      </c>
      <c r="P24" s="29" t="s">
        <v>173</v>
      </c>
      <c r="Q24" s="24" t="s">
        <v>45</v>
      </c>
      <c r="R24" s="36"/>
      <c r="S24" s="30" t="s">
        <v>40</v>
      </c>
      <c r="T24" s="31">
        <f t="shared" si="1"/>
        <v>101</v>
      </c>
      <c r="U24" s="32">
        <f t="shared" si="2"/>
      </c>
    </row>
    <row r="25" spans="1:21" s="4" customFormat="1" ht="24" customHeight="1">
      <c r="A25" s="101"/>
      <c r="B25" s="102"/>
      <c r="C25" s="35" t="s">
        <v>1200</v>
      </c>
      <c r="D25" s="36" t="s">
        <v>534</v>
      </c>
      <c r="E25" s="417" t="s">
        <v>1201</v>
      </c>
      <c r="F25" s="29" t="s">
        <v>523</v>
      </c>
      <c r="G25" s="37">
        <v>1.496</v>
      </c>
      <c r="H25" s="29" t="s">
        <v>519</v>
      </c>
      <c r="I25" s="24" t="s">
        <v>375</v>
      </c>
      <c r="J25" s="25" t="s">
        <v>520</v>
      </c>
      <c r="K25" s="26">
        <v>34.4</v>
      </c>
      <c r="L25" s="27">
        <f t="shared" si="0"/>
        <v>67.49011627906977</v>
      </c>
      <c r="M25" s="26">
        <v>18.7</v>
      </c>
      <c r="N25" s="28">
        <v>21.8</v>
      </c>
      <c r="O25" s="24" t="s">
        <v>1183</v>
      </c>
      <c r="P25" s="29" t="s">
        <v>173</v>
      </c>
      <c r="Q25" s="24" t="s">
        <v>39</v>
      </c>
      <c r="R25" s="36" t="s">
        <v>1202</v>
      </c>
      <c r="S25" s="30" t="s">
        <v>40</v>
      </c>
      <c r="T25" s="31">
        <f t="shared" si="1"/>
        <v>183</v>
      </c>
      <c r="U25" s="32">
        <f t="shared" si="2"/>
        <v>157</v>
      </c>
    </row>
    <row r="26" spans="1:21" s="4" customFormat="1" ht="24" customHeight="1">
      <c r="A26" s="101"/>
      <c r="B26" s="102"/>
      <c r="C26" s="35"/>
      <c r="D26" s="36" t="s">
        <v>534</v>
      </c>
      <c r="E26" s="417" t="s">
        <v>841</v>
      </c>
      <c r="F26" s="29" t="s">
        <v>523</v>
      </c>
      <c r="G26" s="37">
        <v>1.496</v>
      </c>
      <c r="H26" s="29" t="s">
        <v>519</v>
      </c>
      <c r="I26" s="24">
        <v>1190</v>
      </c>
      <c r="J26" s="25" t="s">
        <v>520</v>
      </c>
      <c r="K26" s="26">
        <v>32</v>
      </c>
      <c r="L26" s="27">
        <f t="shared" si="0"/>
        <v>72.551875</v>
      </c>
      <c r="M26" s="26">
        <v>18.7</v>
      </c>
      <c r="N26" s="28">
        <v>21.8</v>
      </c>
      <c r="O26" s="24" t="s">
        <v>1183</v>
      </c>
      <c r="P26" s="29" t="s">
        <v>173</v>
      </c>
      <c r="Q26" s="24" t="s">
        <v>39</v>
      </c>
      <c r="R26" s="36" t="s">
        <v>1203</v>
      </c>
      <c r="S26" s="30" t="s">
        <v>40</v>
      </c>
      <c r="T26" s="31">
        <f t="shared" si="1"/>
        <v>171</v>
      </c>
      <c r="U26" s="32">
        <f t="shared" si="2"/>
        <v>146</v>
      </c>
    </row>
    <row r="27" spans="1:21" s="4" customFormat="1" ht="24" customHeight="1">
      <c r="A27" s="101"/>
      <c r="B27" s="102"/>
      <c r="C27" s="35"/>
      <c r="D27" s="36" t="s">
        <v>534</v>
      </c>
      <c r="E27" s="417" t="s">
        <v>839</v>
      </c>
      <c r="F27" s="29" t="s">
        <v>523</v>
      </c>
      <c r="G27" s="37">
        <v>1.496</v>
      </c>
      <c r="H27" s="29" t="s">
        <v>519</v>
      </c>
      <c r="I27" s="24">
        <v>1200</v>
      </c>
      <c r="J27" s="25" t="s">
        <v>520</v>
      </c>
      <c r="K27" s="26">
        <v>31.4</v>
      </c>
      <c r="L27" s="27">
        <f t="shared" si="0"/>
        <v>73.93821656050955</v>
      </c>
      <c r="M27" s="26">
        <v>17.2</v>
      </c>
      <c r="N27" s="28">
        <v>20.3</v>
      </c>
      <c r="O27" s="24" t="s">
        <v>1183</v>
      </c>
      <c r="P27" s="29" t="s">
        <v>173</v>
      </c>
      <c r="Q27" s="24" t="s">
        <v>39</v>
      </c>
      <c r="R27" s="36"/>
      <c r="S27" s="30" t="s">
        <v>40</v>
      </c>
      <c r="T27" s="31">
        <f t="shared" si="1"/>
        <v>182</v>
      </c>
      <c r="U27" s="32">
        <f t="shared" si="2"/>
        <v>154</v>
      </c>
    </row>
    <row r="28" spans="1:21" s="4" customFormat="1" ht="24" customHeight="1">
      <c r="A28" s="101"/>
      <c r="B28" s="102"/>
      <c r="C28" s="35"/>
      <c r="D28" s="36" t="s">
        <v>535</v>
      </c>
      <c r="E28" s="417" t="s">
        <v>878</v>
      </c>
      <c r="F28" s="29" t="s">
        <v>523</v>
      </c>
      <c r="G28" s="37">
        <v>1.496</v>
      </c>
      <c r="H28" s="29" t="s">
        <v>519</v>
      </c>
      <c r="I28" s="24" t="s">
        <v>536</v>
      </c>
      <c r="J28" s="25" t="s">
        <v>520</v>
      </c>
      <c r="K28" s="26">
        <v>29.4</v>
      </c>
      <c r="L28" s="27">
        <f t="shared" si="0"/>
        <v>78.96802721088436</v>
      </c>
      <c r="M28" s="26">
        <v>17.2</v>
      </c>
      <c r="N28" s="28">
        <v>20.3</v>
      </c>
      <c r="O28" s="24" t="s">
        <v>1183</v>
      </c>
      <c r="P28" s="29" t="s">
        <v>173</v>
      </c>
      <c r="Q28" s="24" t="s">
        <v>45</v>
      </c>
      <c r="R28" s="36"/>
      <c r="S28" s="30" t="s">
        <v>40</v>
      </c>
      <c r="T28" s="31">
        <f t="shared" si="1"/>
        <v>170</v>
      </c>
      <c r="U28" s="32">
        <f t="shared" si="2"/>
        <v>144</v>
      </c>
    </row>
    <row r="29" spans="1:21" s="4" customFormat="1" ht="24" customHeight="1">
      <c r="A29" s="101"/>
      <c r="B29" s="102"/>
      <c r="C29" s="35"/>
      <c r="D29" s="36" t="s">
        <v>1204</v>
      </c>
      <c r="E29" s="417" t="s">
        <v>1205</v>
      </c>
      <c r="F29" s="29" t="s">
        <v>531</v>
      </c>
      <c r="G29" s="37">
        <v>1.496</v>
      </c>
      <c r="H29" s="29" t="s">
        <v>179</v>
      </c>
      <c r="I29" s="24">
        <v>1110</v>
      </c>
      <c r="J29" s="25" t="s">
        <v>520</v>
      </c>
      <c r="K29" s="26">
        <v>21.8</v>
      </c>
      <c r="L29" s="27">
        <f t="shared" si="0"/>
        <v>106.49816513761466</v>
      </c>
      <c r="M29" s="26">
        <v>18.7</v>
      </c>
      <c r="N29" s="28">
        <v>21.8</v>
      </c>
      <c r="O29" s="24" t="s">
        <v>66</v>
      </c>
      <c r="P29" s="29" t="s">
        <v>173</v>
      </c>
      <c r="Q29" s="24" t="s">
        <v>39</v>
      </c>
      <c r="R29" s="36" t="s">
        <v>1202</v>
      </c>
      <c r="S29" s="30" t="s">
        <v>40</v>
      </c>
      <c r="T29" s="31">
        <f t="shared" si="1"/>
        <v>116</v>
      </c>
      <c r="U29" s="32">
        <f t="shared" si="2"/>
        <v>100</v>
      </c>
    </row>
    <row r="30" spans="1:21" s="4" customFormat="1" ht="24" customHeight="1">
      <c r="A30" s="101"/>
      <c r="B30" s="102"/>
      <c r="C30" s="35"/>
      <c r="D30" s="36" t="s">
        <v>1204</v>
      </c>
      <c r="E30" s="417" t="s">
        <v>882</v>
      </c>
      <c r="F30" s="29" t="s">
        <v>531</v>
      </c>
      <c r="G30" s="37">
        <v>1.496</v>
      </c>
      <c r="H30" s="29" t="s">
        <v>179</v>
      </c>
      <c r="I30" s="24">
        <v>1120</v>
      </c>
      <c r="J30" s="25" t="s">
        <v>520</v>
      </c>
      <c r="K30" s="26">
        <v>20.8</v>
      </c>
      <c r="L30" s="27">
        <f t="shared" si="0"/>
        <v>111.61826923076922</v>
      </c>
      <c r="M30" s="26">
        <v>18.7</v>
      </c>
      <c r="N30" s="28">
        <v>21.8</v>
      </c>
      <c r="O30" s="24" t="s">
        <v>66</v>
      </c>
      <c r="P30" s="29" t="s">
        <v>173</v>
      </c>
      <c r="Q30" s="24" t="s">
        <v>39</v>
      </c>
      <c r="R30" s="36" t="s">
        <v>1203</v>
      </c>
      <c r="S30" s="30" t="s">
        <v>40</v>
      </c>
      <c r="T30" s="31">
        <f t="shared" si="1"/>
        <v>111</v>
      </c>
      <c r="U30" s="32">
        <f t="shared" si="2"/>
      </c>
    </row>
    <row r="31" spans="1:21" s="4" customFormat="1" ht="24" customHeight="1">
      <c r="A31" s="101"/>
      <c r="B31" s="105"/>
      <c r="C31" s="40"/>
      <c r="D31" s="36" t="s">
        <v>1206</v>
      </c>
      <c r="E31" s="417" t="s">
        <v>1205</v>
      </c>
      <c r="F31" s="29" t="s">
        <v>531</v>
      </c>
      <c r="G31" s="37">
        <v>1.496</v>
      </c>
      <c r="H31" s="29" t="s">
        <v>179</v>
      </c>
      <c r="I31" s="24">
        <v>1170</v>
      </c>
      <c r="J31" s="25" t="s">
        <v>520</v>
      </c>
      <c r="K31" s="26">
        <v>19.4</v>
      </c>
      <c r="L31" s="27">
        <f t="shared" si="0"/>
        <v>119.67319587628867</v>
      </c>
      <c r="M31" s="26">
        <v>18.7</v>
      </c>
      <c r="N31" s="28">
        <v>21.8</v>
      </c>
      <c r="O31" s="24" t="s">
        <v>66</v>
      </c>
      <c r="P31" s="29" t="s">
        <v>173</v>
      </c>
      <c r="Q31" s="24" t="s">
        <v>45</v>
      </c>
      <c r="R31" s="36"/>
      <c r="S31" s="30" t="s">
        <v>40</v>
      </c>
      <c r="T31" s="31">
        <f t="shared" si="1"/>
        <v>103</v>
      </c>
      <c r="U31" s="32">
        <f t="shared" si="2"/>
      </c>
    </row>
    <row r="32" spans="1:21" s="4" customFormat="1" ht="24" customHeight="1">
      <c r="A32" s="101"/>
      <c r="B32" s="102"/>
      <c r="C32" s="35" t="s">
        <v>1207</v>
      </c>
      <c r="D32" s="36" t="s">
        <v>1208</v>
      </c>
      <c r="E32" s="417" t="s">
        <v>1205</v>
      </c>
      <c r="F32" s="29" t="s">
        <v>523</v>
      </c>
      <c r="G32" s="37">
        <v>1.496</v>
      </c>
      <c r="H32" s="29" t="s">
        <v>519</v>
      </c>
      <c r="I32" s="24">
        <v>1190</v>
      </c>
      <c r="J32" s="25" t="s">
        <v>520</v>
      </c>
      <c r="K32" s="26">
        <v>34</v>
      </c>
      <c r="L32" s="27">
        <f t="shared" si="0"/>
        <v>68.2841176470588</v>
      </c>
      <c r="M32" s="26">
        <v>18.7</v>
      </c>
      <c r="N32" s="28">
        <v>21.8</v>
      </c>
      <c r="O32" s="24" t="s">
        <v>1183</v>
      </c>
      <c r="P32" s="29" t="s">
        <v>173</v>
      </c>
      <c r="Q32" s="24" t="s">
        <v>39</v>
      </c>
      <c r="R32" s="36"/>
      <c r="S32" s="30" t="s">
        <v>40</v>
      </c>
      <c r="T32" s="31">
        <f t="shared" si="1"/>
        <v>181</v>
      </c>
      <c r="U32" s="32">
        <f t="shared" si="2"/>
        <v>155</v>
      </c>
    </row>
    <row r="33" spans="1:21" s="4" customFormat="1" ht="24" customHeight="1">
      <c r="A33" s="101"/>
      <c r="B33" s="102"/>
      <c r="C33" s="35"/>
      <c r="D33" s="36" t="s">
        <v>1208</v>
      </c>
      <c r="E33" s="417" t="s">
        <v>1209</v>
      </c>
      <c r="F33" s="29" t="s">
        <v>523</v>
      </c>
      <c r="G33" s="37">
        <v>1.496</v>
      </c>
      <c r="H33" s="29" t="s">
        <v>519</v>
      </c>
      <c r="I33" s="24">
        <v>1200</v>
      </c>
      <c r="J33" s="25" t="s">
        <v>520</v>
      </c>
      <c r="K33" s="26">
        <v>32.8</v>
      </c>
      <c r="L33" s="27">
        <f t="shared" si="0"/>
        <v>70.78231707317073</v>
      </c>
      <c r="M33" s="26">
        <v>17.2</v>
      </c>
      <c r="N33" s="28">
        <v>20.3</v>
      </c>
      <c r="O33" s="24" t="s">
        <v>1183</v>
      </c>
      <c r="P33" s="29" t="s">
        <v>173</v>
      </c>
      <c r="Q33" s="24" t="s">
        <v>39</v>
      </c>
      <c r="R33" s="36" t="s">
        <v>1185</v>
      </c>
      <c r="S33" s="30" t="s">
        <v>40</v>
      </c>
      <c r="T33" s="31">
        <f t="shared" si="1"/>
        <v>190</v>
      </c>
      <c r="U33" s="32">
        <f t="shared" si="2"/>
        <v>161</v>
      </c>
    </row>
    <row r="34" spans="1:21" s="4" customFormat="1" ht="24" customHeight="1">
      <c r="A34" s="101"/>
      <c r="B34" s="102"/>
      <c r="C34" s="35"/>
      <c r="D34" s="36" t="s">
        <v>1208</v>
      </c>
      <c r="E34" s="417" t="s">
        <v>1210</v>
      </c>
      <c r="F34" s="29" t="s">
        <v>523</v>
      </c>
      <c r="G34" s="37">
        <v>1.496</v>
      </c>
      <c r="H34" s="29" t="s">
        <v>519</v>
      </c>
      <c r="I34" s="24" t="s">
        <v>291</v>
      </c>
      <c r="J34" s="25" t="s">
        <v>520</v>
      </c>
      <c r="K34" s="26">
        <v>32</v>
      </c>
      <c r="L34" s="27">
        <f t="shared" si="0"/>
        <v>72.551875</v>
      </c>
      <c r="M34" s="26">
        <v>17.2</v>
      </c>
      <c r="N34" s="28">
        <v>20.3</v>
      </c>
      <c r="O34" s="24" t="s">
        <v>1183</v>
      </c>
      <c r="P34" s="29" t="s">
        <v>173</v>
      </c>
      <c r="Q34" s="24" t="s">
        <v>39</v>
      </c>
      <c r="R34" s="36" t="s">
        <v>1185</v>
      </c>
      <c r="S34" s="30" t="s">
        <v>40</v>
      </c>
      <c r="T34" s="31">
        <f t="shared" si="1"/>
        <v>186</v>
      </c>
      <c r="U34" s="32">
        <f t="shared" si="2"/>
        <v>157</v>
      </c>
    </row>
    <row r="35" spans="1:21" s="4" customFormat="1" ht="24" customHeight="1">
      <c r="A35" s="101"/>
      <c r="B35" s="102"/>
      <c r="C35" s="35"/>
      <c r="D35" s="36" t="s">
        <v>1208</v>
      </c>
      <c r="E35" s="417" t="s">
        <v>1211</v>
      </c>
      <c r="F35" s="29" t="s">
        <v>523</v>
      </c>
      <c r="G35" s="37">
        <v>1.496</v>
      </c>
      <c r="H35" s="29" t="s">
        <v>519</v>
      </c>
      <c r="I35" s="24">
        <v>1240</v>
      </c>
      <c r="J35" s="25" t="s">
        <v>520</v>
      </c>
      <c r="K35" s="26">
        <v>29.6</v>
      </c>
      <c r="L35" s="27">
        <f t="shared" si="0"/>
        <v>78.43445945945945</v>
      </c>
      <c r="M35" s="26">
        <v>17.2</v>
      </c>
      <c r="N35" s="28">
        <v>20.3</v>
      </c>
      <c r="O35" s="24" t="s">
        <v>1183</v>
      </c>
      <c r="P35" s="29" t="s">
        <v>173</v>
      </c>
      <c r="Q35" s="24" t="s">
        <v>39</v>
      </c>
      <c r="R35" s="36" t="s">
        <v>1203</v>
      </c>
      <c r="S35" s="30" t="s">
        <v>40</v>
      </c>
      <c r="T35" s="31">
        <f t="shared" si="1"/>
        <v>172</v>
      </c>
      <c r="U35" s="32">
        <f t="shared" si="2"/>
        <v>145</v>
      </c>
    </row>
    <row r="36" spans="1:21" s="4" customFormat="1" ht="24" customHeight="1">
      <c r="A36" s="101"/>
      <c r="B36" s="102"/>
      <c r="C36" s="35"/>
      <c r="D36" s="36" t="s">
        <v>1212</v>
      </c>
      <c r="E36" s="417" t="s">
        <v>1213</v>
      </c>
      <c r="F36" s="29" t="s">
        <v>523</v>
      </c>
      <c r="G36" s="37">
        <v>1.496</v>
      </c>
      <c r="H36" s="29" t="s">
        <v>519</v>
      </c>
      <c r="I36" s="24" t="s">
        <v>135</v>
      </c>
      <c r="J36" s="25" t="s">
        <v>520</v>
      </c>
      <c r="K36" s="26">
        <v>27.6</v>
      </c>
      <c r="L36" s="27">
        <f t="shared" si="0"/>
        <v>84.11811594202898</v>
      </c>
      <c r="M36" s="26">
        <v>17.2</v>
      </c>
      <c r="N36" s="28">
        <v>20.3</v>
      </c>
      <c r="O36" s="24" t="s">
        <v>1183</v>
      </c>
      <c r="P36" s="29" t="s">
        <v>173</v>
      </c>
      <c r="Q36" s="24" t="s">
        <v>45</v>
      </c>
      <c r="R36" s="36" t="s">
        <v>1185</v>
      </c>
      <c r="S36" s="30" t="s">
        <v>40</v>
      </c>
      <c r="T36" s="31">
        <f t="shared" si="1"/>
        <v>160</v>
      </c>
      <c r="U36" s="32">
        <f t="shared" si="2"/>
        <v>135</v>
      </c>
    </row>
    <row r="37" spans="1:21" s="4" customFormat="1" ht="24" customHeight="1">
      <c r="A37" s="101"/>
      <c r="B37" s="102"/>
      <c r="C37" s="35"/>
      <c r="D37" s="36" t="s">
        <v>1212</v>
      </c>
      <c r="E37" s="417" t="s">
        <v>1211</v>
      </c>
      <c r="F37" s="29" t="s">
        <v>523</v>
      </c>
      <c r="G37" s="37">
        <v>1.496</v>
      </c>
      <c r="H37" s="29" t="s">
        <v>519</v>
      </c>
      <c r="I37" s="24" t="s">
        <v>290</v>
      </c>
      <c r="J37" s="25" t="s">
        <v>520</v>
      </c>
      <c r="K37" s="26">
        <v>25.8</v>
      </c>
      <c r="L37" s="27">
        <f t="shared" si="0"/>
        <v>89.98682170542635</v>
      </c>
      <c r="M37" s="26">
        <v>17.2</v>
      </c>
      <c r="N37" s="28">
        <v>20.3</v>
      </c>
      <c r="O37" s="24" t="s">
        <v>1183</v>
      </c>
      <c r="P37" s="29" t="s">
        <v>173</v>
      </c>
      <c r="Q37" s="24" t="s">
        <v>45</v>
      </c>
      <c r="R37" s="36" t="s">
        <v>1203</v>
      </c>
      <c r="S37" s="30" t="s">
        <v>40</v>
      </c>
      <c r="T37" s="31">
        <f t="shared" si="1"/>
        <v>150</v>
      </c>
      <c r="U37" s="32">
        <f t="shared" si="2"/>
        <v>127</v>
      </c>
    </row>
    <row r="38" spans="1:21" s="4" customFormat="1" ht="24" customHeight="1">
      <c r="A38" s="101"/>
      <c r="B38" s="102"/>
      <c r="C38" s="35"/>
      <c r="D38" s="36" t="s">
        <v>1214</v>
      </c>
      <c r="E38" s="417" t="s">
        <v>1205</v>
      </c>
      <c r="F38" s="29" t="s">
        <v>531</v>
      </c>
      <c r="G38" s="37">
        <v>1.496</v>
      </c>
      <c r="H38" s="29" t="s">
        <v>179</v>
      </c>
      <c r="I38" s="24">
        <v>1130</v>
      </c>
      <c r="J38" s="25" t="s">
        <v>520</v>
      </c>
      <c r="K38" s="26">
        <v>21.8</v>
      </c>
      <c r="L38" s="27">
        <f t="shared" si="0"/>
        <v>106.49816513761466</v>
      </c>
      <c r="M38" s="26">
        <v>18.7</v>
      </c>
      <c r="N38" s="28">
        <v>21.8</v>
      </c>
      <c r="O38" s="24" t="s">
        <v>66</v>
      </c>
      <c r="P38" s="29" t="s">
        <v>173</v>
      </c>
      <c r="Q38" s="24" t="s">
        <v>39</v>
      </c>
      <c r="R38" s="36"/>
      <c r="S38" s="30" t="s">
        <v>40</v>
      </c>
      <c r="T38" s="31">
        <f t="shared" si="1"/>
        <v>116</v>
      </c>
      <c r="U38" s="32">
        <f t="shared" si="2"/>
        <v>100</v>
      </c>
    </row>
    <row r="39" spans="1:21" s="4" customFormat="1" ht="24" customHeight="1">
      <c r="A39" s="101"/>
      <c r="B39" s="105"/>
      <c r="C39" s="40"/>
      <c r="D39" s="36" t="s">
        <v>1215</v>
      </c>
      <c r="E39" s="417" t="s">
        <v>1205</v>
      </c>
      <c r="F39" s="29" t="s">
        <v>531</v>
      </c>
      <c r="G39" s="37">
        <v>1.496</v>
      </c>
      <c r="H39" s="29" t="s">
        <v>179</v>
      </c>
      <c r="I39" s="24">
        <v>1190</v>
      </c>
      <c r="J39" s="25" t="s">
        <v>520</v>
      </c>
      <c r="K39" s="26">
        <v>19.4</v>
      </c>
      <c r="L39" s="27">
        <f t="shared" si="0"/>
        <v>119.67319587628867</v>
      </c>
      <c r="M39" s="26">
        <v>18.7</v>
      </c>
      <c r="N39" s="28">
        <v>21.8</v>
      </c>
      <c r="O39" s="24" t="s">
        <v>66</v>
      </c>
      <c r="P39" s="29" t="s">
        <v>173</v>
      </c>
      <c r="Q39" s="24" t="s">
        <v>45</v>
      </c>
      <c r="R39" s="36"/>
      <c r="S39" s="30" t="s">
        <v>40</v>
      </c>
      <c r="T39" s="31">
        <f t="shared" si="1"/>
        <v>103</v>
      </c>
      <c r="U39" s="32">
        <f t="shared" si="2"/>
      </c>
    </row>
    <row r="40" spans="1:21" s="4" customFormat="1" ht="24" customHeight="1">
      <c r="A40" s="101"/>
      <c r="B40" s="105"/>
      <c r="C40" s="40" t="s">
        <v>1216</v>
      </c>
      <c r="D40" s="36" t="s">
        <v>515</v>
      </c>
      <c r="E40" s="417" t="s">
        <v>1217</v>
      </c>
      <c r="F40" s="29" t="s">
        <v>1218</v>
      </c>
      <c r="G40" s="37">
        <v>1.993</v>
      </c>
      <c r="H40" s="29" t="s">
        <v>516</v>
      </c>
      <c r="I40" s="24" t="s">
        <v>517</v>
      </c>
      <c r="J40" s="25" t="s">
        <v>520</v>
      </c>
      <c r="K40" s="26">
        <v>30</v>
      </c>
      <c r="L40" s="27">
        <f t="shared" si="0"/>
        <v>77.38866666666667</v>
      </c>
      <c r="M40" s="26">
        <v>13.2</v>
      </c>
      <c r="N40" s="28">
        <v>16.5</v>
      </c>
      <c r="O40" s="24" t="s">
        <v>1219</v>
      </c>
      <c r="P40" s="29" t="s">
        <v>173</v>
      </c>
      <c r="Q40" s="24" t="s">
        <v>39</v>
      </c>
      <c r="R40" s="36"/>
      <c r="S40" s="30" t="s">
        <v>40</v>
      </c>
      <c r="T40" s="31">
        <f t="shared" si="1"/>
        <v>227</v>
      </c>
      <c r="U40" s="32">
        <f t="shared" si="2"/>
        <v>181</v>
      </c>
    </row>
    <row r="41" spans="1:21" s="4" customFormat="1" ht="24" customHeight="1">
      <c r="A41" s="101"/>
      <c r="B41" s="102"/>
      <c r="C41" s="35" t="s">
        <v>1220</v>
      </c>
      <c r="D41" s="36" t="s">
        <v>537</v>
      </c>
      <c r="E41" s="417" t="s">
        <v>1201</v>
      </c>
      <c r="F41" s="29" t="s">
        <v>523</v>
      </c>
      <c r="G41" s="37">
        <v>1.496</v>
      </c>
      <c r="H41" s="29" t="s">
        <v>519</v>
      </c>
      <c r="I41" s="24">
        <v>1270</v>
      </c>
      <c r="J41" s="25" t="s">
        <v>520</v>
      </c>
      <c r="K41" s="26">
        <v>27</v>
      </c>
      <c r="L41" s="27">
        <f t="shared" si="0"/>
        <v>85.9874074074074</v>
      </c>
      <c r="M41" s="26">
        <v>17.2</v>
      </c>
      <c r="N41" s="28">
        <v>20.3</v>
      </c>
      <c r="O41" s="24" t="s">
        <v>1221</v>
      </c>
      <c r="P41" s="29" t="s">
        <v>173</v>
      </c>
      <c r="Q41" s="24" t="s">
        <v>39</v>
      </c>
      <c r="R41" s="36"/>
      <c r="S41" s="30" t="s">
        <v>40</v>
      </c>
      <c r="T41" s="31">
        <f t="shared" si="1"/>
        <v>156</v>
      </c>
      <c r="U41" s="32">
        <f t="shared" si="2"/>
        <v>133</v>
      </c>
    </row>
    <row r="42" spans="1:21" s="4" customFormat="1" ht="24" customHeight="1">
      <c r="A42" s="101"/>
      <c r="B42" s="102"/>
      <c r="C42" s="35"/>
      <c r="D42" s="36" t="s">
        <v>537</v>
      </c>
      <c r="E42" s="417" t="s">
        <v>841</v>
      </c>
      <c r="F42" s="29" t="s">
        <v>523</v>
      </c>
      <c r="G42" s="37">
        <v>1.496</v>
      </c>
      <c r="H42" s="29" t="s">
        <v>519</v>
      </c>
      <c r="I42" s="24">
        <v>1280</v>
      </c>
      <c r="J42" s="25" t="s">
        <v>520</v>
      </c>
      <c r="K42" s="26">
        <v>26</v>
      </c>
      <c r="L42" s="27">
        <f t="shared" si="0"/>
        <v>89.29461538461538</v>
      </c>
      <c r="M42" s="26">
        <v>17.2</v>
      </c>
      <c r="N42" s="28">
        <v>20.3</v>
      </c>
      <c r="O42" s="24" t="s">
        <v>1221</v>
      </c>
      <c r="P42" s="29" t="s">
        <v>173</v>
      </c>
      <c r="Q42" s="24" t="s">
        <v>39</v>
      </c>
      <c r="R42" s="36"/>
      <c r="S42" s="30" t="s">
        <v>40</v>
      </c>
      <c r="T42" s="31">
        <f t="shared" si="1"/>
        <v>151</v>
      </c>
      <c r="U42" s="32">
        <f t="shared" si="2"/>
        <v>128</v>
      </c>
    </row>
    <row r="43" spans="1:21" s="4" customFormat="1" ht="24" customHeight="1">
      <c r="A43" s="101"/>
      <c r="B43" s="102"/>
      <c r="C43" s="35"/>
      <c r="D43" s="36" t="s">
        <v>537</v>
      </c>
      <c r="E43" s="417" t="s">
        <v>1222</v>
      </c>
      <c r="F43" s="29" t="s">
        <v>523</v>
      </c>
      <c r="G43" s="37">
        <v>1.496</v>
      </c>
      <c r="H43" s="29" t="s">
        <v>519</v>
      </c>
      <c r="I43" s="24">
        <v>1300</v>
      </c>
      <c r="J43" s="25" t="s">
        <v>520</v>
      </c>
      <c r="K43" s="26">
        <v>24.2</v>
      </c>
      <c r="L43" s="27">
        <f t="shared" si="0"/>
        <v>95.93636363636364</v>
      </c>
      <c r="M43" s="26">
        <v>17.2</v>
      </c>
      <c r="N43" s="28">
        <v>20.3</v>
      </c>
      <c r="O43" s="24" t="s">
        <v>1221</v>
      </c>
      <c r="P43" s="29" t="s">
        <v>173</v>
      </c>
      <c r="Q43" s="24" t="s">
        <v>39</v>
      </c>
      <c r="R43" s="36" t="s">
        <v>538</v>
      </c>
      <c r="S43" s="30" t="s">
        <v>40</v>
      </c>
      <c r="T43" s="31">
        <f t="shared" si="1"/>
        <v>140</v>
      </c>
      <c r="U43" s="32">
        <f t="shared" si="2"/>
        <v>119</v>
      </c>
    </row>
    <row r="44" spans="1:21" s="4" customFormat="1" ht="24" customHeight="1">
      <c r="A44" s="101"/>
      <c r="B44" s="102"/>
      <c r="C44" s="35"/>
      <c r="D44" s="36" t="s">
        <v>539</v>
      </c>
      <c r="E44" s="417" t="s">
        <v>878</v>
      </c>
      <c r="F44" s="29" t="s">
        <v>523</v>
      </c>
      <c r="G44" s="37">
        <v>1.496</v>
      </c>
      <c r="H44" s="29" t="s">
        <v>519</v>
      </c>
      <c r="I44" s="24" t="s">
        <v>540</v>
      </c>
      <c r="J44" s="25" t="s">
        <v>520</v>
      </c>
      <c r="K44" s="26">
        <v>23.2</v>
      </c>
      <c r="L44" s="27">
        <f t="shared" si="0"/>
        <v>100.07155172413793</v>
      </c>
      <c r="M44" s="26">
        <v>15.8</v>
      </c>
      <c r="N44" s="28">
        <v>19</v>
      </c>
      <c r="O44" s="24" t="s">
        <v>1221</v>
      </c>
      <c r="P44" s="29" t="s">
        <v>173</v>
      </c>
      <c r="Q44" s="24" t="s">
        <v>45</v>
      </c>
      <c r="R44" s="36"/>
      <c r="S44" s="30" t="s">
        <v>40</v>
      </c>
      <c r="T44" s="31">
        <f t="shared" si="1"/>
        <v>146</v>
      </c>
      <c r="U44" s="32">
        <f t="shared" si="2"/>
        <v>122</v>
      </c>
    </row>
    <row r="45" spans="1:21" s="4" customFormat="1" ht="24" customHeight="1">
      <c r="A45" s="101"/>
      <c r="B45" s="102"/>
      <c r="C45" s="35"/>
      <c r="D45" s="36" t="s">
        <v>539</v>
      </c>
      <c r="E45" s="417" t="s">
        <v>839</v>
      </c>
      <c r="F45" s="29" t="s">
        <v>523</v>
      </c>
      <c r="G45" s="37">
        <v>1.496</v>
      </c>
      <c r="H45" s="29" t="s">
        <v>519</v>
      </c>
      <c r="I45" s="24">
        <v>1380</v>
      </c>
      <c r="J45" s="25" t="s">
        <v>520</v>
      </c>
      <c r="K45" s="26">
        <v>21.6</v>
      </c>
      <c r="L45" s="27">
        <f t="shared" si="0"/>
        <v>107.48425925925925</v>
      </c>
      <c r="M45" s="26">
        <v>15.8</v>
      </c>
      <c r="N45" s="28">
        <v>19</v>
      </c>
      <c r="O45" s="24" t="s">
        <v>1221</v>
      </c>
      <c r="P45" s="29" t="s">
        <v>173</v>
      </c>
      <c r="Q45" s="24" t="s">
        <v>45</v>
      </c>
      <c r="R45" s="36" t="s">
        <v>538</v>
      </c>
      <c r="S45" s="30" t="s">
        <v>40</v>
      </c>
      <c r="T45" s="31">
        <f t="shared" si="1"/>
        <v>136</v>
      </c>
      <c r="U45" s="32">
        <f t="shared" si="2"/>
        <v>113</v>
      </c>
    </row>
    <row r="46" spans="1:21" s="4" customFormat="1" ht="24" customHeight="1">
      <c r="A46" s="101"/>
      <c r="B46" s="102"/>
      <c r="C46" s="35"/>
      <c r="D46" s="36" t="s">
        <v>541</v>
      </c>
      <c r="E46" s="417" t="s">
        <v>878</v>
      </c>
      <c r="F46" s="29" t="s">
        <v>531</v>
      </c>
      <c r="G46" s="37">
        <v>1.496</v>
      </c>
      <c r="H46" s="29" t="s">
        <v>179</v>
      </c>
      <c r="I46" s="24" t="s">
        <v>53</v>
      </c>
      <c r="J46" s="25" t="s">
        <v>520</v>
      </c>
      <c r="K46" s="26">
        <v>20.6</v>
      </c>
      <c r="L46" s="27">
        <f t="shared" si="0"/>
        <v>112.70194174757282</v>
      </c>
      <c r="M46" s="26">
        <v>18.7</v>
      </c>
      <c r="N46" s="28">
        <v>21.8</v>
      </c>
      <c r="O46" s="24" t="s">
        <v>66</v>
      </c>
      <c r="P46" s="29" t="s">
        <v>173</v>
      </c>
      <c r="Q46" s="24" t="s">
        <v>39</v>
      </c>
      <c r="R46" s="36"/>
      <c r="S46" s="30" t="s">
        <v>40</v>
      </c>
      <c r="T46" s="31">
        <f t="shared" si="1"/>
        <v>110</v>
      </c>
      <c r="U46" s="32">
        <f t="shared" si="2"/>
      </c>
    </row>
    <row r="47" spans="1:21" s="4" customFormat="1" ht="24" customHeight="1">
      <c r="A47" s="101"/>
      <c r="B47" s="102"/>
      <c r="C47" s="35"/>
      <c r="D47" s="36" t="s">
        <v>541</v>
      </c>
      <c r="E47" s="417" t="s">
        <v>839</v>
      </c>
      <c r="F47" s="29" t="s">
        <v>531</v>
      </c>
      <c r="G47" s="37">
        <v>1.496</v>
      </c>
      <c r="H47" s="29" t="s">
        <v>179</v>
      </c>
      <c r="I47" s="24">
        <v>1210</v>
      </c>
      <c r="J47" s="25" t="s">
        <v>520</v>
      </c>
      <c r="K47" s="26">
        <v>19.2</v>
      </c>
      <c r="L47" s="27">
        <f t="shared" si="0"/>
        <v>120.91979166666667</v>
      </c>
      <c r="M47" s="26">
        <v>17.2</v>
      </c>
      <c r="N47" s="28">
        <v>20.3</v>
      </c>
      <c r="O47" s="24" t="s">
        <v>66</v>
      </c>
      <c r="P47" s="29" t="s">
        <v>173</v>
      </c>
      <c r="Q47" s="24" t="s">
        <v>39</v>
      </c>
      <c r="R47" s="36" t="s">
        <v>538</v>
      </c>
      <c r="S47" s="30" t="s">
        <v>40</v>
      </c>
      <c r="T47" s="31">
        <f t="shared" si="1"/>
        <v>111</v>
      </c>
      <c r="U47" s="32">
        <f t="shared" si="2"/>
      </c>
    </row>
    <row r="48" spans="1:21" s="4" customFormat="1" ht="24" customHeight="1">
      <c r="A48" s="101"/>
      <c r="B48" s="105"/>
      <c r="C48" s="40"/>
      <c r="D48" s="36" t="s">
        <v>543</v>
      </c>
      <c r="E48" s="417" t="s">
        <v>878</v>
      </c>
      <c r="F48" s="29" t="s">
        <v>531</v>
      </c>
      <c r="G48" s="37">
        <v>1.496</v>
      </c>
      <c r="H48" s="29" t="s">
        <v>179</v>
      </c>
      <c r="I48" s="24">
        <v>1270</v>
      </c>
      <c r="J48" s="25" t="s">
        <v>520</v>
      </c>
      <c r="K48" s="26">
        <v>19</v>
      </c>
      <c r="L48" s="27">
        <f t="shared" si="0"/>
        <v>122.19263157894736</v>
      </c>
      <c r="M48" s="26">
        <v>17.2</v>
      </c>
      <c r="N48" s="28">
        <v>20.3</v>
      </c>
      <c r="O48" s="24" t="s">
        <v>66</v>
      </c>
      <c r="P48" s="29" t="s">
        <v>173</v>
      </c>
      <c r="Q48" s="24" t="s">
        <v>45</v>
      </c>
      <c r="R48" s="36"/>
      <c r="S48" s="30" t="s">
        <v>40</v>
      </c>
      <c r="T48" s="31">
        <f t="shared" si="1"/>
        <v>110</v>
      </c>
      <c r="U48" s="32">
        <f t="shared" si="2"/>
      </c>
    </row>
    <row r="49" spans="1:21" s="4" customFormat="1" ht="24" customHeight="1">
      <c r="A49" s="101"/>
      <c r="B49" s="102"/>
      <c r="C49" s="35" t="s">
        <v>1223</v>
      </c>
      <c r="D49" s="36" t="s">
        <v>1224</v>
      </c>
      <c r="E49" s="417" t="s">
        <v>1107</v>
      </c>
      <c r="F49" s="29" t="s">
        <v>523</v>
      </c>
      <c r="G49" s="37">
        <v>1.496</v>
      </c>
      <c r="H49" s="29" t="s">
        <v>519</v>
      </c>
      <c r="I49" s="24" t="s">
        <v>1225</v>
      </c>
      <c r="J49" s="25" t="s">
        <v>1226</v>
      </c>
      <c r="K49" s="26">
        <v>25</v>
      </c>
      <c r="L49" s="27">
        <f t="shared" si="0"/>
        <v>92.8664</v>
      </c>
      <c r="M49" s="26">
        <v>14.4</v>
      </c>
      <c r="N49" s="28">
        <v>17.6</v>
      </c>
      <c r="O49" s="24" t="s">
        <v>1221</v>
      </c>
      <c r="P49" s="29" t="s">
        <v>173</v>
      </c>
      <c r="Q49" s="24" t="s">
        <v>39</v>
      </c>
      <c r="R49" s="36" t="s">
        <v>1227</v>
      </c>
      <c r="S49" s="30" t="s">
        <v>40</v>
      </c>
      <c r="T49" s="31">
        <f t="shared" si="1"/>
        <v>173</v>
      </c>
      <c r="U49" s="32">
        <f t="shared" si="2"/>
        <v>142</v>
      </c>
    </row>
    <row r="50" spans="1:21" s="4" customFormat="1" ht="24" customHeight="1">
      <c r="A50" s="101"/>
      <c r="B50" s="102"/>
      <c r="C50" s="35"/>
      <c r="D50" s="36" t="s">
        <v>1224</v>
      </c>
      <c r="E50" s="417" t="s">
        <v>847</v>
      </c>
      <c r="F50" s="29" t="s">
        <v>523</v>
      </c>
      <c r="G50" s="37">
        <v>1.496</v>
      </c>
      <c r="H50" s="29" t="s">
        <v>519</v>
      </c>
      <c r="I50" s="24" t="s">
        <v>162</v>
      </c>
      <c r="J50" s="25" t="s">
        <v>1226</v>
      </c>
      <c r="K50" s="26">
        <v>24.2</v>
      </c>
      <c r="L50" s="27">
        <f t="shared" si="0"/>
        <v>95.93636363636364</v>
      </c>
      <c r="M50" s="26">
        <v>14.4</v>
      </c>
      <c r="N50" s="28">
        <v>17.6</v>
      </c>
      <c r="O50" s="24" t="s">
        <v>1221</v>
      </c>
      <c r="P50" s="29" t="s">
        <v>173</v>
      </c>
      <c r="Q50" s="24" t="s">
        <v>39</v>
      </c>
      <c r="R50" s="36" t="s">
        <v>1228</v>
      </c>
      <c r="S50" s="30" t="s">
        <v>40</v>
      </c>
      <c r="T50" s="31">
        <f t="shared" si="1"/>
        <v>168</v>
      </c>
      <c r="U50" s="32">
        <f t="shared" si="2"/>
        <v>137</v>
      </c>
    </row>
    <row r="51" spans="1:21" s="4" customFormat="1" ht="24" customHeight="1">
      <c r="A51" s="101"/>
      <c r="B51" s="105"/>
      <c r="C51" s="40"/>
      <c r="D51" s="36" t="s">
        <v>1229</v>
      </c>
      <c r="E51" s="417" t="s">
        <v>1107</v>
      </c>
      <c r="F51" s="29" t="s">
        <v>531</v>
      </c>
      <c r="G51" s="37">
        <v>1.496</v>
      </c>
      <c r="H51" s="29" t="s">
        <v>179</v>
      </c>
      <c r="I51" s="24" t="s">
        <v>1225</v>
      </c>
      <c r="J51" s="25" t="s">
        <v>1226</v>
      </c>
      <c r="K51" s="26">
        <v>18</v>
      </c>
      <c r="L51" s="27">
        <f t="shared" si="0"/>
        <v>128.9811111111111</v>
      </c>
      <c r="M51" s="26">
        <v>14.4</v>
      </c>
      <c r="N51" s="28">
        <v>17.6</v>
      </c>
      <c r="O51" s="24" t="s">
        <v>66</v>
      </c>
      <c r="P51" s="29" t="s">
        <v>38</v>
      </c>
      <c r="Q51" s="24" t="s">
        <v>39</v>
      </c>
      <c r="R51" s="36"/>
      <c r="S51" s="30" t="s">
        <v>40</v>
      </c>
      <c r="T51" s="31">
        <f t="shared" si="1"/>
        <v>125</v>
      </c>
      <c r="U51" s="32">
        <f t="shared" si="2"/>
        <v>102</v>
      </c>
    </row>
    <row r="52" spans="1:21" s="4" customFormat="1" ht="24" customHeight="1">
      <c r="A52" s="101"/>
      <c r="B52" s="102"/>
      <c r="C52" s="35" t="s">
        <v>1230</v>
      </c>
      <c r="D52" s="36" t="s">
        <v>548</v>
      </c>
      <c r="E52" s="417" t="s">
        <v>1231</v>
      </c>
      <c r="F52" s="29" t="s">
        <v>558</v>
      </c>
      <c r="G52" s="37">
        <v>1.496</v>
      </c>
      <c r="H52" s="29" t="s">
        <v>542</v>
      </c>
      <c r="I52" s="24" t="s">
        <v>375</v>
      </c>
      <c r="J52" s="25" t="s">
        <v>550</v>
      </c>
      <c r="K52" s="26">
        <v>23</v>
      </c>
      <c r="L52" s="27">
        <f t="shared" si="0"/>
        <v>100.94173913043477</v>
      </c>
      <c r="M52" s="26">
        <v>18.7</v>
      </c>
      <c r="N52" s="28">
        <v>21.8</v>
      </c>
      <c r="O52" s="24" t="s">
        <v>1232</v>
      </c>
      <c r="P52" s="29" t="s">
        <v>173</v>
      </c>
      <c r="Q52" s="24" t="s">
        <v>39</v>
      </c>
      <c r="R52" s="36" t="s">
        <v>551</v>
      </c>
      <c r="S52" s="30" t="s">
        <v>40</v>
      </c>
      <c r="T52" s="31">
        <f t="shared" si="1"/>
        <v>122</v>
      </c>
      <c r="U52" s="32">
        <f t="shared" si="2"/>
        <v>105</v>
      </c>
    </row>
    <row r="53" spans="1:21" s="4" customFormat="1" ht="24" customHeight="1">
      <c r="A53" s="101"/>
      <c r="B53" s="102"/>
      <c r="C53" s="35"/>
      <c r="D53" s="36" t="s">
        <v>548</v>
      </c>
      <c r="E53" s="417" t="s">
        <v>1233</v>
      </c>
      <c r="F53" s="29" t="s">
        <v>558</v>
      </c>
      <c r="G53" s="37">
        <v>1.496</v>
      </c>
      <c r="H53" s="29" t="s">
        <v>542</v>
      </c>
      <c r="I53" s="24">
        <v>1200</v>
      </c>
      <c r="J53" s="25" t="s">
        <v>550</v>
      </c>
      <c r="K53" s="26">
        <v>21.8</v>
      </c>
      <c r="L53" s="27">
        <f t="shared" si="0"/>
        <v>106.49816513761466</v>
      </c>
      <c r="M53" s="26">
        <v>17.2</v>
      </c>
      <c r="N53" s="28">
        <v>20.3</v>
      </c>
      <c r="O53" s="24" t="s">
        <v>1232</v>
      </c>
      <c r="P53" s="29" t="s">
        <v>173</v>
      </c>
      <c r="Q53" s="24" t="s">
        <v>39</v>
      </c>
      <c r="R53" s="36" t="s">
        <v>551</v>
      </c>
      <c r="S53" s="30" t="s">
        <v>40</v>
      </c>
      <c r="T53" s="31">
        <f t="shared" si="1"/>
        <v>126</v>
      </c>
      <c r="U53" s="32">
        <f t="shared" si="2"/>
        <v>107</v>
      </c>
    </row>
    <row r="54" spans="1:21" s="4" customFormat="1" ht="24" customHeight="1">
      <c r="A54" s="101"/>
      <c r="B54" s="102"/>
      <c r="C54" s="35"/>
      <c r="D54" s="36" t="s">
        <v>548</v>
      </c>
      <c r="E54" s="417" t="s">
        <v>1234</v>
      </c>
      <c r="F54" s="29" t="s">
        <v>558</v>
      </c>
      <c r="G54" s="37">
        <v>1.496</v>
      </c>
      <c r="H54" s="29" t="s">
        <v>542</v>
      </c>
      <c r="I54" s="24" t="s">
        <v>53</v>
      </c>
      <c r="J54" s="25" t="s">
        <v>550</v>
      </c>
      <c r="K54" s="26">
        <v>21.6</v>
      </c>
      <c r="L54" s="27">
        <f t="shared" si="0"/>
        <v>107.48425925925925</v>
      </c>
      <c r="M54" s="26">
        <v>18.7</v>
      </c>
      <c r="N54" s="28">
        <v>21.8</v>
      </c>
      <c r="O54" s="24" t="s">
        <v>1232</v>
      </c>
      <c r="P54" s="29" t="s">
        <v>173</v>
      </c>
      <c r="Q54" s="24" t="s">
        <v>39</v>
      </c>
      <c r="R54" s="36" t="s">
        <v>552</v>
      </c>
      <c r="S54" s="30" t="s">
        <v>40</v>
      </c>
      <c r="T54" s="31">
        <f t="shared" si="1"/>
        <v>115</v>
      </c>
      <c r="U54" s="32">
        <f t="shared" si="2"/>
      </c>
    </row>
    <row r="55" spans="1:21" s="4" customFormat="1" ht="24" customHeight="1">
      <c r="A55" s="101"/>
      <c r="B55" s="102"/>
      <c r="C55" s="35"/>
      <c r="D55" s="36" t="s">
        <v>548</v>
      </c>
      <c r="E55" s="417" t="s">
        <v>1235</v>
      </c>
      <c r="F55" s="29" t="s">
        <v>558</v>
      </c>
      <c r="G55" s="37">
        <v>1.496</v>
      </c>
      <c r="H55" s="29" t="s">
        <v>542</v>
      </c>
      <c r="I55" s="24">
        <v>1200</v>
      </c>
      <c r="J55" s="25" t="s">
        <v>550</v>
      </c>
      <c r="K55" s="26">
        <v>20.6</v>
      </c>
      <c r="L55" s="27">
        <f t="shared" si="0"/>
        <v>112.70194174757282</v>
      </c>
      <c r="M55" s="26">
        <v>17.2</v>
      </c>
      <c r="N55" s="28">
        <v>20.3</v>
      </c>
      <c r="O55" s="24" t="s">
        <v>1232</v>
      </c>
      <c r="P55" s="29" t="s">
        <v>173</v>
      </c>
      <c r="Q55" s="24" t="s">
        <v>39</v>
      </c>
      <c r="R55" s="36" t="s">
        <v>552</v>
      </c>
      <c r="S55" s="30" t="s">
        <v>40</v>
      </c>
      <c r="T55" s="31">
        <f t="shared" si="1"/>
        <v>119</v>
      </c>
      <c r="U55" s="32">
        <f t="shared" si="2"/>
        <v>101</v>
      </c>
    </row>
    <row r="56" spans="1:21" s="4" customFormat="1" ht="24" customHeight="1">
      <c r="A56" s="101"/>
      <c r="B56" s="102"/>
      <c r="C56" s="35"/>
      <c r="D56" s="36" t="s">
        <v>548</v>
      </c>
      <c r="E56" s="417" t="s">
        <v>1236</v>
      </c>
      <c r="F56" s="29" t="s">
        <v>558</v>
      </c>
      <c r="G56" s="37">
        <v>1.496</v>
      </c>
      <c r="H56" s="29" t="s">
        <v>48</v>
      </c>
      <c r="I56" s="24" t="s">
        <v>298</v>
      </c>
      <c r="J56" s="25" t="s">
        <v>550</v>
      </c>
      <c r="K56" s="26">
        <v>20.6</v>
      </c>
      <c r="L56" s="27">
        <f t="shared" si="0"/>
        <v>112.70194174757282</v>
      </c>
      <c r="M56" s="26">
        <v>18.7</v>
      </c>
      <c r="N56" s="28">
        <v>21.8</v>
      </c>
      <c r="O56" s="24" t="s">
        <v>416</v>
      </c>
      <c r="P56" s="29" t="s">
        <v>173</v>
      </c>
      <c r="Q56" s="24" t="s">
        <v>39</v>
      </c>
      <c r="R56" s="36" t="s">
        <v>551</v>
      </c>
      <c r="S56" s="30" t="s">
        <v>40</v>
      </c>
      <c r="T56" s="31">
        <f t="shared" si="1"/>
        <v>110</v>
      </c>
      <c r="U56" s="32">
        <f t="shared" si="2"/>
      </c>
    </row>
    <row r="57" spans="1:21" s="4" customFormat="1" ht="24" customHeight="1">
      <c r="A57" s="101"/>
      <c r="B57" s="105"/>
      <c r="C57" s="40"/>
      <c r="D57" s="36" t="s">
        <v>548</v>
      </c>
      <c r="E57" s="417" t="s">
        <v>1237</v>
      </c>
      <c r="F57" s="29" t="s">
        <v>558</v>
      </c>
      <c r="G57" s="37">
        <v>1.496</v>
      </c>
      <c r="H57" s="29" t="s">
        <v>48</v>
      </c>
      <c r="I57" s="24" t="s">
        <v>298</v>
      </c>
      <c r="J57" s="25" t="s">
        <v>550</v>
      </c>
      <c r="K57" s="26">
        <v>19.4</v>
      </c>
      <c r="L57" s="27">
        <f t="shared" si="0"/>
        <v>119.67319587628867</v>
      </c>
      <c r="M57" s="26">
        <v>18.7</v>
      </c>
      <c r="N57" s="28">
        <v>21.8</v>
      </c>
      <c r="O57" s="24" t="s">
        <v>416</v>
      </c>
      <c r="P57" s="29" t="s">
        <v>173</v>
      </c>
      <c r="Q57" s="24" t="s">
        <v>39</v>
      </c>
      <c r="R57" s="36" t="s">
        <v>552</v>
      </c>
      <c r="S57" s="30" t="s">
        <v>40</v>
      </c>
      <c r="T57" s="31">
        <f t="shared" si="1"/>
        <v>103</v>
      </c>
      <c r="U57" s="32">
        <f t="shared" si="2"/>
      </c>
    </row>
    <row r="58" spans="1:21" s="4" customFormat="1" ht="24" customHeight="1">
      <c r="A58" s="101"/>
      <c r="B58" s="102"/>
      <c r="C58" s="35" t="s">
        <v>1238</v>
      </c>
      <c r="D58" s="36" t="s">
        <v>553</v>
      </c>
      <c r="E58" s="417" t="s">
        <v>1239</v>
      </c>
      <c r="F58" s="29" t="s">
        <v>558</v>
      </c>
      <c r="G58" s="37">
        <v>1.496</v>
      </c>
      <c r="H58" s="29" t="s">
        <v>263</v>
      </c>
      <c r="I58" s="24" t="s">
        <v>620</v>
      </c>
      <c r="J58" s="25" t="s">
        <v>1240</v>
      </c>
      <c r="K58" s="26">
        <v>21.6</v>
      </c>
      <c r="L58" s="27">
        <f t="shared" si="0"/>
        <v>107.48425925925925</v>
      </c>
      <c r="M58" s="26">
        <v>15.8</v>
      </c>
      <c r="N58" s="28">
        <v>19</v>
      </c>
      <c r="O58" s="24" t="s">
        <v>1241</v>
      </c>
      <c r="P58" s="29" t="s">
        <v>173</v>
      </c>
      <c r="Q58" s="24" t="s">
        <v>39</v>
      </c>
      <c r="R58" s="36"/>
      <c r="S58" s="30" t="s">
        <v>40</v>
      </c>
      <c r="T58" s="31">
        <f t="shared" si="1"/>
        <v>136</v>
      </c>
      <c r="U58" s="32">
        <f t="shared" si="2"/>
        <v>113</v>
      </c>
    </row>
    <row r="59" spans="1:21" s="4" customFormat="1" ht="24" customHeight="1">
      <c r="A59" s="101"/>
      <c r="B59" s="102"/>
      <c r="C59" s="35"/>
      <c r="D59" s="36" t="s">
        <v>554</v>
      </c>
      <c r="E59" s="417" t="s">
        <v>1242</v>
      </c>
      <c r="F59" s="29" t="s">
        <v>544</v>
      </c>
      <c r="G59" s="37">
        <v>1.496</v>
      </c>
      <c r="H59" s="29" t="s">
        <v>41</v>
      </c>
      <c r="I59" s="24">
        <v>1290</v>
      </c>
      <c r="J59" s="25" t="s">
        <v>1226</v>
      </c>
      <c r="K59" s="26">
        <v>16.6</v>
      </c>
      <c r="L59" s="27">
        <f t="shared" si="0"/>
        <v>139.85903614457828</v>
      </c>
      <c r="M59" s="26">
        <v>17.2</v>
      </c>
      <c r="N59" s="28">
        <v>20.3</v>
      </c>
      <c r="O59" s="24" t="s">
        <v>42</v>
      </c>
      <c r="P59" s="29" t="s">
        <v>173</v>
      </c>
      <c r="Q59" s="24" t="s">
        <v>39</v>
      </c>
      <c r="R59" s="36"/>
      <c r="S59" s="30" t="s">
        <v>40</v>
      </c>
      <c r="T59" s="31">
        <f t="shared" si="1"/>
      </c>
      <c r="U59" s="32">
        <f t="shared" si="2"/>
      </c>
    </row>
    <row r="60" spans="1:21" s="4" customFormat="1" ht="24" customHeight="1">
      <c r="A60" s="101"/>
      <c r="B60" s="102"/>
      <c r="C60" s="35"/>
      <c r="D60" s="36" t="s">
        <v>554</v>
      </c>
      <c r="E60" s="417" t="s">
        <v>1243</v>
      </c>
      <c r="F60" s="29" t="s">
        <v>544</v>
      </c>
      <c r="G60" s="37">
        <v>1.496</v>
      </c>
      <c r="H60" s="29" t="s">
        <v>41</v>
      </c>
      <c r="I60" s="24" t="s">
        <v>801</v>
      </c>
      <c r="J60" s="25" t="s">
        <v>1244</v>
      </c>
      <c r="K60" s="26">
        <v>16</v>
      </c>
      <c r="L60" s="27">
        <f t="shared" si="0"/>
        <v>145.10375</v>
      </c>
      <c r="M60" s="26">
        <v>15.8</v>
      </c>
      <c r="N60" s="28">
        <v>19</v>
      </c>
      <c r="O60" s="24" t="s">
        <v>42</v>
      </c>
      <c r="P60" s="29" t="s">
        <v>173</v>
      </c>
      <c r="Q60" s="24" t="s">
        <v>39</v>
      </c>
      <c r="R60" s="36"/>
      <c r="S60" s="30" t="s">
        <v>40</v>
      </c>
      <c r="T60" s="31">
        <f t="shared" si="1"/>
        <v>101</v>
      </c>
      <c r="U60" s="32">
        <f t="shared" si="2"/>
      </c>
    </row>
    <row r="61" spans="1:21" s="4" customFormat="1" ht="24" customHeight="1">
      <c r="A61" s="101"/>
      <c r="B61" s="102"/>
      <c r="C61" s="35"/>
      <c r="D61" s="36" t="s">
        <v>556</v>
      </c>
      <c r="E61" s="417" t="s">
        <v>1245</v>
      </c>
      <c r="F61" s="29" t="s">
        <v>544</v>
      </c>
      <c r="G61" s="37">
        <v>1.496</v>
      </c>
      <c r="H61" s="29" t="s">
        <v>546</v>
      </c>
      <c r="I61" s="24" t="s">
        <v>620</v>
      </c>
      <c r="J61" s="25" t="s">
        <v>1240</v>
      </c>
      <c r="K61" s="26">
        <v>13.2</v>
      </c>
      <c r="L61" s="27">
        <f t="shared" si="0"/>
        <v>175.88333333333335</v>
      </c>
      <c r="M61" s="26">
        <v>15.8</v>
      </c>
      <c r="N61" s="28">
        <v>19</v>
      </c>
      <c r="O61" s="24" t="s">
        <v>37</v>
      </c>
      <c r="P61" s="29" t="s">
        <v>173</v>
      </c>
      <c r="Q61" s="24" t="s">
        <v>45</v>
      </c>
      <c r="R61" s="36"/>
      <c r="S61" s="30" t="s">
        <v>40</v>
      </c>
      <c r="T61" s="31">
        <f t="shared" si="1"/>
      </c>
      <c r="U61" s="32">
        <f t="shared" si="2"/>
      </c>
    </row>
    <row r="62" spans="1:21" s="4" customFormat="1" ht="24" customHeight="1">
      <c r="A62" s="101"/>
      <c r="B62" s="105"/>
      <c r="C62" s="40"/>
      <c r="D62" s="36" t="s">
        <v>556</v>
      </c>
      <c r="E62" s="417" t="s">
        <v>1246</v>
      </c>
      <c r="F62" s="29" t="s">
        <v>544</v>
      </c>
      <c r="G62" s="37">
        <v>1.496</v>
      </c>
      <c r="H62" s="29" t="s">
        <v>546</v>
      </c>
      <c r="I62" s="24" t="s">
        <v>246</v>
      </c>
      <c r="J62" s="25" t="s">
        <v>550</v>
      </c>
      <c r="K62" s="26">
        <v>12.8</v>
      </c>
      <c r="L62" s="27">
        <f t="shared" si="0"/>
        <v>181.3796875</v>
      </c>
      <c r="M62" s="26">
        <v>14.4</v>
      </c>
      <c r="N62" s="28">
        <v>17.6</v>
      </c>
      <c r="O62" s="24" t="s">
        <v>37</v>
      </c>
      <c r="P62" s="29" t="s">
        <v>173</v>
      </c>
      <c r="Q62" s="24" t="s">
        <v>45</v>
      </c>
      <c r="R62" s="36"/>
      <c r="S62" s="30" t="s">
        <v>40</v>
      </c>
      <c r="T62" s="31">
        <f t="shared" si="1"/>
      </c>
      <c r="U62" s="32">
        <f t="shared" si="2"/>
      </c>
    </row>
    <row r="63" spans="1:21" s="4" customFormat="1" ht="24" customHeight="1">
      <c r="A63" s="101"/>
      <c r="B63" s="102"/>
      <c r="C63" s="35" t="s">
        <v>1247</v>
      </c>
      <c r="D63" s="36" t="s">
        <v>553</v>
      </c>
      <c r="E63" s="417" t="s">
        <v>1248</v>
      </c>
      <c r="F63" s="29" t="s">
        <v>558</v>
      </c>
      <c r="G63" s="37">
        <v>1.496</v>
      </c>
      <c r="H63" s="29" t="s">
        <v>263</v>
      </c>
      <c r="I63" s="24" t="s">
        <v>1249</v>
      </c>
      <c r="J63" s="25" t="s">
        <v>520</v>
      </c>
      <c r="K63" s="26">
        <v>21.6</v>
      </c>
      <c r="L63" s="27">
        <f t="shared" si="0"/>
        <v>107.48425925925925</v>
      </c>
      <c r="M63" s="26">
        <v>15.8</v>
      </c>
      <c r="N63" s="28">
        <v>19</v>
      </c>
      <c r="O63" s="24" t="s">
        <v>1241</v>
      </c>
      <c r="P63" s="29" t="s">
        <v>173</v>
      </c>
      <c r="Q63" s="24" t="s">
        <v>39</v>
      </c>
      <c r="R63" s="36"/>
      <c r="S63" s="30" t="s">
        <v>40</v>
      </c>
      <c r="T63" s="31">
        <f t="shared" si="1"/>
        <v>136</v>
      </c>
      <c r="U63" s="32">
        <f t="shared" si="2"/>
        <v>113</v>
      </c>
    </row>
    <row r="64" spans="1:21" s="4" customFormat="1" ht="24" customHeight="1">
      <c r="A64" s="101"/>
      <c r="B64" s="102"/>
      <c r="C64" s="35"/>
      <c r="D64" s="36" t="s">
        <v>554</v>
      </c>
      <c r="E64" s="417" t="s">
        <v>1250</v>
      </c>
      <c r="F64" s="29" t="s">
        <v>544</v>
      </c>
      <c r="G64" s="37">
        <v>1.496</v>
      </c>
      <c r="H64" s="29" t="s">
        <v>41</v>
      </c>
      <c r="I64" s="24">
        <v>1300</v>
      </c>
      <c r="J64" s="25" t="s">
        <v>520</v>
      </c>
      <c r="K64" s="26">
        <v>16.6</v>
      </c>
      <c r="L64" s="27">
        <f t="shared" si="0"/>
        <v>139.85903614457828</v>
      </c>
      <c r="M64" s="26">
        <v>17.2</v>
      </c>
      <c r="N64" s="28">
        <v>20.3</v>
      </c>
      <c r="O64" s="24" t="s">
        <v>42</v>
      </c>
      <c r="P64" s="29" t="s">
        <v>173</v>
      </c>
      <c r="Q64" s="24" t="s">
        <v>39</v>
      </c>
      <c r="R64" s="36"/>
      <c r="S64" s="30" t="s">
        <v>40</v>
      </c>
      <c r="T64" s="31">
        <f t="shared" si="1"/>
      </c>
      <c r="U64" s="32">
        <f t="shared" si="2"/>
      </c>
    </row>
    <row r="65" spans="1:21" s="4" customFormat="1" ht="24" customHeight="1">
      <c r="A65" s="101"/>
      <c r="B65" s="102"/>
      <c r="C65" s="35"/>
      <c r="D65" s="36" t="s">
        <v>554</v>
      </c>
      <c r="E65" s="417" t="s">
        <v>1251</v>
      </c>
      <c r="F65" s="29" t="s">
        <v>544</v>
      </c>
      <c r="G65" s="37">
        <v>1.496</v>
      </c>
      <c r="H65" s="29" t="s">
        <v>41</v>
      </c>
      <c r="I65" s="24" t="s">
        <v>1252</v>
      </c>
      <c r="J65" s="25" t="s">
        <v>520</v>
      </c>
      <c r="K65" s="26">
        <v>16</v>
      </c>
      <c r="L65" s="27">
        <f t="shared" si="0"/>
        <v>145.10375</v>
      </c>
      <c r="M65" s="26">
        <v>15.8</v>
      </c>
      <c r="N65" s="28">
        <v>19</v>
      </c>
      <c r="O65" s="24" t="s">
        <v>42</v>
      </c>
      <c r="P65" s="29" t="s">
        <v>173</v>
      </c>
      <c r="Q65" s="24" t="s">
        <v>39</v>
      </c>
      <c r="R65" s="36"/>
      <c r="S65" s="30" t="s">
        <v>40</v>
      </c>
      <c r="T65" s="31">
        <f t="shared" si="1"/>
        <v>101</v>
      </c>
      <c r="U65" s="32">
        <f t="shared" si="2"/>
      </c>
    </row>
    <row r="66" spans="1:21" s="4" customFormat="1" ht="24" customHeight="1">
      <c r="A66" s="101"/>
      <c r="B66" s="105"/>
      <c r="C66" s="40"/>
      <c r="D66" s="36" t="s">
        <v>556</v>
      </c>
      <c r="E66" s="417" t="s">
        <v>1253</v>
      </c>
      <c r="F66" s="29" t="s">
        <v>544</v>
      </c>
      <c r="G66" s="37">
        <v>1.496</v>
      </c>
      <c r="H66" s="29" t="s">
        <v>546</v>
      </c>
      <c r="I66" s="24" t="s">
        <v>1254</v>
      </c>
      <c r="J66" s="25" t="s">
        <v>520</v>
      </c>
      <c r="K66" s="26">
        <v>13.2</v>
      </c>
      <c r="L66" s="27">
        <f t="shared" si="0"/>
        <v>175.88333333333335</v>
      </c>
      <c r="M66" s="26">
        <v>15.8</v>
      </c>
      <c r="N66" s="28">
        <v>19</v>
      </c>
      <c r="O66" s="24" t="s">
        <v>37</v>
      </c>
      <c r="P66" s="29" t="s">
        <v>173</v>
      </c>
      <c r="Q66" s="24" t="s">
        <v>45</v>
      </c>
      <c r="R66" s="36"/>
      <c r="S66" s="30" t="s">
        <v>40</v>
      </c>
      <c r="T66" s="31">
        <f t="shared" si="1"/>
      </c>
      <c r="U66" s="32">
        <f t="shared" si="2"/>
      </c>
    </row>
    <row r="67" spans="1:21" s="4" customFormat="1" ht="24" customHeight="1">
      <c r="A67" s="101"/>
      <c r="B67" s="102"/>
      <c r="C67" s="35" t="s">
        <v>1255</v>
      </c>
      <c r="D67" s="36" t="s">
        <v>1256</v>
      </c>
      <c r="E67" s="417" t="s">
        <v>1257</v>
      </c>
      <c r="F67" s="29" t="s">
        <v>531</v>
      </c>
      <c r="G67" s="37">
        <v>1.496</v>
      </c>
      <c r="H67" s="29" t="s">
        <v>179</v>
      </c>
      <c r="I67" s="24" t="s">
        <v>327</v>
      </c>
      <c r="J67" s="25" t="s">
        <v>572</v>
      </c>
      <c r="K67" s="26">
        <v>17</v>
      </c>
      <c r="L67" s="27">
        <f t="shared" si="0"/>
        <v>136.5682352941176</v>
      </c>
      <c r="M67" s="26">
        <v>13.2</v>
      </c>
      <c r="N67" s="28">
        <v>16.5</v>
      </c>
      <c r="O67" s="24" t="s">
        <v>66</v>
      </c>
      <c r="P67" s="29" t="s">
        <v>38</v>
      </c>
      <c r="Q67" s="24" t="s">
        <v>39</v>
      </c>
      <c r="R67" s="36"/>
      <c r="S67" s="30" t="s">
        <v>40</v>
      </c>
      <c r="T67" s="31">
        <f t="shared" si="1"/>
        <v>128</v>
      </c>
      <c r="U67" s="32">
        <f t="shared" si="2"/>
        <v>103</v>
      </c>
    </row>
    <row r="68" spans="1:21" s="4" customFormat="1" ht="24" customHeight="1">
      <c r="A68" s="101"/>
      <c r="B68" s="102"/>
      <c r="C68" s="35"/>
      <c r="D68" s="36" t="s">
        <v>1256</v>
      </c>
      <c r="E68" s="417" t="s">
        <v>1258</v>
      </c>
      <c r="F68" s="29" t="s">
        <v>531</v>
      </c>
      <c r="G68" s="37">
        <v>1.496</v>
      </c>
      <c r="H68" s="29" t="s">
        <v>179</v>
      </c>
      <c r="I68" s="24" t="s">
        <v>305</v>
      </c>
      <c r="J68" s="25" t="s">
        <v>572</v>
      </c>
      <c r="K68" s="26">
        <v>16.2</v>
      </c>
      <c r="L68" s="27">
        <f t="shared" si="0"/>
        <v>143.31234567901234</v>
      </c>
      <c r="M68" s="26">
        <v>12.2</v>
      </c>
      <c r="N68" s="28">
        <v>15.4</v>
      </c>
      <c r="O68" s="24" t="s">
        <v>66</v>
      </c>
      <c r="P68" s="29" t="s">
        <v>38</v>
      </c>
      <c r="Q68" s="24" t="s">
        <v>39</v>
      </c>
      <c r="R68" s="36"/>
      <c r="S68" s="30" t="s">
        <v>40</v>
      </c>
      <c r="T68" s="31">
        <f t="shared" si="1"/>
        <v>132</v>
      </c>
      <c r="U68" s="32">
        <f t="shared" si="2"/>
        <v>105</v>
      </c>
    </row>
    <row r="69" spans="1:21" s="4" customFormat="1" ht="24" customHeight="1">
      <c r="A69" s="101"/>
      <c r="B69" s="102"/>
      <c r="C69" s="35"/>
      <c r="D69" s="36" t="s">
        <v>1256</v>
      </c>
      <c r="E69" s="417" t="s">
        <v>1259</v>
      </c>
      <c r="F69" s="29" t="s">
        <v>531</v>
      </c>
      <c r="G69" s="37">
        <v>1.496</v>
      </c>
      <c r="H69" s="29" t="s">
        <v>179</v>
      </c>
      <c r="I69" s="24" t="s">
        <v>428</v>
      </c>
      <c r="J69" s="25" t="s">
        <v>563</v>
      </c>
      <c r="K69" s="26">
        <v>16</v>
      </c>
      <c r="L69" s="27">
        <f t="shared" si="0"/>
        <v>145.10375</v>
      </c>
      <c r="M69" s="26">
        <v>12.2</v>
      </c>
      <c r="N69" s="28">
        <v>15.4</v>
      </c>
      <c r="O69" s="24" t="s">
        <v>66</v>
      </c>
      <c r="P69" s="29" t="s">
        <v>38</v>
      </c>
      <c r="Q69" s="24" t="s">
        <v>39</v>
      </c>
      <c r="R69" s="36"/>
      <c r="S69" s="30" t="s">
        <v>40</v>
      </c>
      <c r="T69" s="31">
        <f t="shared" si="1"/>
        <v>131</v>
      </c>
      <c r="U69" s="32">
        <f t="shared" si="2"/>
        <v>103</v>
      </c>
    </row>
    <row r="70" spans="1:21" s="4" customFormat="1" ht="24" customHeight="1">
      <c r="A70" s="101"/>
      <c r="B70" s="102"/>
      <c r="C70" s="35"/>
      <c r="D70" s="36" t="s">
        <v>1256</v>
      </c>
      <c r="E70" s="417" t="s">
        <v>1260</v>
      </c>
      <c r="F70" s="29" t="s">
        <v>531</v>
      </c>
      <c r="G70" s="37">
        <v>1.496</v>
      </c>
      <c r="H70" s="29" t="s">
        <v>179</v>
      </c>
      <c r="I70" s="24">
        <v>1770</v>
      </c>
      <c r="J70" s="25" t="s">
        <v>563</v>
      </c>
      <c r="K70" s="26">
        <v>15.4</v>
      </c>
      <c r="L70" s="27">
        <f t="shared" si="0"/>
        <v>150.75714285714284</v>
      </c>
      <c r="M70" s="26">
        <v>11.1</v>
      </c>
      <c r="N70" s="28">
        <v>14.4</v>
      </c>
      <c r="O70" s="24" t="s">
        <v>66</v>
      </c>
      <c r="P70" s="29" t="s">
        <v>38</v>
      </c>
      <c r="Q70" s="24" t="s">
        <v>39</v>
      </c>
      <c r="R70" s="36"/>
      <c r="S70" s="30" t="s">
        <v>40</v>
      </c>
      <c r="T70" s="31">
        <f t="shared" si="1"/>
        <v>138</v>
      </c>
      <c r="U70" s="32">
        <f t="shared" si="2"/>
        <v>106</v>
      </c>
    </row>
    <row r="71" spans="1:21" s="4" customFormat="1" ht="48" customHeight="1">
      <c r="A71" s="101"/>
      <c r="B71" s="102"/>
      <c r="C71" s="35"/>
      <c r="D71" s="36" t="s">
        <v>1261</v>
      </c>
      <c r="E71" s="417" t="s">
        <v>1262</v>
      </c>
      <c r="F71" s="29" t="s">
        <v>531</v>
      </c>
      <c r="G71" s="37">
        <v>1.496</v>
      </c>
      <c r="H71" s="29" t="s">
        <v>179</v>
      </c>
      <c r="I71" s="24" t="s">
        <v>1263</v>
      </c>
      <c r="J71" s="25" t="s">
        <v>572</v>
      </c>
      <c r="K71" s="26">
        <v>16</v>
      </c>
      <c r="L71" s="27">
        <f t="shared" si="0"/>
        <v>145.10375</v>
      </c>
      <c r="M71" s="26">
        <v>12.2</v>
      </c>
      <c r="N71" s="28">
        <v>15.4</v>
      </c>
      <c r="O71" s="24" t="s">
        <v>66</v>
      </c>
      <c r="P71" s="29" t="s">
        <v>38</v>
      </c>
      <c r="Q71" s="24" t="s">
        <v>39</v>
      </c>
      <c r="R71" s="36"/>
      <c r="S71" s="30" t="s">
        <v>40</v>
      </c>
      <c r="T71" s="31">
        <f t="shared" si="1"/>
        <v>131</v>
      </c>
      <c r="U71" s="32">
        <f t="shared" si="2"/>
        <v>103</v>
      </c>
    </row>
    <row r="72" spans="1:21" s="4" customFormat="1" ht="24" customHeight="1">
      <c r="A72" s="101"/>
      <c r="B72" s="102"/>
      <c r="C72" s="35"/>
      <c r="D72" s="36" t="s">
        <v>1261</v>
      </c>
      <c r="E72" s="417" t="s">
        <v>1264</v>
      </c>
      <c r="F72" s="29" t="s">
        <v>531</v>
      </c>
      <c r="G72" s="37">
        <v>1.496</v>
      </c>
      <c r="H72" s="29" t="s">
        <v>179</v>
      </c>
      <c r="I72" s="24">
        <v>1770</v>
      </c>
      <c r="J72" s="25" t="s">
        <v>563</v>
      </c>
      <c r="K72" s="26">
        <v>15.4</v>
      </c>
      <c r="L72" s="27">
        <f t="shared" si="0"/>
        <v>150.75714285714284</v>
      </c>
      <c r="M72" s="26">
        <v>11.1</v>
      </c>
      <c r="N72" s="28">
        <v>14.4</v>
      </c>
      <c r="O72" s="24" t="s">
        <v>66</v>
      </c>
      <c r="P72" s="29" t="s">
        <v>38</v>
      </c>
      <c r="Q72" s="24" t="s">
        <v>39</v>
      </c>
      <c r="R72" s="36"/>
      <c r="S72" s="30" t="s">
        <v>40</v>
      </c>
      <c r="T72" s="31">
        <f t="shared" si="1"/>
        <v>138</v>
      </c>
      <c r="U72" s="32">
        <f t="shared" si="2"/>
        <v>106</v>
      </c>
    </row>
    <row r="73" spans="1:21" s="4" customFormat="1" ht="48" customHeight="1">
      <c r="A73" s="101"/>
      <c r="B73" s="102"/>
      <c r="C73" s="35"/>
      <c r="D73" s="36" t="s">
        <v>1261</v>
      </c>
      <c r="E73" s="417" t="s">
        <v>1265</v>
      </c>
      <c r="F73" s="29" t="s">
        <v>531</v>
      </c>
      <c r="G73" s="37">
        <v>1.496</v>
      </c>
      <c r="H73" s="29" t="s">
        <v>179</v>
      </c>
      <c r="I73" s="24" t="s">
        <v>1266</v>
      </c>
      <c r="J73" s="25" t="s">
        <v>572</v>
      </c>
      <c r="K73" s="26">
        <v>15.4</v>
      </c>
      <c r="L73" s="27">
        <f aca="true" t="shared" si="3" ref="L73:L91">IF(K73&gt;0,1/K73*34.6*67.1,"")</f>
        <v>150.75714285714284</v>
      </c>
      <c r="M73" s="26">
        <v>12.2</v>
      </c>
      <c r="N73" s="28">
        <v>15.4</v>
      </c>
      <c r="O73" s="24" t="s">
        <v>66</v>
      </c>
      <c r="P73" s="29" t="s">
        <v>38</v>
      </c>
      <c r="Q73" s="24" t="s">
        <v>39</v>
      </c>
      <c r="R73" s="36"/>
      <c r="S73" s="30" t="s">
        <v>40</v>
      </c>
      <c r="T73" s="31">
        <f aca="true" t="shared" si="4" ref="T73:T91">IF(K73&lt;&gt;0,IF(K73&gt;=M73,ROUNDDOWN(K73/M73*100,0),""),"")</f>
        <v>126</v>
      </c>
      <c r="U73" s="32">
        <f aca="true" t="shared" si="5" ref="U73:U91">IF(K73&lt;&gt;0,IF(K73&gt;=N73,ROUNDDOWN(K73/N73*100,0),""),"")</f>
        <v>100</v>
      </c>
    </row>
    <row r="74" spans="1:21" s="4" customFormat="1" ht="24" customHeight="1">
      <c r="A74" s="101"/>
      <c r="B74" s="102"/>
      <c r="C74" s="35"/>
      <c r="D74" s="36" t="s">
        <v>1267</v>
      </c>
      <c r="E74" s="417" t="s">
        <v>1268</v>
      </c>
      <c r="F74" s="29" t="s">
        <v>531</v>
      </c>
      <c r="G74" s="37">
        <v>1.496</v>
      </c>
      <c r="H74" s="29" t="s">
        <v>179</v>
      </c>
      <c r="I74" s="24" t="s">
        <v>445</v>
      </c>
      <c r="J74" s="25" t="s">
        <v>572</v>
      </c>
      <c r="K74" s="26">
        <v>15.4</v>
      </c>
      <c r="L74" s="27">
        <f t="shared" si="3"/>
        <v>150.75714285714284</v>
      </c>
      <c r="M74" s="26">
        <v>12.2</v>
      </c>
      <c r="N74" s="28">
        <v>15.4</v>
      </c>
      <c r="O74" s="24" t="s">
        <v>66</v>
      </c>
      <c r="P74" s="29" t="s">
        <v>38</v>
      </c>
      <c r="Q74" s="24" t="s">
        <v>45</v>
      </c>
      <c r="R74" s="36"/>
      <c r="S74" s="30" t="s">
        <v>40</v>
      </c>
      <c r="T74" s="31">
        <f t="shared" si="4"/>
        <v>126</v>
      </c>
      <c r="U74" s="32">
        <f t="shared" si="5"/>
        <v>100</v>
      </c>
    </row>
    <row r="75" spans="1:21" s="4" customFormat="1" ht="24" customHeight="1">
      <c r="A75" s="101"/>
      <c r="B75" s="102"/>
      <c r="C75" s="35"/>
      <c r="D75" s="36" t="s">
        <v>1267</v>
      </c>
      <c r="E75" s="417" t="s">
        <v>1269</v>
      </c>
      <c r="F75" s="29" t="s">
        <v>531</v>
      </c>
      <c r="G75" s="37">
        <v>1.496</v>
      </c>
      <c r="H75" s="29" t="s">
        <v>179</v>
      </c>
      <c r="I75" s="24" t="s">
        <v>446</v>
      </c>
      <c r="J75" s="25" t="s">
        <v>572</v>
      </c>
      <c r="K75" s="26">
        <v>15</v>
      </c>
      <c r="L75" s="27">
        <f t="shared" si="3"/>
        <v>154.77733333333333</v>
      </c>
      <c r="M75" s="26">
        <v>11.1</v>
      </c>
      <c r="N75" s="28">
        <v>14.4</v>
      </c>
      <c r="O75" s="24" t="s">
        <v>66</v>
      </c>
      <c r="P75" s="29" t="s">
        <v>38</v>
      </c>
      <c r="Q75" s="24" t="s">
        <v>45</v>
      </c>
      <c r="R75" s="36"/>
      <c r="S75" s="30" t="s">
        <v>40</v>
      </c>
      <c r="T75" s="31">
        <f t="shared" si="4"/>
        <v>135</v>
      </c>
      <c r="U75" s="32">
        <f t="shared" si="5"/>
        <v>104</v>
      </c>
    </row>
    <row r="76" spans="1:21" s="4" customFormat="1" ht="24" customHeight="1">
      <c r="A76" s="101"/>
      <c r="B76" s="102"/>
      <c r="C76" s="35"/>
      <c r="D76" s="36" t="s">
        <v>1267</v>
      </c>
      <c r="E76" s="417" t="s">
        <v>1270</v>
      </c>
      <c r="F76" s="29" t="s">
        <v>531</v>
      </c>
      <c r="G76" s="37">
        <v>1.496</v>
      </c>
      <c r="H76" s="29" t="s">
        <v>179</v>
      </c>
      <c r="I76" s="24" t="s">
        <v>575</v>
      </c>
      <c r="J76" s="25" t="s">
        <v>563</v>
      </c>
      <c r="K76" s="26">
        <v>14.8</v>
      </c>
      <c r="L76" s="27">
        <f t="shared" si="3"/>
        <v>156.8689189189189</v>
      </c>
      <c r="M76" s="26">
        <v>11.1</v>
      </c>
      <c r="N76" s="28">
        <v>14.4</v>
      </c>
      <c r="O76" s="24" t="s">
        <v>66</v>
      </c>
      <c r="P76" s="29" t="s">
        <v>38</v>
      </c>
      <c r="Q76" s="24" t="s">
        <v>45</v>
      </c>
      <c r="R76" s="36"/>
      <c r="S76" s="30" t="s">
        <v>40</v>
      </c>
      <c r="T76" s="31">
        <f t="shared" si="4"/>
        <v>133</v>
      </c>
      <c r="U76" s="32">
        <f t="shared" si="5"/>
        <v>102</v>
      </c>
    </row>
    <row r="77" spans="1:21" s="4" customFormat="1" ht="24" customHeight="1">
      <c r="A77" s="101"/>
      <c r="B77" s="105"/>
      <c r="C77" s="40"/>
      <c r="D77" s="36" t="s">
        <v>1271</v>
      </c>
      <c r="E77" s="417" t="s">
        <v>1272</v>
      </c>
      <c r="F77" s="29" t="s">
        <v>531</v>
      </c>
      <c r="G77" s="37">
        <v>1.496</v>
      </c>
      <c r="H77" s="29" t="s">
        <v>179</v>
      </c>
      <c r="I77" s="24" t="s">
        <v>339</v>
      </c>
      <c r="J77" s="25" t="s">
        <v>572</v>
      </c>
      <c r="K77" s="26">
        <v>15</v>
      </c>
      <c r="L77" s="27">
        <f t="shared" si="3"/>
        <v>154.77733333333333</v>
      </c>
      <c r="M77" s="26">
        <v>11.1</v>
      </c>
      <c r="N77" s="28">
        <v>14.4</v>
      </c>
      <c r="O77" s="24" t="s">
        <v>66</v>
      </c>
      <c r="P77" s="29" t="s">
        <v>38</v>
      </c>
      <c r="Q77" s="24" t="s">
        <v>45</v>
      </c>
      <c r="R77" s="36"/>
      <c r="S77" s="30" t="s">
        <v>40</v>
      </c>
      <c r="T77" s="31">
        <f t="shared" si="4"/>
        <v>135</v>
      </c>
      <c r="U77" s="32">
        <f t="shared" si="5"/>
        <v>104</v>
      </c>
    </row>
    <row r="78" spans="1:21" s="4" customFormat="1" ht="24" customHeight="1">
      <c r="A78" s="101"/>
      <c r="B78" s="105"/>
      <c r="C78" s="40" t="s">
        <v>1273</v>
      </c>
      <c r="D78" s="36" t="s">
        <v>559</v>
      </c>
      <c r="E78" s="417" t="s">
        <v>1274</v>
      </c>
      <c r="F78" s="29" t="s">
        <v>1275</v>
      </c>
      <c r="G78" s="37">
        <v>3.471</v>
      </c>
      <c r="H78" s="29" t="s">
        <v>519</v>
      </c>
      <c r="I78" s="24">
        <v>1980</v>
      </c>
      <c r="J78" s="25" t="s">
        <v>520</v>
      </c>
      <c r="K78" s="26">
        <v>16.8</v>
      </c>
      <c r="L78" s="27">
        <f t="shared" si="3"/>
        <v>138.19404761904758</v>
      </c>
      <c r="M78" s="26">
        <v>10.2</v>
      </c>
      <c r="N78" s="28">
        <v>13.5</v>
      </c>
      <c r="O78" s="24" t="s">
        <v>1221</v>
      </c>
      <c r="P78" s="29" t="s">
        <v>173</v>
      </c>
      <c r="Q78" s="24" t="s">
        <v>45</v>
      </c>
      <c r="R78" s="36"/>
      <c r="S78" s="30" t="s">
        <v>40</v>
      </c>
      <c r="T78" s="31">
        <f t="shared" si="4"/>
        <v>164</v>
      </c>
      <c r="U78" s="32">
        <f t="shared" si="5"/>
        <v>124</v>
      </c>
    </row>
    <row r="79" spans="1:21" s="4" customFormat="1" ht="24" customHeight="1">
      <c r="A79" s="101"/>
      <c r="B79" s="102"/>
      <c r="C79" s="35" t="s">
        <v>1276</v>
      </c>
      <c r="D79" s="36" t="s">
        <v>565</v>
      </c>
      <c r="E79" s="417" t="s">
        <v>1222</v>
      </c>
      <c r="F79" s="29" t="s">
        <v>560</v>
      </c>
      <c r="G79" s="37">
        <v>1.997</v>
      </c>
      <c r="H79" s="29" t="s">
        <v>41</v>
      </c>
      <c r="I79" s="24" t="s">
        <v>566</v>
      </c>
      <c r="J79" s="25" t="s">
        <v>520</v>
      </c>
      <c r="K79" s="26">
        <v>14.4</v>
      </c>
      <c r="L79" s="27">
        <f t="shared" si="3"/>
        <v>161.2263888888889</v>
      </c>
      <c r="M79" s="26">
        <v>14.4</v>
      </c>
      <c r="N79" s="28">
        <v>17.6</v>
      </c>
      <c r="O79" s="24" t="s">
        <v>42</v>
      </c>
      <c r="P79" s="29" t="s">
        <v>173</v>
      </c>
      <c r="Q79" s="24" t="s">
        <v>39</v>
      </c>
      <c r="R79" s="36"/>
      <c r="S79" s="30" t="s">
        <v>40</v>
      </c>
      <c r="T79" s="31">
        <f t="shared" si="4"/>
        <v>100</v>
      </c>
      <c r="U79" s="32">
        <f t="shared" si="5"/>
      </c>
    </row>
    <row r="80" spans="1:21" s="4" customFormat="1" ht="24" customHeight="1">
      <c r="A80" s="101"/>
      <c r="B80" s="105"/>
      <c r="C80" s="40"/>
      <c r="D80" s="36" t="s">
        <v>567</v>
      </c>
      <c r="E80" s="417" t="s">
        <v>1222</v>
      </c>
      <c r="F80" s="29" t="s">
        <v>568</v>
      </c>
      <c r="G80" s="37">
        <v>2.354</v>
      </c>
      <c r="H80" s="29" t="s">
        <v>546</v>
      </c>
      <c r="I80" s="24" t="s">
        <v>165</v>
      </c>
      <c r="J80" s="25" t="s">
        <v>520</v>
      </c>
      <c r="K80" s="26">
        <v>11.6</v>
      </c>
      <c r="L80" s="27">
        <f t="shared" si="3"/>
        <v>200.14310344827587</v>
      </c>
      <c r="M80" s="26">
        <v>13.2</v>
      </c>
      <c r="N80" s="28">
        <v>16.5</v>
      </c>
      <c r="O80" s="24" t="s">
        <v>37</v>
      </c>
      <c r="P80" s="29" t="s">
        <v>38</v>
      </c>
      <c r="Q80" s="24" t="s">
        <v>45</v>
      </c>
      <c r="R80" s="36"/>
      <c r="S80" s="30" t="s">
        <v>40</v>
      </c>
      <c r="T80" s="31">
        <f t="shared" si="4"/>
      </c>
      <c r="U80" s="32">
        <f t="shared" si="5"/>
      </c>
    </row>
    <row r="81" spans="1:21" s="4" customFormat="1" ht="24" customHeight="1">
      <c r="A81" s="101"/>
      <c r="B81" s="102"/>
      <c r="C81" s="35" t="s">
        <v>1277</v>
      </c>
      <c r="D81" s="36" t="s">
        <v>569</v>
      </c>
      <c r="E81" s="417" t="s">
        <v>1278</v>
      </c>
      <c r="F81" s="29" t="s">
        <v>570</v>
      </c>
      <c r="G81" s="37">
        <v>2.356</v>
      </c>
      <c r="H81" s="29" t="s">
        <v>41</v>
      </c>
      <c r="I81" s="24" t="s">
        <v>686</v>
      </c>
      <c r="J81" s="25" t="s">
        <v>571</v>
      </c>
      <c r="K81" s="26">
        <v>14</v>
      </c>
      <c r="L81" s="27">
        <f t="shared" si="3"/>
        <v>165.83285714285714</v>
      </c>
      <c r="M81" s="26">
        <v>12.2</v>
      </c>
      <c r="N81" s="28">
        <v>15.4</v>
      </c>
      <c r="O81" s="24" t="s">
        <v>66</v>
      </c>
      <c r="P81" s="29" t="s">
        <v>38</v>
      </c>
      <c r="Q81" s="24" t="s">
        <v>39</v>
      </c>
      <c r="R81" s="36"/>
      <c r="S81" s="30" t="s">
        <v>40</v>
      </c>
      <c r="T81" s="31">
        <f t="shared" si="4"/>
        <v>114</v>
      </c>
      <c r="U81" s="32">
        <f t="shared" si="5"/>
      </c>
    </row>
    <row r="82" spans="1:21" s="4" customFormat="1" ht="24" customHeight="1">
      <c r="A82" s="101"/>
      <c r="B82" s="102"/>
      <c r="C82" s="35"/>
      <c r="D82" s="36" t="s">
        <v>569</v>
      </c>
      <c r="E82" s="417" t="s">
        <v>1279</v>
      </c>
      <c r="F82" s="29" t="s">
        <v>570</v>
      </c>
      <c r="G82" s="37">
        <v>2.356</v>
      </c>
      <c r="H82" s="29" t="s">
        <v>41</v>
      </c>
      <c r="I82" s="24" t="s">
        <v>1280</v>
      </c>
      <c r="J82" s="25" t="s">
        <v>571</v>
      </c>
      <c r="K82" s="26">
        <v>13.8</v>
      </c>
      <c r="L82" s="27">
        <f t="shared" si="3"/>
        <v>168.23623188405796</v>
      </c>
      <c r="M82" s="26">
        <v>12.2</v>
      </c>
      <c r="N82" s="28">
        <v>15.4</v>
      </c>
      <c r="O82" s="24" t="s">
        <v>43</v>
      </c>
      <c r="P82" s="29" t="s">
        <v>38</v>
      </c>
      <c r="Q82" s="24" t="s">
        <v>39</v>
      </c>
      <c r="R82" s="36"/>
      <c r="S82" s="30" t="s">
        <v>40</v>
      </c>
      <c r="T82" s="31">
        <f t="shared" si="4"/>
        <v>113</v>
      </c>
      <c r="U82" s="32">
        <f t="shared" si="5"/>
      </c>
    </row>
    <row r="83" spans="1:21" s="4" customFormat="1" ht="24" customHeight="1">
      <c r="A83" s="101"/>
      <c r="B83" s="102"/>
      <c r="C83" s="35"/>
      <c r="D83" s="36" t="s">
        <v>569</v>
      </c>
      <c r="E83" s="417" t="s">
        <v>1281</v>
      </c>
      <c r="F83" s="29" t="s">
        <v>570</v>
      </c>
      <c r="G83" s="37">
        <v>2.356</v>
      </c>
      <c r="H83" s="29" t="s">
        <v>41</v>
      </c>
      <c r="I83" s="24" t="s">
        <v>311</v>
      </c>
      <c r="J83" s="25" t="s">
        <v>572</v>
      </c>
      <c r="K83" s="26">
        <v>13.6</v>
      </c>
      <c r="L83" s="27">
        <f t="shared" si="3"/>
        <v>170.71029411764707</v>
      </c>
      <c r="M83" s="26">
        <v>11.1</v>
      </c>
      <c r="N83" s="28">
        <v>14.4</v>
      </c>
      <c r="O83" s="24" t="s">
        <v>66</v>
      </c>
      <c r="P83" s="29" t="s">
        <v>38</v>
      </c>
      <c r="Q83" s="24" t="s">
        <v>39</v>
      </c>
      <c r="R83" s="36"/>
      <c r="S83" s="30" t="s">
        <v>40</v>
      </c>
      <c r="T83" s="31">
        <f t="shared" si="4"/>
        <v>122</v>
      </c>
      <c r="U83" s="32">
        <f t="shared" si="5"/>
      </c>
    </row>
    <row r="84" spans="1:21" s="4" customFormat="1" ht="24" customHeight="1">
      <c r="A84" s="101"/>
      <c r="B84" s="102"/>
      <c r="C84" s="35"/>
      <c r="D84" s="36" t="s">
        <v>569</v>
      </c>
      <c r="E84" s="417" t="s">
        <v>1282</v>
      </c>
      <c r="F84" s="29" t="s">
        <v>570</v>
      </c>
      <c r="G84" s="37">
        <v>2.356</v>
      </c>
      <c r="H84" s="29" t="s">
        <v>41</v>
      </c>
      <c r="I84" s="24" t="s">
        <v>1283</v>
      </c>
      <c r="J84" s="25" t="s">
        <v>571</v>
      </c>
      <c r="K84" s="26">
        <v>13.6</v>
      </c>
      <c r="L84" s="27">
        <f t="shared" si="3"/>
        <v>170.71029411764707</v>
      </c>
      <c r="M84" s="26">
        <v>12.2</v>
      </c>
      <c r="N84" s="28">
        <v>15.4</v>
      </c>
      <c r="O84" s="24" t="s">
        <v>43</v>
      </c>
      <c r="P84" s="29" t="s">
        <v>38</v>
      </c>
      <c r="Q84" s="24" t="s">
        <v>39</v>
      </c>
      <c r="R84" s="36" t="s">
        <v>538</v>
      </c>
      <c r="S84" s="30" t="s">
        <v>40</v>
      </c>
      <c r="T84" s="31">
        <f t="shared" si="4"/>
        <v>111</v>
      </c>
      <c r="U84" s="32">
        <f t="shared" si="5"/>
      </c>
    </row>
    <row r="85" spans="1:21" s="4" customFormat="1" ht="48" customHeight="1">
      <c r="A85" s="101"/>
      <c r="B85" s="102"/>
      <c r="C85" s="35"/>
      <c r="D85" s="36" t="s">
        <v>569</v>
      </c>
      <c r="E85" s="417" t="s">
        <v>1284</v>
      </c>
      <c r="F85" s="29" t="s">
        <v>570</v>
      </c>
      <c r="G85" s="37">
        <v>2.356</v>
      </c>
      <c r="H85" s="29" t="s">
        <v>41</v>
      </c>
      <c r="I85" s="24" t="s">
        <v>573</v>
      </c>
      <c r="J85" s="25" t="s">
        <v>563</v>
      </c>
      <c r="K85" s="26">
        <v>13.4</v>
      </c>
      <c r="L85" s="27">
        <f t="shared" si="3"/>
        <v>173.25820895522384</v>
      </c>
      <c r="M85" s="26">
        <v>11.1</v>
      </c>
      <c r="N85" s="28">
        <v>14.4</v>
      </c>
      <c r="O85" s="24" t="s">
        <v>43</v>
      </c>
      <c r="P85" s="29" t="s">
        <v>38</v>
      </c>
      <c r="Q85" s="24" t="s">
        <v>39</v>
      </c>
      <c r="R85" s="36"/>
      <c r="S85" s="30" t="s">
        <v>40</v>
      </c>
      <c r="T85" s="31">
        <f t="shared" si="4"/>
        <v>120</v>
      </c>
      <c r="U85" s="32">
        <f t="shared" si="5"/>
      </c>
    </row>
    <row r="86" spans="1:21" s="4" customFormat="1" ht="24" customHeight="1">
      <c r="A86" s="101"/>
      <c r="B86" s="102"/>
      <c r="C86" s="35"/>
      <c r="D86" s="36" t="s">
        <v>569</v>
      </c>
      <c r="E86" s="417" t="s">
        <v>1285</v>
      </c>
      <c r="F86" s="29" t="s">
        <v>570</v>
      </c>
      <c r="G86" s="37">
        <v>2.356</v>
      </c>
      <c r="H86" s="29" t="s">
        <v>41</v>
      </c>
      <c r="I86" s="24" t="s">
        <v>1286</v>
      </c>
      <c r="J86" s="25" t="s">
        <v>563</v>
      </c>
      <c r="K86" s="26">
        <v>13.2</v>
      </c>
      <c r="L86" s="27">
        <f t="shared" si="3"/>
        <v>175.88333333333335</v>
      </c>
      <c r="M86" s="26">
        <v>11.1</v>
      </c>
      <c r="N86" s="28">
        <v>14.4</v>
      </c>
      <c r="O86" s="24" t="s">
        <v>43</v>
      </c>
      <c r="P86" s="29" t="s">
        <v>38</v>
      </c>
      <c r="Q86" s="24" t="s">
        <v>39</v>
      </c>
      <c r="R86" s="36" t="s">
        <v>538</v>
      </c>
      <c r="S86" s="30" t="s">
        <v>40</v>
      </c>
      <c r="T86" s="31">
        <f t="shared" si="4"/>
        <v>118</v>
      </c>
      <c r="U86" s="32">
        <f t="shared" si="5"/>
      </c>
    </row>
    <row r="87" spans="1:21" s="4" customFormat="1" ht="24" customHeight="1">
      <c r="A87" s="101"/>
      <c r="B87" s="102"/>
      <c r="C87" s="35"/>
      <c r="D87" s="36" t="s">
        <v>569</v>
      </c>
      <c r="E87" s="417" t="s">
        <v>1205</v>
      </c>
      <c r="F87" s="29" t="s">
        <v>570</v>
      </c>
      <c r="G87" s="37">
        <v>2.356</v>
      </c>
      <c r="H87" s="29" t="s">
        <v>41</v>
      </c>
      <c r="I87" s="24">
        <v>1700</v>
      </c>
      <c r="J87" s="25" t="s">
        <v>571</v>
      </c>
      <c r="K87" s="26">
        <v>12.4</v>
      </c>
      <c r="L87" s="27">
        <f t="shared" si="3"/>
        <v>187.2306451612903</v>
      </c>
      <c r="M87" s="26">
        <v>12.2</v>
      </c>
      <c r="N87" s="28">
        <v>15.4</v>
      </c>
      <c r="O87" s="24" t="s">
        <v>181</v>
      </c>
      <c r="P87" s="29" t="s">
        <v>38</v>
      </c>
      <c r="Q87" s="24" t="s">
        <v>39</v>
      </c>
      <c r="R87" s="36"/>
      <c r="S87" s="30" t="s">
        <v>40</v>
      </c>
      <c r="T87" s="31">
        <f t="shared" si="4"/>
        <v>101</v>
      </c>
      <c r="U87" s="32">
        <f t="shared" si="5"/>
      </c>
    </row>
    <row r="88" spans="1:21" s="4" customFormat="1" ht="24" customHeight="1">
      <c r="A88" s="101"/>
      <c r="B88" s="102"/>
      <c r="C88" s="35"/>
      <c r="D88" s="36" t="s">
        <v>574</v>
      </c>
      <c r="E88" s="417" t="s">
        <v>1287</v>
      </c>
      <c r="F88" s="29" t="s">
        <v>570</v>
      </c>
      <c r="G88" s="37">
        <v>2.356</v>
      </c>
      <c r="H88" s="29" t="s">
        <v>41</v>
      </c>
      <c r="I88" s="24" t="s">
        <v>337</v>
      </c>
      <c r="J88" s="25" t="s">
        <v>571</v>
      </c>
      <c r="K88" s="26">
        <v>13</v>
      </c>
      <c r="L88" s="27">
        <f t="shared" si="3"/>
        <v>178.58923076923077</v>
      </c>
      <c r="M88" s="26">
        <v>11.1</v>
      </c>
      <c r="N88" s="28">
        <v>14.4</v>
      </c>
      <c r="O88" s="24" t="s">
        <v>66</v>
      </c>
      <c r="P88" s="29" t="s">
        <v>38</v>
      </c>
      <c r="Q88" s="24" t="s">
        <v>45</v>
      </c>
      <c r="R88" s="36"/>
      <c r="S88" s="30" t="s">
        <v>40</v>
      </c>
      <c r="T88" s="31">
        <f t="shared" si="4"/>
        <v>117</v>
      </c>
      <c r="U88" s="32">
        <f t="shared" si="5"/>
      </c>
    </row>
    <row r="89" spans="1:21" s="4" customFormat="1" ht="24" customHeight="1">
      <c r="A89" s="101"/>
      <c r="B89" s="102"/>
      <c r="C89" s="35"/>
      <c r="D89" s="36" t="s">
        <v>574</v>
      </c>
      <c r="E89" s="417" t="s">
        <v>1288</v>
      </c>
      <c r="F89" s="29" t="s">
        <v>570</v>
      </c>
      <c r="G89" s="37">
        <v>2.356</v>
      </c>
      <c r="H89" s="29" t="s">
        <v>41</v>
      </c>
      <c r="I89" s="24" t="s">
        <v>576</v>
      </c>
      <c r="J89" s="25" t="s">
        <v>571</v>
      </c>
      <c r="K89" s="26">
        <v>12.8</v>
      </c>
      <c r="L89" s="27">
        <f t="shared" si="3"/>
        <v>181.3796875</v>
      </c>
      <c r="M89" s="26">
        <v>11.1</v>
      </c>
      <c r="N89" s="28">
        <v>14.4</v>
      </c>
      <c r="O89" s="24" t="s">
        <v>43</v>
      </c>
      <c r="P89" s="29" t="s">
        <v>38</v>
      </c>
      <c r="Q89" s="24" t="s">
        <v>45</v>
      </c>
      <c r="R89" s="36"/>
      <c r="S89" s="30" t="s">
        <v>40</v>
      </c>
      <c r="T89" s="31">
        <f t="shared" si="4"/>
        <v>115</v>
      </c>
      <c r="U89" s="32">
        <f t="shared" si="5"/>
      </c>
    </row>
    <row r="90" spans="1:21" s="4" customFormat="1" ht="24" customHeight="1">
      <c r="A90" s="101"/>
      <c r="B90" s="102"/>
      <c r="C90" s="35"/>
      <c r="D90" s="36" t="s">
        <v>574</v>
      </c>
      <c r="E90" s="417" t="s">
        <v>1289</v>
      </c>
      <c r="F90" s="29" t="s">
        <v>570</v>
      </c>
      <c r="G90" s="37">
        <v>2.356</v>
      </c>
      <c r="H90" s="29" t="s">
        <v>41</v>
      </c>
      <c r="I90" s="24" t="s">
        <v>1290</v>
      </c>
      <c r="J90" s="25" t="s">
        <v>571</v>
      </c>
      <c r="K90" s="26">
        <v>12.6</v>
      </c>
      <c r="L90" s="27">
        <f t="shared" si="3"/>
        <v>184.25873015873015</v>
      </c>
      <c r="M90" s="26">
        <v>11.1</v>
      </c>
      <c r="N90" s="28">
        <v>14.4</v>
      </c>
      <c r="O90" s="24" t="s">
        <v>43</v>
      </c>
      <c r="P90" s="29" t="s">
        <v>38</v>
      </c>
      <c r="Q90" s="24" t="s">
        <v>45</v>
      </c>
      <c r="R90" s="36" t="s">
        <v>538</v>
      </c>
      <c r="S90" s="30" t="s">
        <v>40</v>
      </c>
      <c r="T90" s="31">
        <f t="shared" si="4"/>
        <v>113</v>
      </c>
      <c r="U90" s="32">
        <f t="shared" si="5"/>
      </c>
    </row>
    <row r="91" spans="1:21" s="4" customFormat="1" ht="24" customHeight="1">
      <c r="A91" s="106"/>
      <c r="B91" s="105"/>
      <c r="C91" s="40"/>
      <c r="D91" s="36" t="s">
        <v>574</v>
      </c>
      <c r="E91" s="417" t="s">
        <v>1205</v>
      </c>
      <c r="F91" s="29" t="s">
        <v>570</v>
      </c>
      <c r="G91" s="37">
        <v>2.356</v>
      </c>
      <c r="H91" s="29" t="s">
        <v>41</v>
      </c>
      <c r="I91" s="24">
        <v>1770</v>
      </c>
      <c r="J91" s="25" t="s">
        <v>571</v>
      </c>
      <c r="K91" s="26">
        <v>11.6</v>
      </c>
      <c r="L91" s="27">
        <f t="shared" si="3"/>
        <v>200.14310344827587</v>
      </c>
      <c r="M91" s="26">
        <v>11.1</v>
      </c>
      <c r="N91" s="28">
        <v>14.4</v>
      </c>
      <c r="O91" s="24" t="s">
        <v>181</v>
      </c>
      <c r="P91" s="29" t="s">
        <v>38</v>
      </c>
      <c r="Q91" s="24" t="s">
        <v>45</v>
      </c>
      <c r="R91" s="36"/>
      <c r="S91" s="30" t="s">
        <v>40</v>
      </c>
      <c r="T91" s="31">
        <f t="shared" si="4"/>
        <v>104</v>
      </c>
      <c r="U91" s="32">
        <f t="shared" si="5"/>
      </c>
    </row>
    <row r="93" spans="2:3" ht="11.25">
      <c r="B93" s="4"/>
      <c r="C93" s="4"/>
    </row>
    <row r="94" spans="2:3" ht="11.25">
      <c r="B94" s="4"/>
      <c r="C94" s="4"/>
    </row>
    <row r="95" ht="11.25">
      <c r="C95" s="4"/>
    </row>
    <row r="102" spans="2:3" ht="24" customHeight="1">
      <c r="B102" s="418"/>
      <c r="C102" s="84"/>
    </row>
    <row r="103" spans="2:3" ht="46.5" customHeight="1">
      <c r="B103" s="418"/>
      <c r="C103" s="84"/>
    </row>
  </sheetData>
  <sheetProtection/>
  <mergeCells count="24"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  <mergeCell ref="P4:R4"/>
    <mergeCell ref="T4:T8"/>
    <mergeCell ref="U4:U8"/>
    <mergeCell ref="K5:K8"/>
    <mergeCell ref="L5:L8"/>
    <mergeCell ref="M5:M8"/>
    <mergeCell ref="N5:N8"/>
    <mergeCell ref="P5:R5"/>
    <mergeCell ref="D6:D8"/>
    <mergeCell ref="E6:E8"/>
    <mergeCell ref="F6:F8"/>
    <mergeCell ref="G6:G8"/>
    <mergeCell ref="J4:J8"/>
    <mergeCell ref="K4:N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5.875" style="57" customWidth="1"/>
    <col min="2" max="2" width="3.875" style="2" bestFit="1" customWidth="1"/>
    <col min="3" max="3" width="38.25390625" style="2" customWidth="1"/>
    <col min="4" max="4" width="13.875" style="2" bestFit="1" customWidth="1"/>
    <col min="5" max="5" width="13.875" style="2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0390625" style="2" bestFit="1" customWidth="1"/>
    <col min="10" max="10" width="7.00390625" style="2" bestFit="1" customWidth="1"/>
    <col min="11" max="11" width="5.875" style="2" bestFit="1" customWidth="1"/>
    <col min="12" max="12" width="10.125" style="2" bestFit="1" customWidth="1"/>
    <col min="13" max="13" width="8.50390625" style="2" bestFit="1" customWidth="1"/>
    <col min="14" max="14" width="8.625" style="2" bestFit="1" customWidth="1"/>
    <col min="15" max="15" width="14.375" style="2" bestFit="1" customWidth="1"/>
    <col min="16" max="16" width="10.00390625" style="2" bestFit="1" customWidth="1"/>
    <col min="17" max="17" width="6.00390625" style="2" customWidth="1"/>
    <col min="18" max="18" width="25.25390625" style="2" bestFit="1" customWidth="1"/>
    <col min="19" max="19" width="11.00390625" style="2" bestFit="1" customWidth="1"/>
    <col min="20" max="21" width="8.25390625" style="2" bestFit="1" customWidth="1"/>
    <col min="22" max="16384" width="9.00390625" style="2" customWidth="1"/>
  </cols>
  <sheetData>
    <row r="1" spans="1:17" ht="21.75" customHeight="1">
      <c r="A1" s="1"/>
      <c r="B1" s="1"/>
      <c r="Q1" s="3"/>
    </row>
    <row r="2" spans="1:21" s="4" customFormat="1" ht="15">
      <c r="A2" s="2"/>
      <c r="B2" s="2"/>
      <c r="C2" s="2"/>
      <c r="F2" s="5"/>
      <c r="I2" s="2"/>
      <c r="J2" s="618" t="s">
        <v>577</v>
      </c>
      <c r="K2" s="618"/>
      <c r="L2" s="618"/>
      <c r="M2" s="618"/>
      <c r="N2" s="618"/>
      <c r="O2" s="618"/>
      <c r="P2" s="8"/>
      <c r="Q2" s="604" t="s">
        <v>578</v>
      </c>
      <c r="R2" s="562"/>
      <c r="S2" s="562"/>
      <c r="T2" s="562"/>
      <c r="U2" s="562"/>
    </row>
    <row r="3" spans="1:21" s="4" customFormat="1" ht="23.25" customHeight="1">
      <c r="A3" s="6" t="s">
        <v>0</v>
      </c>
      <c r="B3" s="7"/>
      <c r="C3" s="2"/>
      <c r="F3" s="2"/>
      <c r="G3" s="2"/>
      <c r="H3" s="2"/>
      <c r="I3" s="2"/>
      <c r="J3" s="8"/>
      <c r="K3" s="2"/>
      <c r="L3" s="2"/>
      <c r="M3" s="2"/>
      <c r="N3" s="2"/>
      <c r="O3" s="2"/>
      <c r="Q3" s="9"/>
      <c r="R3" s="563" t="s">
        <v>1</v>
      </c>
      <c r="S3" s="563"/>
      <c r="T3" s="563"/>
      <c r="U3" s="563"/>
    </row>
    <row r="4" spans="1:21" s="4" customFormat="1" ht="14.25" customHeight="1" thickBot="1">
      <c r="A4" s="531" t="s">
        <v>2</v>
      </c>
      <c r="B4" s="564" t="s">
        <v>3</v>
      </c>
      <c r="C4" s="565"/>
      <c r="D4" s="701"/>
      <c r="E4" s="574"/>
      <c r="F4" s="564" t="s">
        <v>4</v>
      </c>
      <c r="G4" s="574"/>
      <c r="H4" s="534" t="s">
        <v>5</v>
      </c>
      <c r="I4" s="534" t="s">
        <v>1440</v>
      </c>
      <c r="J4" s="535" t="s">
        <v>7</v>
      </c>
      <c r="K4" s="538" t="s">
        <v>1441</v>
      </c>
      <c r="L4" s="539"/>
      <c r="M4" s="539"/>
      <c r="N4" s="540"/>
      <c r="O4" s="10"/>
      <c r="P4" s="541"/>
      <c r="Q4" s="542"/>
      <c r="R4" s="543"/>
      <c r="S4" s="11"/>
      <c r="T4" s="544" t="s">
        <v>9</v>
      </c>
      <c r="U4" s="547" t="s">
        <v>10</v>
      </c>
    </row>
    <row r="5" spans="1:21" s="4" customFormat="1" ht="11.25" customHeight="1">
      <c r="A5" s="532"/>
      <c r="B5" s="566"/>
      <c r="C5" s="567"/>
      <c r="D5" s="702"/>
      <c r="E5" s="557"/>
      <c r="F5" s="537"/>
      <c r="G5" s="557"/>
      <c r="H5" s="532"/>
      <c r="I5" s="532"/>
      <c r="J5" s="536"/>
      <c r="K5" s="548" t="s">
        <v>11</v>
      </c>
      <c r="L5" s="551" t="s">
        <v>12</v>
      </c>
      <c r="M5" s="554" t="s">
        <v>13</v>
      </c>
      <c r="N5" s="555" t="s">
        <v>14</v>
      </c>
      <c r="O5" s="13" t="s">
        <v>15</v>
      </c>
      <c r="P5" s="558" t="s">
        <v>16</v>
      </c>
      <c r="Q5" s="559"/>
      <c r="R5" s="560"/>
      <c r="S5" s="14" t="s">
        <v>17</v>
      </c>
      <c r="T5" s="545"/>
      <c r="U5" s="532"/>
    </row>
    <row r="6" spans="1:21" s="4" customFormat="1" ht="11.25" customHeight="1">
      <c r="A6" s="532"/>
      <c r="B6" s="566"/>
      <c r="C6" s="567"/>
      <c r="D6" s="531" t="s">
        <v>18</v>
      </c>
      <c r="E6" s="703" t="s">
        <v>1291</v>
      </c>
      <c r="F6" s="531" t="s">
        <v>18</v>
      </c>
      <c r="G6" s="534" t="s">
        <v>19</v>
      </c>
      <c r="H6" s="532"/>
      <c r="I6" s="532"/>
      <c r="J6" s="536"/>
      <c r="K6" s="549"/>
      <c r="L6" s="552"/>
      <c r="M6" s="549"/>
      <c r="N6" s="556"/>
      <c r="O6" s="15" t="s">
        <v>20</v>
      </c>
      <c r="P6" s="15" t="s">
        <v>21</v>
      </c>
      <c r="Q6" s="15"/>
      <c r="R6" s="15"/>
      <c r="S6" s="16" t="s">
        <v>22</v>
      </c>
      <c r="T6" s="545"/>
      <c r="U6" s="532"/>
    </row>
    <row r="7" spans="1:21" s="4" customFormat="1" ht="12" customHeight="1">
      <c r="A7" s="532"/>
      <c r="B7" s="566"/>
      <c r="C7" s="567"/>
      <c r="D7" s="532"/>
      <c r="E7" s="704"/>
      <c r="F7" s="532"/>
      <c r="G7" s="532"/>
      <c r="H7" s="532"/>
      <c r="I7" s="532"/>
      <c r="J7" s="536"/>
      <c r="K7" s="549"/>
      <c r="L7" s="552"/>
      <c r="M7" s="549"/>
      <c r="N7" s="556"/>
      <c r="O7" s="15" t="s">
        <v>23</v>
      </c>
      <c r="P7" s="15" t="s">
        <v>24</v>
      </c>
      <c r="Q7" s="15" t="s">
        <v>25</v>
      </c>
      <c r="R7" s="15" t="s">
        <v>26</v>
      </c>
      <c r="S7" s="16" t="s">
        <v>27</v>
      </c>
      <c r="T7" s="545"/>
      <c r="U7" s="532"/>
    </row>
    <row r="8" spans="1:21" s="4" customFormat="1" ht="11.25" customHeight="1">
      <c r="A8" s="533"/>
      <c r="B8" s="568"/>
      <c r="C8" s="569"/>
      <c r="D8" s="533"/>
      <c r="E8" s="705"/>
      <c r="F8" s="533"/>
      <c r="G8" s="533"/>
      <c r="H8" s="533"/>
      <c r="I8" s="533"/>
      <c r="J8" s="537"/>
      <c r="K8" s="550"/>
      <c r="L8" s="553"/>
      <c r="M8" s="550"/>
      <c r="N8" s="557"/>
      <c r="O8" s="12" t="s">
        <v>28</v>
      </c>
      <c r="P8" s="12" t="s">
        <v>29</v>
      </c>
      <c r="Q8" s="12" t="s">
        <v>30</v>
      </c>
      <c r="R8" s="17"/>
      <c r="S8" s="18" t="s">
        <v>31</v>
      </c>
      <c r="T8" s="546"/>
      <c r="U8" s="533"/>
    </row>
    <row r="9" spans="1:21" s="4" customFormat="1" ht="24" customHeight="1">
      <c r="A9" s="99" t="s">
        <v>579</v>
      </c>
      <c r="B9" s="100"/>
      <c r="C9" s="35" t="s">
        <v>580</v>
      </c>
      <c r="D9" s="36" t="s">
        <v>581</v>
      </c>
      <c r="E9" s="419" t="s">
        <v>1442</v>
      </c>
      <c r="F9" s="29" t="s">
        <v>582</v>
      </c>
      <c r="G9" s="37">
        <v>1.997</v>
      </c>
      <c r="H9" s="29" t="s">
        <v>170</v>
      </c>
      <c r="I9" s="24" t="s">
        <v>583</v>
      </c>
      <c r="J9" s="25">
        <v>5</v>
      </c>
      <c r="K9" s="26">
        <v>30.8</v>
      </c>
      <c r="L9" s="27">
        <f aca="true" t="shared" si="0" ref="L9:L43">IF(K9&gt;0,1/K9*34.6*67.1,"")</f>
        <v>75.37857142857142</v>
      </c>
      <c r="M9" s="26">
        <v>15.8</v>
      </c>
      <c r="N9" s="28">
        <v>19</v>
      </c>
      <c r="O9" s="24" t="s">
        <v>1292</v>
      </c>
      <c r="P9" s="29" t="s">
        <v>80</v>
      </c>
      <c r="Q9" s="24" t="s">
        <v>39</v>
      </c>
      <c r="R9" s="36"/>
      <c r="S9" s="30" t="s">
        <v>40</v>
      </c>
      <c r="T9" s="31">
        <f aca="true" t="shared" si="1" ref="T9:T18">IF(K9&lt;&gt;0,IF(K9&gt;=M9,ROUNDDOWN(K9/M9*100,0),""),"")</f>
        <v>194</v>
      </c>
      <c r="U9" s="32">
        <f aca="true" t="shared" si="2" ref="U9:U18">IF(K9&lt;&gt;0,IF(K9&gt;=N9,ROUNDDOWN(K9/N9*100,0),""),"")</f>
        <v>162</v>
      </c>
    </row>
    <row r="10" spans="1:21" s="4" customFormat="1" ht="24" customHeight="1">
      <c r="A10" s="101"/>
      <c r="B10" s="102"/>
      <c r="C10" s="35"/>
      <c r="D10" s="36" t="s">
        <v>581</v>
      </c>
      <c r="E10" s="419" t="s">
        <v>1443</v>
      </c>
      <c r="F10" s="29" t="s">
        <v>582</v>
      </c>
      <c r="G10" s="37">
        <v>1.997</v>
      </c>
      <c r="H10" s="29" t="s">
        <v>170</v>
      </c>
      <c r="I10" s="24" t="s">
        <v>1444</v>
      </c>
      <c r="J10" s="25">
        <v>5</v>
      </c>
      <c r="K10" s="26">
        <v>28</v>
      </c>
      <c r="L10" s="27">
        <f>IF(K10&gt;0,1/K10*34.6*67.1,"")</f>
        <v>82.91642857142857</v>
      </c>
      <c r="M10" s="26">
        <v>15.8</v>
      </c>
      <c r="N10" s="28">
        <v>19</v>
      </c>
      <c r="O10" s="24" t="s">
        <v>1292</v>
      </c>
      <c r="P10" s="29" t="s">
        <v>80</v>
      </c>
      <c r="Q10" s="24" t="s">
        <v>39</v>
      </c>
      <c r="R10" s="36" t="s">
        <v>1445</v>
      </c>
      <c r="S10" s="30" t="s">
        <v>40</v>
      </c>
      <c r="T10" s="31">
        <f>IF(K10&lt;&gt;0,IF(K10&gt;=M10,ROUNDDOWN(K10/M10*100,0),""),"")</f>
        <v>177</v>
      </c>
      <c r="U10" s="32">
        <f>IF(K10&lt;&gt;0,IF(K10&gt;=N10,ROUNDDOWN(K10/N10*100,0),""),"")</f>
        <v>147</v>
      </c>
    </row>
    <row r="11" spans="1:21" s="4" customFormat="1" ht="24" customHeight="1">
      <c r="A11" s="101"/>
      <c r="B11" s="102"/>
      <c r="C11" s="103"/>
      <c r="D11" s="36" t="s">
        <v>584</v>
      </c>
      <c r="E11" s="419" t="s">
        <v>1446</v>
      </c>
      <c r="F11" s="29" t="s">
        <v>585</v>
      </c>
      <c r="G11" s="37">
        <v>1.496</v>
      </c>
      <c r="H11" s="29" t="s">
        <v>461</v>
      </c>
      <c r="I11" s="24">
        <v>1260</v>
      </c>
      <c r="J11" s="25">
        <v>5</v>
      </c>
      <c r="K11" s="38">
        <v>20.6</v>
      </c>
      <c r="L11" s="27">
        <f t="shared" si="0"/>
        <v>112.70194174757282</v>
      </c>
      <c r="M11" s="26">
        <v>17.2</v>
      </c>
      <c r="N11" s="28">
        <v>20.3</v>
      </c>
      <c r="O11" s="29" t="s">
        <v>1293</v>
      </c>
      <c r="P11" s="29" t="s">
        <v>38</v>
      </c>
      <c r="Q11" s="24" t="s">
        <v>39</v>
      </c>
      <c r="R11" s="36"/>
      <c r="S11" s="30" t="s">
        <v>40</v>
      </c>
      <c r="T11" s="31">
        <f t="shared" si="1"/>
        <v>119</v>
      </c>
      <c r="U11" s="32">
        <f t="shared" si="2"/>
        <v>101</v>
      </c>
    </row>
    <row r="12" spans="1:21" s="4" customFormat="1" ht="24" customHeight="1">
      <c r="A12" s="101"/>
      <c r="B12" s="102"/>
      <c r="C12" s="35"/>
      <c r="D12" s="36" t="s">
        <v>584</v>
      </c>
      <c r="E12" s="419" t="s">
        <v>1447</v>
      </c>
      <c r="F12" s="29" t="s">
        <v>585</v>
      </c>
      <c r="G12" s="37">
        <v>1.496</v>
      </c>
      <c r="H12" s="29" t="s">
        <v>48</v>
      </c>
      <c r="I12" s="24">
        <v>1240</v>
      </c>
      <c r="J12" s="25">
        <v>5</v>
      </c>
      <c r="K12" s="26">
        <v>19.2</v>
      </c>
      <c r="L12" s="27">
        <f t="shared" si="0"/>
        <v>120.91979166666667</v>
      </c>
      <c r="M12" s="26">
        <v>17.2</v>
      </c>
      <c r="N12" s="28">
        <v>20.3</v>
      </c>
      <c r="O12" s="24" t="s">
        <v>1293</v>
      </c>
      <c r="P12" s="29" t="s">
        <v>38</v>
      </c>
      <c r="Q12" s="24" t="s">
        <v>39</v>
      </c>
      <c r="R12" s="36"/>
      <c r="S12" s="30" t="s">
        <v>40</v>
      </c>
      <c r="T12" s="31">
        <f t="shared" si="1"/>
        <v>111</v>
      </c>
      <c r="U12" s="32">
        <f t="shared" si="2"/>
      </c>
    </row>
    <row r="13" spans="1:21" s="4" customFormat="1" ht="24" customHeight="1">
      <c r="A13" s="101"/>
      <c r="B13" s="102"/>
      <c r="C13" s="103"/>
      <c r="D13" s="36" t="s">
        <v>584</v>
      </c>
      <c r="E13" s="419" t="s">
        <v>1448</v>
      </c>
      <c r="F13" s="29" t="s">
        <v>585</v>
      </c>
      <c r="G13" s="37">
        <v>1.496</v>
      </c>
      <c r="H13" s="29" t="s">
        <v>461</v>
      </c>
      <c r="I13" s="24">
        <v>1320</v>
      </c>
      <c r="J13" s="25">
        <v>5</v>
      </c>
      <c r="K13" s="38">
        <v>19</v>
      </c>
      <c r="L13" s="27">
        <f>IF(K13&gt;0,1/K13*34.6*67.1,"")</f>
        <v>122.19263157894736</v>
      </c>
      <c r="M13" s="26">
        <v>15.8</v>
      </c>
      <c r="N13" s="28">
        <v>19</v>
      </c>
      <c r="O13" s="29" t="s">
        <v>1293</v>
      </c>
      <c r="P13" s="29" t="s">
        <v>38</v>
      </c>
      <c r="Q13" s="24" t="s">
        <v>39</v>
      </c>
      <c r="R13" s="36"/>
      <c r="S13" s="30" t="s">
        <v>40</v>
      </c>
      <c r="T13" s="31">
        <f t="shared" si="1"/>
        <v>120</v>
      </c>
      <c r="U13" s="32">
        <f t="shared" si="2"/>
        <v>100</v>
      </c>
    </row>
    <row r="14" spans="1:21" s="4" customFormat="1" ht="24" customHeight="1">
      <c r="A14" s="101"/>
      <c r="B14" s="102"/>
      <c r="C14" s="35"/>
      <c r="D14" s="36" t="s">
        <v>586</v>
      </c>
      <c r="E14" s="419" t="s">
        <v>1449</v>
      </c>
      <c r="F14" s="29" t="s">
        <v>585</v>
      </c>
      <c r="G14" s="37">
        <v>1.496</v>
      </c>
      <c r="H14" s="29" t="s">
        <v>461</v>
      </c>
      <c r="I14" s="24">
        <v>1260</v>
      </c>
      <c r="J14" s="25">
        <v>5</v>
      </c>
      <c r="K14" s="26">
        <v>20.4</v>
      </c>
      <c r="L14" s="27">
        <f t="shared" si="0"/>
        <v>113.80686274509804</v>
      </c>
      <c r="M14" s="26">
        <v>17.2</v>
      </c>
      <c r="N14" s="28">
        <v>20.3</v>
      </c>
      <c r="O14" s="24" t="s">
        <v>1293</v>
      </c>
      <c r="P14" s="29" t="s">
        <v>38</v>
      </c>
      <c r="Q14" s="24" t="s">
        <v>39</v>
      </c>
      <c r="R14" s="104"/>
      <c r="S14" s="30" t="s">
        <v>40</v>
      </c>
      <c r="T14" s="31">
        <f t="shared" si="1"/>
        <v>118</v>
      </c>
      <c r="U14" s="32">
        <f t="shared" si="2"/>
        <v>100</v>
      </c>
    </row>
    <row r="15" spans="1:21" s="4" customFormat="1" ht="24" customHeight="1">
      <c r="A15" s="101"/>
      <c r="B15" s="102"/>
      <c r="C15" s="35"/>
      <c r="D15" s="36" t="s">
        <v>586</v>
      </c>
      <c r="E15" s="419" t="s">
        <v>1447</v>
      </c>
      <c r="F15" s="29" t="s">
        <v>585</v>
      </c>
      <c r="G15" s="37">
        <v>1.496</v>
      </c>
      <c r="H15" s="29" t="s">
        <v>48</v>
      </c>
      <c r="I15" s="24">
        <v>1240</v>
      </c>
      <c r="J15" s="25">
        <v>5</v>
      </c>
      <c r="K15" s="26">
        <v>19.2</v>
      </c>
      <c r="L15" s="27">
        <f t="shared" si="0"/>
        <v>120.91979166666667</v>
      </c>
      <c r="M15" s="26">
        <v>17.2</v>
      </c>
      <c r="N15" s="28">
        <v>20.3</v>
      </c>
      <c r="O15" s="24" t="s">
        <v>1293</v>
      </c>
      <c r="P15" s="29" t="s">
        <v>38</v>
      </c>
      <c r="Q15" s="24" t="s">
        <v>39</v>
      </c>
      <c r="R15" s="36"/>
      <c r="S15" s="30" t="s">
        <v>40</v>
      </c>
      <c r="T15" s="31">
        <f t="shared" si="1"/>
        <v>111</v>
      </c>
      <c r="U15" s="32">
        <f t="shared" si="2"/>
      </c>
    </row>
    <row r="16" spans="1:21" s="4" customFormat="1" ht="24" customHeight="1">
      <c r="A16" s="101"/>
      <c r="B16" s="102"/>
      <c r="C16" s="35"/>
      <c r="D16" s="36" t="s">
        <v>587</v>
      </c>
      <c r="E16" s="419" t="s">
        <v>1450</v>
      </c>
      <c r="F16" s="29" t="s">
        <v>460</v>
      </c>
      <c r="G16" s="37">
        <v>1.997</v>
      </c>
      <c r="H16" s="29" t="s">
        <v>461</v>
      </c>
      <c r="I16" s="24">
        <v>1310</v>
      </c>
      <c r="J16" s="25">
        <v>5</v>
      </c>
      <c r="K16" s="26">
        <v>19</v>
      </c>
      <c r="L16" s="27">
        <f t="shared" si="0"/>
        <v>122.19263157894736</v>
      </c>
      <c r="M16" s="26">
        <v>17.2</v>
      </c>
      <c r="N16" s="28">
        <v>20.3</v>
      </c>
      <c r="O16" s="24" t="s">
        <v>1293</v>
      </c>
      <c r="P16" s="29" t="s">
        <v>38</v>
      </c>
      <c r="Q16" s="24" t="s">
        <v>39</v>
      </c>
      <c r="R16" s="36"/>
      <c r="S16" s="30" t="s">
        <v>40</v>
      </c>
      <c r="T16" s="31">
        <f t="shared" si="1"/>
        <v>110</v>
      </c>
      <c r="U16" s="32">
        <f t="shared" si="2"/>
      </c>
    </row>
    <row r="17" spans="1:21" s="4" customFormat="1" ht="24" customHeight="1">
      <c r="A17" s="101"/>
      <c r="B17" s="102"/>
      <c r="C17" s="35"/>
      <c r="D17" s="36" t="s">
        <v>587</v>
      </c>
      <c r="E17" s="419" t="s">
        <v>1447</v>
      </c>
      <c r="F17" s="24" t="s">
        <v>460</v>
      </c>
      <c r="G17" s="37">
        <v>1.997</v>
      </c>
      <c r="H17" s="24" t="s">
        <v>461</v>
      </c>
      <c r="I17" s="24">
        <v>1330</v>
      </c>
      <c r="J17" s="25">
        <v>5</v>
      </c>
      <c r="K17" s="26">
        <v>18.4</v>
      </c>
      <c r="L17" s="27">
        <f t="shared" si="0"/>
        <v>126.17717391304349</v>
      </c>
      <c r="M17" s="26">
        <v>15.8</v>
      </c>
      <c r="N17" s="28">
        <v>19</v>
      </c>
      <c r="O17" s="24" t="s">
        <v>1293</v>
      </c>
      <c r="P17" s="29" t="s">
        <v>38</v>
      </c>
      <c r="Q17" s="24" t="s">
        <v>39</v>
      </c>
      <c r="R17" s="36"/>
      <c r="S17" s="30" t="s">
        <v>40</v>
      </c>
      <c r="T17" s="31">
        <f t="shared" si="1"/>
        <v>116</v>
      </c>
      <c r="U17" s="32">
        <f t="shared" si="2"/>
      </c>
    </row>
    <row r="18" spans="1:21" s="4" customFormat="1" ht="24" customHeight="1">
      <c r="A18" s="101"/>
      <c r="B18" s="102"/>
      <c r="C18" s="35"/>
      <c r="D18" s="36" t="s">
        <v>587</v>
      </c>
      <c r="E18" s="419" t="s">
        <v>1451</v>
      </c>
      <c r="F18" s="29" t="s">
        <v>460</v>
      </c>
      <c r="G18" s="37">
        <v>1.997</v>
      </c>
      <c r="H18" s="29" t="s">
        <v>1452</v>
      </c>
      <c r="I18" s="24">
        <v>1280</v>
      </c>
      <c r="J18" s="25">
        <v>5</v>
      </c>
      <c r="K18" s="26">
        <v>17.8</v>
      </c>
      <c r="L18" s="27">
        <f>IF(K18&gt;0,1/K18*34.6*67.1,"")</f>
        <v>130.4303370786517</v>
      </c>
      <c r="M18" s="26">
        <v>17.2</v>
      </c>
      <c r="N18" s="28">
        <v>20.3</v>
      </c>
      <c r="O18" s="24" t="s">
        <v>1293</v>
      </c>
      <c r="P18" s="29" t="s">
        <v>38</v>
      </c>
      <c r="Q18" s="24" t="s">
        <v>39</v>
      </c>
      <c r="R18" s="36"/>
      <c r="S18" s="30" t="s">
        <v>40</v>
      </c>
      <c r="T18" s="31">
        <f t="shared" si="1"/>
        <v>103</v>
      </c>
      <c r="U18" s="32">
        <f t="shared" si="2"/>
      </c>
    </row>
    <row r="19" spans="1:21" s="4" customFormat="1" ht="24" customHeight="1">
      <c r="A19" s="101"/>
      <c r="B19" s="102"/>
      <c r="C19" s="35"/>
      <c r="D19" s="36" t="s">
        <v>588</v>
      </c>
      <c r="E19" s="419" t="s">
        <v>1450</v>
      </c>
      <c r="F19" s="24" t="s">
        <v>585</v>
      </c>
      <c r="G19" s="37">
        <v>1.496</v>
      </c>
      <c r="H19" s="24" t="s">
        <v>461</v>
      </c>
      <c r="I19" s="24">
        <v>1340</v>
      </c>
      <c r="J19" s="25">
        <v>5</v>
      </c>
      <c r="K19" s="26">
        <v>17.8</v>
      </c>
      <c r="L19" s="27">
        <f t="shared" si="0"/>
        <v>130.4303370786517</v>
      </c>
      <c r="M19" s="26">
        <v>15.8</v>
      </c>
      <c r="N19" s="28">
        <v>19</v>
      </c>
      <c r="O19" s="24" t="s">
        <v>1293</v>
      </c>
      <c r="P19" s="29" t="s">
        <v>38</v>
      </c>
      <c r="Q19" s="24" t="s">
        <v>45</v>
      </c>
      <c r="R19" s="36"/>
      <c r="S19" s="30" t="s">
        <v>40</v>
      </c>
      <c r="T19" s="31">
        <f>IF(K19&lt;&gt;0,IF(K19&gt;=M19,ROUNDDOWN(K19/M19*100,0),""),"")</f>
        <v>112</v>
      </c>
      <c r="U19" s="32">
        <f>IF(K19&lt;&gt;0,IF(K19&gt;=N19,ROUNDDOWN(K19/N19*100,0),""),"")</f>
      </c>
    </row>
    <row r="20" spans="1:21" s="4" customFormat="1" ht="24" customHeight="1">
      <c r="A20" s="101"/>
      <c r="B20" s="105"/>
      <c r="C20" s="40"/>
      <c r="D20" s="36" t="s">
        <v>589</v>
      </c>
      <c r="E20" s="419" t="s">
        <v>1450</v>
      </c>
      <c r="F20" s="24" t="s">
        <v>585</v>
      </c>
      <c r="G20" s="37">
        <v>1.496</v>
      </c>
      <c r="H20" s="24" t="s">
        <v>461</v>
      </c>
      <c r="I20" s="24">
        <v>1350</v>
      </c>
      <c r="J20" s="25">
        <v>5</v>
      </c>
      <c r="K20" s="26">
        <v>17.8</v>
      </c>
      <c r="L20" s="27">
        <f t="shared" si="0"/>
        <v>130.4303370786517</v>
      </c>
      <c r="M20" s="26">
        <v>15.8</v>
      </c>
      <c r="N20" s="28">
        <v>19</v>
      </c>
      <c r="O20" s="24" t="s">
        <v>1293</v>
      </c>
      <c r="P20" s="29" t="s">
        <v>38</v>
      </c>
      <c r="Q20" s="24" t="s">
        <v>45</v>
      </c>
      <c r="R20" s="36"/>
      <c r="S20" s="30" t="s">
        <v>40</v>
      </c>
      <c r="T20" s="31">
        <f>IF(K20&lt;&gt;0,IF(K20&gt;=M20,ROUNDDOWN(K20/M20*100,0),""),"")</f>
        <v>112</v>
      </c>
      <c r="U20" s="32">
        <f>IF(K20&lt;&gt;0,IF(K20&gt;=N20,ROUNDDOWN(K20/N20*100,0),""),"")</f>
      </c>
    </row>
    <row r="21" spans="1:21" s="4" customFormat="1" ht="24" customHeight="1">
      <c r="A21" s="101"/>
      <c r="B21" s="102"/>
      <c r="C21" s="35" t="s">
        <v>590</v>
      </c>
      <c r="D21" s="36" t="s">
        <v>1453</v>
      </c>
      <c r="E21" s="420" t="s">
        <v>1454</v>
      </c>
      <c r="F21" s="24" t="s">
        <v>1455</v>
      </c>
      <c r="G21" s="37">
        <v>1.298</v>
      </c>
      <c r="H21" s="24" t="s">
        <v>1456</v>
      </c>
      <c r="I21" s="24">
        <v>1030</v>
      </c>
      <c r="J21" s="25">
        <v>5</v>
      </c>
      <c r="K21" s="26">
        <v>24.6</v>
      </c>
      <c r="L21" s="27">
        <f>IF(K21&gt;0,1/K21*34.6*67.1,"")</f>
        <v>94.37642276422763</v>
      </c>
      <c r="M21" s="26">
        <v>20.5</v>
      </c>
      <c r="N21" s="28">
        <v>23.4</v>
      </c>
      <c r="O21" s="24" t="s">
        <v>1293</v>
      </c>
      <c r="P21" s="29" t="s">
        <v>1457</v>
      </c>
      <c r="Q21" s="24" t="s">
        <v>39</v>
      </c>
      <c r="R21" s="36"/>
      <c r="S21" s="30" t="s">
        <v>40</v>
      </c>
      <c r="T21" s="31">
        <f>IF(K21&lt;&gt;0,IF(K21&gt;=M21,ROUNDDOWN(K21/M21*100,0),""),"")</f>
        <v>120</v>
      </c>
      <c r="U21" s="32">
        <f>IF(K21&lt;&gt;0,IF(K21&gt;=N21,ROUNDDOWN(K21/N21*100,0),""),"")</f>
        <v>105</v>
      </c>
    </row>
    <row r="22" spans="1:21" s="4" customFormat="1" ht="24" customHeight="1">
      <c r="A22" s="101"/>
      <c r="B22" s="102"/>
      <c r="C22" s="35"/>
      <c r="D22" s="36" t="s">
        <v>1458</v>
      </c>
      <c r="E22" s="420" t="s">
        <v>1459</v>
      </c>
      <c r="F22" s="24" t="s">
        <v>1455</v>
      </c>
      <c r="G22" s="37">
        <v>1.298</v>
      </c>
      <c r="H22" s="24" t="s">
        <v>1460</v>
      </c>
      <c r="I22" s="24">
        <v>1010</v>
      </c>
      <c r="J22" s="25">
        <v>5</v>
      </c>
      <c r="K22" s="26">
        <v>21.8</v>
      </c>
      <c r="L22" s="27">
        <f>IF(K22&gt;0,1/K22*34.6*67.1,"")</f>
        <v>106.49816513761466</v>
      </c>
      <c r="M22" s="26">
        <v>20.5</v>
      </c>
      <c r="N22" s="28">
        <v>23.4</v>
      </c>
      <c r="O22" s="24" t="s">
        <v>1293</v>
      </c>
      <c r="P22" s="29" t="s">
        <v>1457</v>
      </c>
      <c r="Q22" s="24" t="s">
        <v>39</v>
      </c>
      <c r="R22" s="36"/>
      <c r="S22" s="30" t="s">
        <v>40</v>
      </c>
      <c r="T22" s="31">
        <f>IF(K22&lt;&gt;0,IF(K22&gt;=M22,ROUNDDOWN(K22/M22*100,0),""),"")</f>
        <v>106</v>
      </c>
      <c r="U22" s="32">
        <f>IF(K22&lt;&gt;0,IF(K22&gt;=N22,ROUNDDOWN(K22/N22*100,0),""),"")</f>
      </c>
    </row>
    <row r="23" spans="1:21" s="4" customFormat="1" ht="24" customHeight="1">
      <c r="A23" s="101"/>
      <c r="B23" s="102"/>
      <c r="C23" s="35"/>
      <c r="D23" s="36" t="s">
        <v>1461</v>
      </c>
      <c r="E23" s="420" t="s">
        <v>1459</v>
      </c>
      <c r="F23" s="24" t="s">
        <v>1455</v>
      </c>
      <c r="G23" s="37">
        <v>1.298</v>
      </c>
      <c r="H23" s="24" t="s">
        <v>1456</v>
      </c>
      <c r="I23" s="24" t="s">
        <v>1462</v>
      </c>
      <c r="J23" s="25">
        <v>5</v>
      </c>
      <c r="K23" s="26">
        <v>20.6</v>
      </c>
      <c r="L23" s="27">
        <f t="shared" si="0"/>
        <v>112.70194174757282</v>
      </c>
      <c r="M23" s="26">
        <v>18.7</v>
      </c>
      <c r="N23" s="28">
        <v>21.8</v>
      </c>
      <c r="O23" s="24" t="s">
        <v>1293</v>
      </c>
      <c r="P23" s="29" t="s">
        <v>1457</v>
      </c>
      <c r="Q23" s="24" t="s">
        <v>45</v>
      </c>
      <c r="R23" s="36"/>
      <c r="S23" s="30" t="s">
        <v>40</v>
      </c>
      <c r="T23" s="31">
        <f aca="true" t="shared" si="3" ref="T23:T42">IF(K23&lt;&gt;0,IF(K23&gt;=M23,ROUNDDOWN(K23/M23*100,0),""),"")</f>
        <v>110</v>
      </c>
      <c r="U23" s="32">
        <f aca="true" t="shared" si="4" ref="U23:U42">IF(K23&lt;&gt;0,IF(K23&gt;=N23,ROUNDDOWN(K23/N23*100,0),""),"")</f>
      </c>
    </row>
    <row r="24" spans="1:21" s="4" customFormat="1" ht="24" customHeight="1">
      <c r="A24" s="101"/>
      <c r="B24" s="105"/>
      <c r="C24" s="40"/>
      <c r="D24" s="36" t="s">
        <v>1463</v>
      </c>
      <c r="E24" s="419" t="s">
        <v>1464</v>
      </c>
      <c r="F24" s="24" t="s">
        <v>1465</v>
      </c>
      <c r="G24" s="37">
        <v>1.496</v>
      </c>
      <c r="H24" s="24" t="s">
        <v>1466</v>
      </c>
      <c r="I24" s="24" t="s">
        <v>1467</v>
      </c>
      <c r="J24" s="25">
        <v>5</v>
      </c>
      <c r="K24" s="26">
        <v>19.2</v>
      </c>
      <c r="L24" s="27">
        <f>IF(K24&gt;0,1/K24*34.6*67.1,"")</f>
        <v>120.91979166666667</v>
      </c>
      <c r="M24" s="26">
        <v>20.5</v>
      </c>
      <c r="N24" s="28">
        <v>23.4</v>
      </c>
      <c r="O24" s="24" t="s">
        <v>1293</v>
      </c>
      <c r="P24" s="29" t="s">
        <v>1468</v>
      </c>
      <c r="Q24" s="24" t="s">
        <v>1469</v>
      </c>
      <c r="R24" s="36"/>
      <c r="S24" s="233" t="s">
        <v>1470</v>
      </c>
      <c r="T24" s="31">
        <f>IF(K24&lt;&gt;0,IF(K24&gt;=M24,ROUNDDOWN(K24/M24*100,0),""),"")</f>
      </c>
      <c r="U24" s="32">
        <f>IF(K24&lt;&gt;0,IF(K24&gt;=N24,ROUNDDOWN(K24/N24*100,0),""),"")</f>
      </c>
    </row>
    <row r="25" spans="1:21" s="4" customFormat="1" ht="24" customHeight="1">
      <c r="A25" s="101"/>
      <c r="B25" s="102"/>
      <c r="C25" s="35" t="s">
        <v>608</v>
      </c>
      <c r="D25" s="36" t="s">
        <v>1294</v>
      </c>
      <c r="E25" s="420" t="s">
        <v>1471</v>
      </c>
      <c r="F25" s="24" t="s">
        <v>585</v>
      </c>
      <c r="G25" s="37">
        <v>1.496</v>
      </c>
      <c r="H25" s="24" t="s">
        <v>48</v>
      </c>
      <c r="I25" s="24" t="s">
        <v>527</v>
      </c>
      <c r="J25" s="42">
        <v>2</v>
      </c>
      <c r="K25" s="43">
        <v>18.8</v>
      </c>
      <c r="L25" s="27">
        <f>IF(K25&gt;0,1/K25*34.6*67.1,"")</f>
        <v>123.49255319148935</v>
      </c>
      <c r="M25" s="26">
        <v>20.5</v>
      </c>
      <c r="N25" s="28">
        <v>23.4</v>
      </c>
      <c r="O25" s="24" t="s">
        <v>1293</v>
      </c>
      <c r="P25" s="29" t="s">
        <v>38</v>
      </c>
      <c r="Q25" s="24" t="s">
        <v>204</v>
      </c>
      <c r="R25" s="36"/>
      <c r="S25" s="30" t="s">
        <v>40</v>
      </c>
      <c r="T25" s="31">
        <f>IF(K25&lt;&gt;0,IF(K25&gt;=M25,ROUNDDOWN(K25/M25*100,0),""),"")</f>
      </c>
      <c r="U25" s="32">
        <f>IF(K25&lt;&gt;0,IF(K25&gt;=N25,ROUNDDOWN(K25/N25*100,0),""),"")</f>
      </c>
    </row>
    <row r="26" spans="1:21" s="4" customFormat="1" ht="24" customHeight="1">
      <c r="A26" s="101"/>
      <c r="B26" s="102"/>
      <c r="C26" s="35"/>
      <c r="D26" s="36" t="s">
        <v>1294</v>
      </c>
      <c r="E26" s="419" t="s">
        <v>1472</v>
      </c>
      <c r="F26" s="24" t="s">
        <v>585</v>
      </c>
      <c r="G26" s="37">
        <v>1.496</v>
      </c>
      <c r="H26" s="24" t="s">
        <v>461</v>
      </c>
      <c r="I26" s="24" t="s">
        <v>532</v>
      </c>
      <c r="J26" s="42">
        <v>2</v>
      </c>
      <c r="K26" s="43">
        <v>18.6</v>
      </c>
      <c r="L26" s="27">
        <f>IF(K26&gt;0,1/K26*34.6*67.1,"")</f>
        <v>124.82043010752686</v>
      </c>
      <c r="M26" s="26">
        <v>20.5</v>
      </c>
      <c r="N26" s="28">
        <v>23.4</v>
      </c>
      <c r="O26" s="24" t="s">
        <v>1293</v>
      </c>
      <c r="P26" s="29" t="s">
        <v>38</v>
      </c>
      <c r="Q26" s="24" t="s">
        <v>204</v>
      </c>
      <c r="R26" s="36"/>
      <c r="S26" s="30" t="s">
        <v>40</v>
      </c>
      <c r="T26" s="31">
        <f>IF(K26&lt;&gt;0,IF(K26&gt;=M26,ROUNDDOWN(K26/M26*100,0),""),"")</f>
      </c>
      <c r="U26" s="32">
        <f>IF(K26&lt;&gt;0,IF(K26&gt;=N26,ROUNDDOWN(K26/N26*100,0),""),"")</f>
      </c>
    </row>
    <row r="27" spans="1:21" s="4" customFormat="1" ht="24" customHeight="1">
      <c r="A27" s="101"/>
      <c r="B27" s="105"/>
      <c r="C27" s="40"/>
      <c r="D27" s="36" t="s">
        <v>1294</v>
      </c>
      <c r="E27" s="420" t="s">
        <v>1295</v>
      </c>
      <c r="F27" s="24" t="s">
        <v>585</v>
      </c>
      <c r="G27" s="37">
        <v>1.496</v>
      </c>
      <c r="H27" s="24" t="s">
        <v>48</v>
      </c>
      <c r="I27" s="24" t="s">
        <v>1296</v>
      </c>
      <c r="J27" s="24">
        <v>2</v>
      </c>
      <c r="K27" s="26">
        <v>17.2</v>
      </c>
      <c r="L27" s="27">
        <f>IF(K27&gt;0,1/K27*34.6*67.1,"")</f>
        <v>134.98023255813953</v>
      </c>
      <c r="M27" s="26">
        <v>20.5</v>
      </c>
      <c r="N27" s="28">
        <v>23.4</v>
      </c>
      <c r="O27" s="24" t="s">
        <v>1297</v>
      </c>
      <c r="P27" s="29" t="s">
        <v>38</v>
      </c>
      <c r="Q27" s="24" t="s">
        <v>204</v>
      </c>
      <c r="R27" s="36"/>
      <c r="S27" s="30" t="s">
        <v>40</v>
      </c>
      <c r="T27" s="31">
        <f>IF(K27&lt;&gt;0,IF(K27&gt;=M27,ROUNDDOWN(K27/M27*100,0),""),"")</f>
      </c>
      <c r="U27" s="32">
        <f>IF(K27&lt;&gt;0,IF(K27&gt;=N27,ROUNDDOWN(K27/N27*100,0),""),"")</f>
      </c>
    </row>
    <row r="28" spans="1:21" s="4" customFormat="1" ht="24" customHeight="1">
      <c r="A28" s="101"/>
      <c r="B28" s="102"/>
      <c r="C28" s="35" t="s">
        <v>591</v>
      </c>
      <c r="D28" s="36" t="s">
        <v>592</v>
      </c>
      <c r="E28" s="419" t="s">
        <v>1298</v>
      </c>
      <c r="F28" s="24" t="s">
        <v>460</v>
      </c>
      <c r="G28" s="37">
        <v>1.997</v>
      </c>
      <c r="H28" s="24" t="s">
        <v>461</v>
      </c>
      <c r="I28" s="24">
        <v>1440</v>
      </c>
      <c r="J28" s="25">
        <v>5</v>
      </c>
      <c r="K28" s="26">
        <v>17.4</v>
      </c>
      <c r="L28" s="27">
        <f t="shared" si="0"/>
        <v>133.42873563218393</v>
      </c>
      <c r="M28" s="26">
        <v>14.4</v>
      </c>
      <c r="N28" s="28">
        <v>17.6</v>
      </c>
      <c r="O28" s="24" t="s">
        <v>1293</v>
      </c>
      <c r="P28" s="29" t="s">
        <v>38</v>
      </c>
      <c r="Q28" s="24" t="s">
        <v>39</v>
      </c>
      <c r="R28" s="36"/>
      <c r="S28" s="30" t="s">
        <v>40</v>
      </c>
      <c r="T28" s="31">
        <f t="shared" si="3"/>
        <v>120</v>
      </c>
      <c r="U28" s="32">
        <f t="shared" si="4"/>
      </c>
    </row>
    <row r="29" spans="1:21" s="4" customFormat="1" ht="24" customHeight="1">
      <c r="A29" s="101"/>
      <c r="B29" s="102"/>
      <c r="C29" s="35"/>
      <c r="D29" s="36" t="s">
        <v>593</v>
      </c>
      <c r="E29" s="419" t="s">
        <v>1298</v>
      </c>
      <c r="F29" s="24" t="s">
        <v>460</v>
      </c>
      <c r="G29" s="37">
        <v>1.997</v>
      </c>
      <c r="H29" s="24" t="s">
        <v>461</v>
      </c>
      <c r="I29" s="24">
        <v>1460</v>
      </c>
      <c r="J29" s="25">
        <v>5</v>
      </c>
      <c r="K29" s="26">
        <v>17.4</v>
      </c>
      <c r="L29" s="27">
        <f t="shared" si="0"/>
        <v>133.42873563218393</v>
      </c>
      <c r="M29" s="26">
        <v>14.4</v>
      </c>
      <c r="N29" s="28">
        <v>17.6</v>
      </c>
      <c r="O29" s="24" t="s">
        <v>1293</v>
      </c>
      <c r="P29" s="29" t="s">
        <v>38</v>
      </c>
      <c r="Q29" s="24" t="s">
        <v>39</v>
      </c>
      <c r="R29" s="36"/>
      <c r="S29" s="30" t="s">
        <v>40</v>
      </c>
      <c r="T29" s="31">
        <f t="shared" si="3"/>
        <v>120</v>
      </c>
      <c r="U29" s="32">
        <f t="shared" si="4"/>
      </c>
    </row>
    <row r="30" spans="1:21" s="4" customFormat="1" ht="24" customHeight="1">
      <c r="A30" s="101"/>
      <c r="B30" s="102"/>
      <c r="C30" s="35"/>
      <c r="D30" s="36" t="s">
        <v>594</v>
      </c>
      <c r="E30" s="419" t="s">
        <v>1298</v>
      </c>
      <c r="F30" s="24" t="s">
        <v>595</v>
      </c>
      <c r="G30" s="37">
        <v>2.488</v>
      </c>
      <c r="H30" s="24" t="s">
        <v>461</v>
      </c>
      <c r="I30" s="24">
        <v>1470</v>
      </c>
      <c r="J30" s="25">
        <v>5</v>
      </c>
      <c r="K30" s="26">
        <v>16</v>
      </c>
      <c r="L30" s="27">
        <f t="shared" si="0"/>
        <v>145.10375</v>
      </c>
      <c r="M30" s="26">
        <v>14.4</v>
      </c>
      <c r="N30" s="28">
        <v>17.6</v>
      </c>
      <c r="O30" s="24" t="s">
        <v>1293</v>
      </c>
      <c r="P30" s="29" t="s">
        <v>38</v>
      </c>
      <c r="Q30" s="24" t="s">
        <v>39</v>
      </c>
      <c r="R30" s="36"/>
      <c r="S30" s="30" t="s">
        <v>40</v>
      </c>
      <c r="T30" s="31">
        <f t="shared" si="3"/>
        <v>111</v>
      </c>
      <c r="U30" s="32">
        <f t="shared" si="4"/>
      </c>
    </row>
    <row r="31" spans="1:21" s="4" customFormat="1" ht="24" customHeight="1">
      <c r="A31" s="101"/>
      <c r="B31" s="105"/>
      <c r="C31" s="40"/>
      <c r="D31" s="36" t="s">
        <v>596</v>
      </c>
      <c r="E31" s="419" t="s">
        <v>1298</v>
      </c>
      <c r="F31" s="24" t="s">
        <v>595</v>
      </c>
      <c r="G31" s="37">
        <v>2.488</v>
      </c>
      <c r="H31" s="24" t="s">
        <v>461</v>
      </c>
      <c r="I31" s="24">
        <v>1480</v>
      </c>
      <c r="J31" s="25">
        <v>5</v>
      </c>
      <c r="K31" s="26">
        <v>16</v>
      </c>
      <c r="L31" s="27">
        <f t="shared" si="0"/>
        <v>145.10375</v>
      </c>
      <c r="M31" s="26">
        <v>14.4</v>
      </c>
      <c r="N31" s="28">
        <v>17.6</v>
      </c>
      <c r="O31" s="24" t="s">
        <v>1293</v>
      </c>
      <c r="P31" s="29" t="s">
        <v>38</v>
      </c>
      <c r="Q31" s="24" t="s">
        <v>39</v>
      </c>
      <c r="R31" s="36"/>
      <c r="S31" s="30" t="s">
        <v>40</v>
      </c>
      <c r="T31" s="31">
        <f t="shared" si="3"/>
        <v>111</v>
      </c>
      <c r="U31" s="32">
        <f t="shared" si="4"/>
      </c>
    </row>
    <row r="32" spans="1:21" s="4" customFormat="1" ht="24" customHeight="1">
      <c r="A32" s="101"/>
      <c r="B32" s="100"/>
      <c r="C32" s="21" t="s">
        <v>597</v>
      </c>
      <c r="D32" s="36" t="s">
        <v>598</v>
      </c>
      <c r="E32" s="419" t="s">
        <v>1299</v>
      </c>
      <c r="F32" s="24" t="s">
        <v>460</v>
      </c>
      <c r="G32" s="37">
        <v>1.997</v>
      </c>
      <c r="H32" s="24" t="s">
        <v>461</v>
      </c>
      <c r="I32" s="24" t="s">
        <v>1473</v>
      </c>
      <c r="J32" s="25">
        <v>5</v>
      </c>
      <c r="K32" s="26">
        <v>16.4</v>
      </c>
      <c r="L32" s="27">
        <f t="shared" si="0"/>
        <v>141.56463414634146</v>
      </c>
      <c r="M32" s="26">
        <v>14.4</v>
      </c>
      <c r="N32" s="28">
        <v>17.6</v>
      </c>
      <c r="O32" s="24" t="s">
        <v>1293</v>
      </c>
      <c r="P32" s="29" t="s">
        <v>38</v>
      </c>
      <c r="Q32" s="24" t="s">
        <v>39</v>
      </c>
      <c r="R32" s="36"/>
      <c r="S32" s="30" t="s">
        <v>40</v>
      </c>
      <c r="T32" s="31">
        <f t="shared" si="3"/>
        <v>113</v>
      </c>
      <c r="U32" s="32">
        <f t="shared" si="4"/>
      </c>
    </row>
    <row r="33" spans="1:21" s="4" customFormat="1" ht="24" customHeight="1">
      <c r="A33" s="101"/>
      <c r="B33" s="102"/>
      <c r="C33" s="35"/>
      <c r="D33" s="36" t="s">
        <v>599</v>
      </c>
      <c r="E33" s="419" t="s">
        <v>1474</v>
      </c>
      <c r="F33" s="24" t="s">
        <v>595</v>
      </c>
      <c r="G33" s="37">
        <v>2.488</v>
      </c>
      <c r="H33" s="24" t="s">
        <v>461</v>
      </c>
      <c r="I33" s="24" t="s">
        <v>1475</v>
      </c>
      <c r="J33" s="25">
        <v>5</v>
      </c>
      <c r="K33" s="26">
        <v>15.2</v>
      </c>
      <c r="L33" s="27">
        <f t="shared" si="0"/>
        <v>152.74078947368417</v>
      </c>
      <c r="M33" s="26">
        <v>14.4</v>
      </c>
      <c r="N33" s="28">
        <v>17.6</v>
      </c>
      <c r="O33" s="24" t="s">
        <v>1293</v>
      </c>
      <c r="P33" s="29" t="s">
        <v>38</v>
      </c>
      <c r="Q33" s="24" t="s">
        <v>39</v>
      </c>
      <c r="R33" s="36"/>
      <c r="S33" s="30" t="s">
        <v>40</v>
      </c>
      <c r="T33" s="31">
        <f t="shared" si="3"/>
        <v>105</v>
      </c>
      <c r="U33" s="32">
        <f t="shared" si="4"/>
      </c>
    </row>
    <row r="34" spans="1:21" s="4" customFormat="1" ht="24" customHeight="1">
      <c r="A34" s="101"/>
      <c r="B34" s="105"/>
      <c r="C34" s="40"/>
      <c r="D34" s="36" t="s">
        <v>600</v>
      </c>
      <c r="E34" s="419" t="s">
        <v>1474</v>
      </c>
      <c r="F34" s="24" t="s">
        <v>595</v>
      </c>
      <c r="G34" s="37">
        <v>2.488</v>
      </c>
      <c r="H34" s="24" t="s">
        <v>461</v>
      </c>
      <c r="I34" s="24" t="s">
        <v>1476</v>
      </c>
      <c r="J34" s="25">
        <v>5</v>
      </c>
      <c r="K34" s="26">
        <v>14.6</v>
      </c>
      <c r="L34" s="27">
        <f t="shared" si="0"/>
        <v>159.01780821917808</v>
      </c>
      <c r="M34" s="26">
        <v>13.2</v>
      </c>
      <c r="N34" s="28">
        <v>16.5</v>
      </c>
      <c r="O34" s="24" t="s">
        <v>1293</v>
      </c>
      <c r="P34" s="29" t="s">
        <v>38</v>
      </c>
      <c r="Q34" s="24" t="s">
        <v>39</v>
      </c>
      <c r="R34" s="36"/>
      <c r="S34" s="30" t="s">
        <v>40</v>
      </c>
      <c r="T34" s="31">
        <f t="shared" si="3"/>
        <v>110</v>
      </c>
      <c r="U34" s="32">
        <f t="shared" si="4"/>
      </c>
    </row>
    <row r="35" spans="1:21" s="4" customFormat="1" ht="24" customHeight="1">
      <c r="A35" s="101"/>
      <c r="B35" s="100"/>
      <c r="C35" s="21" t="s">
        <v>601</v>
      </c>
      <c r="D35" s="36" t="s">
        <v>602</v>
      </c>
      <c r="E35" s="419" t="s">
        <v>1477</v>
      </c>
      <c r="F35" s="24" t="s">
        <v>460</v>
      </c>
      <c r="G35" s="37">
        <v>1.997</v>
      </c>
      <c r="H35" s="24" t="s">
        <v>461</v>
      </c>
      <c r="I35" s="24" t="s">
        <v>462</v>
      </c>
      <c r="J35" s="25">
        <v>7</v>
      </c>
      <c r="K35" s="26">
        <v>16.2</v>
      </c>
      <c r="L35" s="27">
        <f t="shared" si="0"/>
        <v>143.31234567901234</v>
      </c>
      <c r="M35" s="26">
        <v>14.4</v>
      </c>
      <c r="N35" s="28">
        <v>17.6</v>
      </c>
      <c r="O35" s="24" t="s">
        <v>1293</v>
      </c>
      <c r="P35" s="29" t="s">
        <v>38</v>
      </c>
      <c r="Q35" s="24" t="s">
        <v>39</v>
      </c>
      <c r="R35" s="36" t="s">
        <v>464</v>
      </c>
      <c r="S35" s="30" t="s">
        <v>40</v>
      </c>
      <c r="T35" s="31">
        <f t="shared" si="3"/>
        <v>112</v>
      </c>
      <c r="U35" s="32">
        <f t="shared" si="4"/>
      </c>
    </row>
    <row r="36" spans="1:21" s="4" customFormat="1" ht="24" customHeight="1">
      <c r="A36" s="101"/>
      <c r="B36" s="102"/>
      <c r="C36" s="35"/>
      <c r="D36" s="36" t="s">
        <v>602</v>
      </c>
      <c r="E36" s="419" t="s">
        <v>1478</v>
      </c>
      <c r="F36" s="24" t="s">
        <v>460</v>
      </c>
      <c r="G36" s="37">
        <v>1.997</v>
      </c>
      <c r="H36" s="24" t="s">
        <v>461</v>
      </c>
      <c r="I36" s="24" t="s">
        <v>71</v>
      </c>
      <c r="J36" s="42">
        <v>7</v>
      </c>
      <c r="K36" s="43">
        <v>15.2</v>
      </c>
      <c r="L36" s="27">
        <f t="shared" si="0"/>
        <v>152.74078947368417</v>
      </c>
      <c r="M36" s="26">
        <v>14.4</v>
      </c>
      <c r="N36" s="28">
        <v>17.6</v>
      </c>
      <c r="O36" s="24" t="s">
        <v>1293</v>
      </c>
      <c r="P36" s="29" t="s">
        <v>38</v>
      </c>
      <c r="Q36" s="24" t="s">
        <v>39</v>
      </c>
      <c r="R36" s="36" t="s">
        <v>603</v>
      </c>
      <c r="S36" s="30" t="s">
        <v>40</v>
      </c>
      <c r="T36" s="31">
        <f t="shared" si="3"/>
        <v>105</v>
      </c>
      <c r="U36" s="32">
        <f t="shared" si="4"/>
      </c>
    </row>
    <row r="37" spans="1:21" s="4" customFormat="1" ht="24" customHeight="1">
      <c r="A37" s="101"/>
      <c r="B37" s="105"/>
      <c r="C37" s="40"/>
      <c r="D37" s="36" t="s">
        <v>604</v>
      </c>
      <c r="E37" s="419" t="s">
        <v>1479</v>
      </c>
      <c r="F37" s="24" t="s">
        <v>465</v>
      </c>
      <c r="G37" s="37">
        <v>1.998</v>
      </c>
      <c r="H37" s="24" t="s">
        <v>469</v>
      </c>
      <c r="I37" s="24" t="s">
        <v>470</v>
      </c>
      <c r="J37" s="42">
        <v>7</v>
      </c>
      <c r="K37" s="43">
        <v>10.6</v>
      </c>
      <c r="L37" s="27">
        <f t="shared" si="0"/>
        <v>219.0245283018868</v>
      </c>
      <c r="M37" s="26">
        <v>13.2</v>
      </c>
      <c r="N37" s="28">
        <v>16.5</v>
      </c>
      <c r="O37" s="24" t="s">
        <v>37</v>
      </c>
      <c r="P37" s="29" t="s">
        <v>80</v>
      </c>
      <c r="Q37" s="24" t="s">
        <v>45</v>
      </c>
      <c r="R37" s="36"/>
      <c r="S37" s="30" t="s">
        <v>40</v>
      </c>
      <c r="T37" s="31">
        <f t="shared" si="3"/>
      </c>
      <c r="U37" s="32">
        <f t="shared" si="4"/>
      </c>
    </row>
    <row r="38" spans="1:21" s="4" customFormat="1" ht="24" customHeight="1">
      <c r="A38" s="101"/>
      <c r="B38" s="102"/>
      <c r="C38" s="35" t="s">
        <v>605</v>
      </c>
      <c r="D38" s="36" t="s">
        <v>606</v>
      </c>
      <c r="E38" s="419" t="s">
        <v>1300</v>
      </c>
      <c r="F38" s="24" t="s">
        <v>460</v>
      </c>
      <c r="G38" s="37">
        <v>1.997</v>
      </c>
      <c r="H38" s="24" t="s">
        <v>461</v>
      </c>
      <c r="I38" s="24">
        <v>1660</v>
      </c>
      <c r="J38" s="42">
        <v>8</v>
      </c>
      <c r="K38" s="43">
        <v>14.8</v>
      </c>
      <c r="L38" s="27">
        <f t="shared" si="0"/>
        <v>156.8689189189189</v>
      </c>
      <c r="M38" s="26">
        <v>12.2</v>
      </c>
      <c r="N38" s="28">
        <v>15.4</v>
      </c>
      <c r="O38" s="24" t="s">
        <v>1293</v>
      </c>
      <c r="P38" s="29" t="s">
        <v>38</v>
      </c>
      <c r="Q38" s="24" t="s">
        <v>39</v>
      </c>
      <c r="R38" s="36"/>
      <c r="S38" s="30" t="s">
        <v>40</v>
      </c>
      <c r="T38" s="31">
        <f t="shared" si="3"/>
        <v>121</v>
      </c>
      <c r="U38" s="32">
        <f t="shared" si="4"/>
      </c>
    </row>
    <row r="39" spans="1:21" s="4" customFormat="1" ht="24" customHeight="1">
      <c r="A39" s="101"/>
      <c r="B39" s="102"/>
      <c r="C39" s="35"/>
      <c r="D39" s="36" t="s">
        <v>607</v>
      </c>
      <c r="E39" s="419" t="s">
        <v>1301</v>
      </c>
      <c r="F39" s="24" t="s">
        <v>465</v>
      </c>
      <c r="G39" s="37">
        <v>1.998</v>
      </c>
      <c r="H39" s="24" t="s">
        <v>469</v>
      </c>
      <c r="I39" s="24">
        <v>1760</v>
      </c>
      <c r="J39" s="42">
        <v>8</v>
      </c>
      <c r="K39" s="43">
        <v>10</v>
      </c>
      <c r="L39" s="27">
        <f t="shared" si="0"/>
        <v>232.166</v>
      </c>
      <c r="M39" s="26">
        <v>12.2</v>
      </c>
      <c r="N39" s="28">
        <v>15.4</v>
      </c>
      <c r="O39" s="24" t="s">
        <v>467</v>
      </c>
      <c r="P39" s="29" t="s">
        <v>80</v>
      </c>
      <c r="Q39" s="24" t="s">
        <v>45</v>
      </c>
      <c r="R39" s="36"/>
      <c r="S39" s="30" t="s">
        <v>40</v>
      </c>
      <c r="T39" s="31">
        <f t="shared" si="3"/>
      </c>
      <c r="U39" s="32">
        <f t="shared" si="4"/>
      </c>
    </row>
    <row r="40" spans="1:21" s="4" customFormat="1" ht="24" customHeight="1">
      <c r="A40" s="101"/>
      <c r="B40" s="105"/>
      <c r="C40" s="40"/>
      <c r="D40" s="36" t="s">
        <v>607</v>
      </c>
      <c r="E40" s="419" t="s">
        <v>1302</v>
      </c>
      <c r="F40" s="24" t="s">
        <v>465</v>
      </c>
      <c r="G40" s="37">
        <v>1.998</v>
      </c>
      <c r="H40" s="24" t="s">
        <v>469</v>
      </c>
      <c r="I40" s="24">
        <v>1770</v>
      </c>
      <c r="J40" s="42">
        <v>8</v>
      </c>
      <c r="K40" s="43">
        <v>9.4</v>
      </c>
      <c r="L40" s="27">
        <f t="shared" si="0"/>
        <v>246.9851063829787</v>
      </c>
      <c r="M40" s="26">
        <v>11.1</v>
      </c>
      <c r="N40" s="28">
        <v>14.4</v>
      </c>
      <c r="O40" s="24" t="s">
        <v>467</v>
      </c>
      <c r="P40" s="29" t="s">
        <v>80</v>
      </c>
      <c r="Q40" s="24" t="s">
        <v>45</v>
      </c>
      <c r="R40" s="36"/>
      <c r="S40" s="30" t="s">
        <v>40</v>
      </c>
      <c r="T40" s="31">
        <f t="shared" si="3"/>
      </c>
      <c r="U40" s="32">
        <f t="shared" si="4"/>
      </c>
    </row>
    <row r="41" spans="1:21" s="4" customFormat="1" ht="24" customHeight="1">
      <c r="A41" s="101"/>
      <c r="B41" s="102"/>
      <c r="C41" s="35" t="s">
        <v>609</v>
      </c>
      <c r="D41" s="36" t="s">
        <v>610</v>
      </c>
      <c r="E41" s="420" t="s">
        <v>1303</v>
      </c>
      <c r="F41" s="24" t="s">
        <v>611</v>
      </c>
      <c r="G41" s="37">
        <v>2.26</v>
      </c>
      <c r="H41" s="24" t="s">
        <v>466</v>
      </c>
      <c r="I41" s="24" t="s">
        <v>1480</v>
      </c>
      <c r="J41" s="42">
        <v>7</v>
      </c>
      <c r="K41" s="43">
        <v>11</v>
      </c>
      <c r="L41" s="27">
        <f t="shared" si="0"/>
        <v>211.05999999999997</v>
      </c>
      <c r="M41" s="26">
        <v>12.2</v>
      </c>
      <c r="N41" s="28">
        <v>15.4</v>
      </c>
      <c r="O41" s="24" t="s">
        <v>79</v>
      </c>
      <c r="P41" s="29" t="s">
        <v>80</v>
      </c>
      <c r="Q41" s="24" t="s">
        <v>39</v>
      </c>
      <c r="R41" s="36"/>
      <c r="S41" s="30" t="s">
        <v>40</v>
      </c>
      <c r="T41" s="31">
        <f t="shared" si="3"/>
      </c>
      <c r="U41" s="32">
        <f t="shared" si="4"/>
      </c>
    </row>
    <row r="42" spans="1:21" s="4" customFormat="1" ht="24" customHeight="1">
      <c r="A42" s="101"/>
      <c r="B42" s="102"/>
      <c r="C42" s="35"/>
      <c r="D42" s="36" t="s">
        <v>610</v>
      </c>
      <c r="E42" s="419" t="s">
        <v>1304</v>
      </c>
      <c r="F42" s="24" t="s">
        <v>611</v>
      </c>
      <c r="G42" s="37">
        <v>2.26</v>
      </c>
      <c r="H42" s="24" t="s">
        <v>466</v>
      </c>
      <c r="I42" s="24" t="s">
        <v>612</v>
      </c>
      <c r="J42" s="42">
        <v>7</v>
      </c>
      <c r="K42" s="43">
        <v>10.6</v>
      </c>
      <c r="L42" s="27">
        <f t="shared" si="0"/>
        <v>219.0245283018868</v>
      </c>
      <c r="M42" s="26">
        <v>11.1</v>
      </c>
      <c r="N42" s="28">
        <v>14.4</v>
      </c>
      <c r="O42" s="24" t="s">
        <v>79</v>
      </c>
      <c r="P42" s="29" t="s">
        <v>80</v>
      </c>
      <c r="Q42" s="24" t="s">
        <v>39</v>
      </c>
      <c r="R42" s="36"/>
      <c r="S42" s="30" t="s">
        <v>40</v>
      </c>
      <c r="T42" s="31">
        <f t="shared" si="3"/>
      </c>
      <c r="U42" s="32">
        <f t="shared" si="4"/>
      </c>
    </row>
    <row r="43" spans="1:21" s="4" customFormat="1" ht="24" customHeight="1">
      <c r="A43" s="101"/>
      <c r="B43" s="102"/>
      <c r="C43" s="35"/>
      <c r="D43" s="36" t="s">
        <v>610</v>
      </c>
      <c r="E43" s="420" t="s">
        <v>1305</v>
      </c>
      <c r="F43" s="24" t="s">
        <v>611</v>
      </c>
      <c r="G43" s="37">
        <v>2.26</v>
      </c>
      <c r="H43" s="24" t="s">
        <v>461</v>
      </c>
      <c r="I43" s="24" t="s">
        <v>1481</v>
      </c>
      <c r="J43" s="42">
        <v>7</v>
      </c>
      <c r="K43" s="43">
        <v>10.2</v>
      </c>
      <c r="L43" s="44">
        <f t="shared" si="0"/>
        <v>227.6137254901961</v>
      </c>
      <c r="M43" s="26">
        <v>11.1</v>
      </c>
      <c r="N43" s="28">
        <v>14.4</v>
      </c>
      <c r="O43" s="24" t="s">
        <v>79</v>
      </c>
      <c r="P43" s="29" t="s">
        <v>80</v>
      </c>
      <c r="Q43" s="24" t="s">
        <v>45</v>
      </c>
      <c r="R43" s="36"/>
      <c r="S43" s="30" t="s">
        <v>40</v>
      </c>
      <c r="T43" s="31">
        <f>IF(K43&lt;&gt;0,IF(K43&gt;=M43,ROUNDDOWN(K43/M43*100,0),""),"")</f>
      </c>
      <c r="U43" s="32">
        <f>IF(K43&lt;&gt;0,IF(K43&gt;=N43,ROUNDDOWN(K43/N43*100,0),""),"")</f>
      </c>
    </row>
    <row r="44" spans="1:21" s="4" customFormat="1" ht="24" customHeight="1" thickBot="1">
      <c r="A44" s="106"/>
      <c r="B44" s="105"/>
      <c r="C44" s="40"/>
      <c r="D44" s="36" t="s">
        <v>610</v>
      </c>
      <c r="E44" s="420" t="s">
        <v>1482</v>
      </c>
      <c r="F44" s="24" t="s">
        <v>611</v>
      </c>
      <c r="G44" s="37">
        <v>2.26</v>
      </c>
      <c r="H44" s="24" t="s">
        <v>461</v>
      </c>
      <c r="I44" s="24" t="s">
        <v>440</v>
      </c>
      <c r="J44" s="25">
        <v>7</v>
      </c>
      <c r="K44" s="46">
        <v>10</v>
      </c>
      <c r="L44" s="47">
        <f>IF(K44&gt;0,1/K44*34.6*67.1,"")</f>
        <v>232.166</v>
      </c>
      <c r="M44" s="26">
        <v>10.2</v>
      </c>
      <c r="N44" s="28">
        <v>13.5</v>
      </c>
      <c r="O44" s="24" t="s">
        <v>79</v>
      </c>
      <c r="P44" s="29" t="s">
        <v>80</v>
      </c>
      <c r="Q44" s="24" t="s">
        <v>45</v>
      </c>
      <c r="R44" s="36"/>
      <c r="S44" s="30" t="s">
        <v>40</v>
      </c>
      <c r="T44" s="31">
        <f>IF(K44&lt;&gt;0,IF(K44&gt;=M44,ROUNDDOWN(K44/M44*100,0),""),"")</f>
      </c>
      <c r="U44" s="32">
        <f>IF(K44&lt;&gt;0,IF(K44&gt;=N44,ROUNDDOWN(K44/N44*100,0),""),"")</f>
      </c>
    </row>
    <row r="46" spans="2:3" ht="11.25">
      <c r="B46" s="4"/>
      <c r="C46" s="4"/>
    </row>
    <row r="47" spans="2:3" ht="11.25">
      <c r="B47" s="4"/>
      <c r="C47" s="4"/>
    </row>
    <row r="48" ht="11.25">
      <c r="C48" s="4"/>
    </row>
  </sheetData>
  <sheetProtection/>
  <mergeCells count="24">
    <mergeCell ref="D6:D8"/>
    <mergeCell ref="E6:E8"/>
    <mergeCell ref="F6:F8"/>
    <mergeCell ref="G6:G8"/>
    <mergeCell ref="J4:J8"/>
    <mergeCell ref="K4:N4"/>
    <mergeCell ref="P4:R4"/>
    <mergeCell ref="T4:T8"/>
    <mergeCell ref="U4:U8"/>
    <mergeCell ref="K5:K8"/>
    <mergeCell ref="L5:L8"/>
    <mergeCell ref="M5:M8"/>
    <mergeCell ref="N5:N8"/>
    <mergeCell ref="P5:R5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="80" zoomScaleSheetLayoutView="8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2.875" style="2" customWidth="1"/>
    <col min="3" max="5" width="11.625" style="2" customWidth="1"/>
    <col min="6" max="7" width="6.625" style="2" customWidth="1"/>
    <col min="8" max="9" width="9.00390625" style="2" customWidth="1"/>
    <col min="10" max="10" width="6.625" style="2" customWidth="1"/>
    <col min="11" max="14" width="9.00390625" style="2" customWidth="1"/>
    <col min="15" max="17" width="6.625" style="2" customWidth="1"/>
    <col min="18" max="21" width="9.00390625" style="2" customWidth="1"/>
    <col min="22" max="22" width="11.625" style="2" customWidth="1"/>
    <col min="23" max="16384" width="9.00390625" style="2" customWidth="1"/>
  </cols>
  <sheetData>
    <row r="1" spans="1:20" ht="19.5" customHeight="1">
      <c r="A1" s="107"/>
      <c r="B1" s="10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08"/>
      <c r="R1" s="57"/>
      <c r="S1" s="57"/>
      <c r="T1" s="57"/>
    </row>
    <row r="2" spans="1:21" s="4" customFormat="1" ht="15" customHeight="1">
      <c r="A2" s="57"/>
      <c r="B2" s="57"/>
      <c r="C2" s="57"/>
      <c r="D2" s="111"/>
      <c r="E2" s="111"/>
      <c r="F2" s="383"/>
      <c r="G2" s="111"/>
      <c r="H2" s="111"/>
      <c r="I2" s="57"/>
      <c r="J2" s="384" t="s">
        <v>1306</v>
      </c>
      <c r="K2" s="384"/>
      <c r="L2" s="384"/>
      <c r="M2" s="384"/>
      <c r="N2" s="384"/>
      <c r="O2" s="384"/>
      <c r="P2" s="384"/>
      <c r="Q2" s="385"/>
      <c r="R2" s="385"/>
      <c r="S2" s="385"/>
      <c r="T2" s="385"/>
      <c r="U2" s="8"/>
    </row>
    <row r="3" spans="1:21" s="4" customFormat="1" ht="24" customHeight="1">
      <c r="A3" s="386" t="s">
        <v>1307</v>
      </c>
      <c r="B3" s="387"/>
      <c r="C3" s="57"/>
      <c r="D3" s="111"/>
      <c r="E3" s="111"/>
      <c r="F3" s="57"/>
      <c r="G3" s="57"/>
      <c r="H3" s="57"/>
      <c r="I3" s="57"/>
      <c r="J3" s="384"/>
      <c r="K3" s="57"/>
      <c r="L3" s="57"/>
      <c r="M3" s="57"/>
      <c r="N3" s="57"/>
      <c r="O3" s="57"/>
      <c r="P3" s="111"/>
      <c r="Q3" s="388"/>
      <c r="R3" s="111"/>
      <c r="S3" s="421"/>
      <c r="U3" s="9" t="s">
        <v>1308</v>
      </c>
    </row>
    <row r="4" spans="1:21" s="4" customFormat="1" ht="14.25" customHeight="1" thickBot="1">
      <c r="A4" s="531" t="s">
        <v>2</v>
      </c>
      <c r="B4" s="564" t="s">
        <v>3</v>
      </c>
      <c r="C4" s="701"/>
      <c r="D4" s="701"/>
      <c r="E4" s="574"/>
      <c r="F4" s="564" t="s">
        <v>4</v>
      </c>
      <c r="G4" s="574"/>
      <c r="H4" s="534" t="s">
        <v>5</v>
      </c>
      <c r="I4" s="534" t="s">
        <v>1483</v>
      </c>
      <c r="J4" s="535" t="s">
        <v>7</v>
      </c>
      <c r="K4" s="708" t="s">
        <v>1484</v>
      </c>
      <c r="L4" s="709"/>
      <c r="M4" s="709"/>
      <c r="N4" s="710"/>
      <c r="O4" s="133"/>
      <c r="P4" s="640"/>
      <c r="Q4" s="641"/>
      <c r="R4" s="642"/>
      <c r="S4" s="390"/>
      <c r="T4" s="544" t="s">
        <v>613</v>
      </c>
      <c r="U4" s="547" t="s">
        <v>614</v>
      </c>
    </row>
    <row r="5" spans="1:21" s="4" customFormat="1" ht="12" customHeight="1">
      <c r="A5" s="532"/>
      <c r="B5" s="536"/>
      <c r="C5" s="718"/>
      <c r="D5" s="702"/>
      <c r="E5" s="557"/>
      <c r="F5" s="537"/>
      <c r="G5" s="557"/>
      <c r="H5" s="532"/>
      <c r="I5" s="532"/>
      <c r="J5" s="536"/>
      <c r="K5" s="548" t="s">
        <v>11</v>
      </c>
      <c r="L5" s="551" t="s">
        <v>12</v>
      </c>
      <c r="M5" s="715" t="s">
        <v>1309</v>
      </c>
      <c r="N5" s="534" t="s">
        <v>1310</v>
      </c>
      <c r="O5" s="129" t="s">
        <v>15</v>
      </c>
      <c r="P5" s="643" t="s">
        <v>16</v>
      </c>
      <c r="Q5" s="644"/>
      <c r="R5" s="645"/>
      <c r="S5" s="392" t="s">
        <v>17</v>
      </c>
      <c r="T5" s="711"/>
      <c r="U5" s="713"/>
    </row>
    <row r="6" spans="1:21" s="4" customFormat="1" ht="12" customHeight="1">
      <c r="A6" s="532"/>
      <c r="B6" s="536"/>
      <c r="C6" s="718"/>
      <c r="D6" s="531" t="s">
        <v>18</v>
      </c>
      <c r="E6" s="578" t="s">
        <v>731</v>
      </c>
      <c r="F6" s="531" t="s">
        <v>18</v>
      </c>
      <c r="G6" s="534" t="s">
        <v>19</v>
      </c>
      <c r="H6" s="532"/>
      <c r="I6" s="532"/>
      <c r="J6" s="536"/>
      <c r="K6" s="549"/>
      <c r="L6" s="552"/>
      <c r="M6" s="716"/>
      <c r="N6" s="532"/>
      <c r="O6" s="131" t="s">
        <v>20</v>
      </c>
      <c r="P6" s="131" t="s">
        <v>21</v>
      </c>
      <c r="Q6" s="131"/>
      <c r="R6" s="131"/>
      <c r="S6" s="393" t="s">
        <v>22</v>
      </c>
      <c r="T6" s="711"/>
      <c r="U6" s="713"/>
    </row>
    <row r="7" spans="1:21" s="4" customFormat="1" ht="12" customHeight="1">
      <c r="A7" s="532"/>
      <c r="B7" s="536"/>
      <c r="C7" s="718"/>
      <c r="D7" s="532"/>
      <c r="E7" s="532"/>
      <c r="F7" s="532"/>
      <c r="G7" s="532"/>
      <c r="H7" s="532"/>
      <c r="I7" s="532"/>
      <c r="J7" s="536"/>
      <c r="K7" s="549"/>
      <c r="L7" s="552"/>
      <c r="M7" s="716"/>
      <c r="N7" s="532"/>
      <c r="O7" s="131" t="s">
        <v>23</v>
      </c>
      <c r="P7" s="131" t="s">
        <v>24</v>
      </c>
      <c r="Q7" s="131" t="s">
        <v>25</v>
      </c>
      <c r="R7" s="131" t="s">
        <v>26</v>
      </c>
      <c r="S7" s="393" t="s">
        <v>27</v>
      </c>
      <c r="T7" s="711"/>
      <c r="U7" s="713"/>
    </row>
    <row r="8" spans="1:21" s="4" customFormat="1" ht="12" customHeight="1">
      <c r="A8" s="533"/>
      <c r="B8" s="537"/>
      <c r="C8" s="702"/>
      <c r="D8" s="533"/>
      <c r="E8" s="533"/>
      <c r="F8" s="533"/>
      <c r="G8" s="533"/>
      <c r="H8" s="533"/>
      <c r="I8" s="533"/>
      <c r="J8" s="537"/>
      <c r="K8" s="550"/>
      <c r="L8" s="553"/>
      <c r="M8" s="717"/>
      <c r="N8" s="533"/>
      <c r="O8" s="132" t="s">
        <v>28</v>
      </c>
      <c r="P8" s="132" t="s">
        <v>29</v>
      </c>
      <c r="Q8" s="132" t="s">
        <v>30</v>
      </c>
      <c r="R8" s="394"/>
      <c r="S8" s="395" t="s">
        <v>31</v>
      </c>
      <c r="T8" s="712"/>
      <c r="U8" s="714"/>
    </row>
    <row r="9" spans="1:21" s="4" customFormat="1" ht="24.75" customHeight="1">
      <c r="A9" s="101" t="s">
        <v>615</v>
      </c>
      <c r="B9" s="102"/>
      <c r="C9" s="35" t="s">
        <v>628</v>
      </c>
      <c r="D9" s="36" t="s">
        <v>629</v>
      </c>
      <c r="E9" s="422" t="s">
        <v>1485</v>
      </c>
      <c r="F9" s="24" t="s">
        <v>618</v>
      </c>
      <c r="G9" s="24">
        <v>1.798</v>
      </c>
      <c r="H9" s="24" t="s">
        <v>402</v>
      </c>
      <c r="I9" s="24" t="s">
        <v>630</v>
      </c>
      <c r="J9" s="25">
        <v>5</v>
      </c>
      <c r="K9" s="423">
        <v>16.6</v>
      </c>
      <c r="L9" s="424">
        <f aca="true" t="shared" si="0" ref="L9:L30">IF(K9&gt;0,1/K9*34.6*67.1,"")</f>
        <v>139.85903614457828</v>
      </c>
      <c r="M9" s="425">
        <v>15.8</v>
      </c>
      <c r="N9" s="426">
        <v>19</v>
      </c>
      <c r="O9" s="29" t="s">
        <v>1486</v>
      </c>
      <c r="P9" s="24" t="s">
        <v>1487</v>
      </c>
      <c r="Q9" s="24" t="s">
        <v>39</v>
      </c>
      <c r="R9" s="24"/>
      <c r="S9" s="398" t="s">
        <v>40</v>
      </c>
      <c r="T9" s="31">
        <f aca="true" t="shared" si="1" ref="T9:T30">IF(K9&lt;&gt;0,IF(K9&gt;=M9,ROUNDDOWN(K9/M9*100,0),""),"")</f>
        <v>105</v>
      </c>
      <c r="U9" s="32">
        <f aca="true" t="shared" si="2" ref="U9:U30">IF(K9&lt;&gt;0,IF(K9&gt;=N9,ROUNDDOWN(K9/N9*100,0),""),"")</f>
      </c>
    </row>
    <row r="10" spans="1:21" s="4" customFormat="1" ht="24.75" customHeight="1">
      <c r="A10" s="101"/>
      <c r="B10" s="102"/>
      <c r="C10" s="35"/>
      <c r="D10" s="36" t="s">
        <v>629</v>
      </c>
      <c r="E10" s="422" t="s">
        <v>1488</v>
      </c>
      <c r="F10" s="24" t="s">
        <v>618</v>
      </c>
      <c r="G10" s="24">
        <v>1.798</v>
      </c>
      <c r="H10" s="24" t="s">
        <v>402</v>
      </c>
      <c r="I10" s="24">
        <v>1420</v>
      </c>
      <c r="J10" s="25">
        <v>5</v>
      </c>
      <c r="K10" s="423">
        <v>16.2</v>
      </c>
      <c r="L10" s="424">
        <f t="shared" si="0"/>
        <v>143.31234567901234</v>
      </c>
      <c r="M10" s="425">
        <v>15.8</v>
      </c>
      <c r="N10" s="426">
        <v>19</v>
      </c>
      <c r="O10" s="29" t="s">
        <v>1489</v>
      </c>
      <c r="P10" s="24" t="s">
        <v>1490</v>
      </c>
      <c r="Q10" s="24" t="s">
        <v>45</v>
      </c>
      <c r="R10" s="24"/>
      <c r="S10" s="398" t="s">
        <v>40</v>
      </c>
      <c r="T10" s="31">
        <f t="shared" si="1"/>
        <v>102</v>
      </c>
      <c r="U10" s="32">
        <f t="shared" si="2"/>
      </c>
    </row>
    <row r="11" spans="1:23" s="4" customFormat="1" ht="24.75" customHeight="1">
      <c r="A11" s="101"/>
      <c r="B11" s="102"/>
      <c r="C11" s="35"/>
      <c r="D11" s="36" t="s">
        <v>629</v>
      </c>
      <c r="E11" s="422" t="s">
        <v>1491</v>
      </c>
      <c r="F11" s="24" t="s">
        <v>618</v>
      </c>
      <c r="G11" s="24">
        <v>1.798</v>
      </c>
      <c r="H11" s="24" t="s">
        <v>402</v>
      </c>
      <c r="I11" s="24" t="s">
        <v>623</v>
      </c>
      <c r="J11" s="25">
        <v>5</v>
      </c>
      <c r="K11" s="423">
        <v>16</v>
      </c>
      <c r="L11" s="424">
        <f t="shared" si="0"/>
        <v>145.10375</v>
      </c>
      <c r="M11" s="425">
        <v>14.4</v>
      </c>
      <c r="N11" s="426">
        <v>17.6</v>
      </c>
      <c r="O11" s="29" t="s">
        <v>1489</v>
      </c>
      <c r="P11" s="24" t="s">
        <v>1490</v>
      </c>
      <c r="Q11" s="24" t="s">
        <v>45</v>
      </c>
      <c r="R11" s="24"/>
      <c r="S11" s="398" t="s">
        <v>40</v>
      </c>
      <c r="T11" s="31">
        <f t="shared" si="1"/>
        <v>111</v>
      </c>
      <c r="U11" s="32">
        <f t="shared" si="2"/>
      </c>
      <c r="V11" s="109"/>
      <c r="W11" s="110"/>
    </row>
    <row r="12" spans="1:23" s="4" customFormat="1" ht="24.75" customHeight="1">
      <c r="A12" s="101"/>
      <c r="B12" s="100"/>
      <c r="C12" s="21" t="s">
        <v>645</v>
      </c>
      <c r="D12" s="36" t="s">
        <v>1492</v>
      </c>
      <c r="E12" s="422" t="s">
        <v>1493</v>
      </c>
      <c r="F12" s="24" t="s">
        <v>633</v>
      </c>
      <c r="G12" s="24">
        <v>1.998</v>
      </c>
      <c r="H12" s="24" t="s">
        <v>1494</v>
      </c>
      <c r="I12" s="24" t="s">
        <v>1495</v>
      </c>
      <c r="J12" s="25">
        <v>7</v>
      </c>
      <c r="K12" s="423">
        <v>16</v>
      </c>
      <c r="L12" s="424">
        <f t="shared" si="0"/>
        <v>145.10375</v>
      </c>
      <c r="M12" s="425">
        <v>14.4</v>
      </c>
      <c r="N12" s="426">
        <v>17.6</v>
      </c>
      <c r="O12" s="427" t="s">
        <v>1489</v>
      </c>
      <c r="P12" s="24" t="s">
        <v>1490</v>
      </c>
      <c r="Q12" s="24" t="s">
        <v>39</v>
      </c>
      <c r="R12" s="24"/>
      <c r="S12" s="398" t="s">
        <v>40</v>
      </c>
      <c r="T12" s="31">
        <f t="shared" si="1"/>
        <v>111</v>
      </c>
      <c r="U12" s="32">
        <f t="shared" si="2"/>
      </c>
      <c r="V12" s="109"/>
      <c r="W12" s="110"/>
    </row>
    <row r="13" spans="1:21" s="4" customFormat="1" ht="24.75" customHeight="1">
      <c r="A13" s="101"/>
      <c r="B13" s="102"/>
      <c r="C13" s="35"/>
      <c r="D13" s="36" t="s">
        <v>1496</v>
      </c>
      <c r="E13" s="422" t="s">
        <v>1497</v>
      </c>
      <c r="F13" s="24" t="s">
        <v>1498</v>
      </c>
      <c r="G13" s="24">
        <v>2.359</v>
      </c>
      <c r="H13" s="24" t="s">
        <v>1499</v>
      </c>
      <c r="I13" s="24" t="s">
        <v>1500</v>
      </c>
      <c r="J13" s="25">
        <v>7</v>
      </c>
      <c r="K13" s="423">
        <v>14.6</v>
      </c>
      <c r="L13" s="424">
        <f t="shared" si="0"/>
        <v>159.01780821917808</v>
      </c>
      <c r="M13" s="425">
        <v>13.2</v>
      </c>
      <c r="N13" s="426">
        <v>16.5</v>
      </c>
      <c r="O13" s="427" t="s">
        <v>1501</v>
      </c>
      <c r="P13" s="24" t="s">
        <v>1502</v>
      </c>
      <c r="Q13" s="24" t="s">
        <v>45</v>
      </c>
      <c r="R13" s="24"/>
      <c r="S13" s="398" t="s">
        <v>40</v>
      </c>
      <c r="T13" s="31">
        <f t="shared" si="1"/>
        <v>110</v>
      </c>
      <c r="U13" s="32">
        <f t="shared" si="2"/>
      </c>
    </row>
    <row r="14" spans="1:23" s="4" customFormat="1" ht="24.75" customHeight="1">
      <c r="A14" s="101"/>
      <c r="B14" s="100"/>
      <c r="C14" s="21" t="s">
        <v>631</v>
      </c>
      <c r="D14" s="36" t="s">
        <v>632</v>
      </c>
      <c r="E14" s="422" t="s">
        <v>1503</v>
      </c>
      <c r="F14" s="24" t="s">
        <v>633</v>
      </c>
      <c r="G14" s="24">
        <v>1.998</v>
      </c>
      <c r="H14" s="24" t="s">
        <v>402</v>
      </c>
      <c r="I14" s="24" t="s">
        <v>1504</v>
      </c>
      <c r="J14" s="25" t="s">
        <v>634</v>
      </c>
      <c r="K14" s="423">
        <v>13.6</v>
      </c>
      <c r="L14" s="424">
        <f t="shared" si="0"/>
        <v>170.71029411764707</v>
      </c>
      <c r="M14" s="425">
        <v>12.2</v>
      </c>
      <c r="N14" s="426">
        <v>15.4</v>
      </c>
      <c r="O14" s="24" t="s">
        <v>1505</v>
      </c>
      <c r="P14" s="24" t="s">
        <v>1490</v>
      </c>
      <c r="Q14" s="24" t="s">
        <v>39</v>
      </c>
      <c r="R14" s="24"/>
      <c r="S14" s="398" t="s">
        <v>40</v>
      </c>
      <c r="T14" s="31">
        <f t="shared" si="1"/>
        <v>111</v>
      </c>
      <c r="U14" s="32">
        <f t="shared" si="2"/>
      </c>
      <c r="V14" s="109"/>
      <c r="W14" s="110"/>
    </row>
    <row r="15" spans="1:21" s="4" customFormat="1" ht="24.75" customHeight="1">
      <c r="A15" s="101"/>
      <c r="B15" s="105"/>
      <c r="C15" s="40"/>
      <c r="D15" s="36" t="s">
        <v>635</v>
      </c>
      <c r="E15" s="422" t="s">
        <v>1506</v>
      </c>
      <c r="F15" s="24" t="s">
        <v>636</v>
      </c>
      <c r="G15" s="24">
        <v>2.359</v>
      </c>
      <c r="H15" s="24" t="s">
        <v>402</v>
      </c>
      <c r="I15" s="24" t="s">
        <v>1507</v>
      </c>
      <c r="J15" s="25" t="s">
        <v>634</v>
      </c>
      <c r="K15" s="423">
        <v>11.2</v>
      </c>
      <c r="L15" s="424">
        <f t="shared" si="0"/>
        <v>207.29107142857143</v>
      </c>
      <c r="M15" s="425">
        <v>11.1</v>
      </c>
      <c r="N15" s="426">
        <v>14.4</v>
      </c>
      <c r="O15" s="24" t="s">
        <v>1508</v>
      </c>
      <c r="P15" s="24" t="s">
        <v>80</v>
      </c>
      <c r="Q15" s="24" t="s">
        <v>45</v>
      </c>
      <c r="R15" s="24"/>
      <c r="S15" s="398" t="s">
        <v>40</v>
      </c>
      <c r="T15" s="31">
        <f t="shared" si="1"/>
        <v>100</v>
      </c>
      <c r="U15" s="32">
        <f t="shared" si="2"/>
      </c>
    </row>
    <row r="16" spans="1:23" s="4" customFormat="1" ht="24.75" customHeight="1">
      <c r="A16" s="101"/>
      <c r="B16" s="100"/>
      <c r="C16" s="21" t="s">
        <v>616</v>
      </c>
      <c r="D16" s="36" t="s">
        <v>617</v>
      </c>
      <c r="E16" s="422" t="s">
        <v>1509</v>
      </c>
      <c r="F16" s="24" t="s">
        <v>618</v>
      </c>
      <c r="G16" s="24">
        <v>1.798</v>
      </c>
      <c r="H16" s="24" t="s">
        <v>619</v>
      </c>
      <c r="I16" s="24" t="s">
        <v>555</v>
      </c>
      <c r="J16" s="25">
        <v>5</v>
      </c>
      <c r="K16" s="428">
        <v>15.8</v>
      </c>
      <c r="L16" s="429">
        <f t="shared" si="0"/>
        <v>146.9405063291139</v>
      </c>
      <c r="M16" s="425">
        <v>15.8</v>
      </c>
      <c r="N16" s="426">
        <v>19</v>
      </c>
      <c r="O16" s="24" t="s">
        <v>1510</v>
      </c>
      <c r="P16" s="24" t="s">
        <v>80</v>
      </c>
      <c r="Q16" s="24" t="s">
        <v>39</v>
      </c>
      <c r="R16" s="24"/>
      <c r="S16" s="398" t="s">
        <v>40</v>
      </c>
      <c r="T16" s="31">
        <f t="shared" si="1"/>
        <v>100</v>
      </c>
      <c r="U16" s="32">
        <f t="shared" si="2"/>
      </c>
      <c r="V16" s="109"/>
      <c r="W16" s="110"/>
    </row>
    <row r="17" spans="1:23" s="4" customFormat="1" ht="37.5" customHeight="1">
      <c r="A17" s="430"/>
      <c r="B17" s="102"/>
      <c r="C17" s="35"/>
      <c r="D17" s="36" t="s">
        <v>617</v>
      </c>
      <c r="E17" s="431" t="s">
        <v>1511</v>
      </c>
      <c r="F17" s="24" t="s">
        <v>618</v>
      </c>
      <c r="G17" s="24">
        <v>1.798</v>
      </c>
      <c r="H17" s="24" t="s">
        <v>619</v>
      </c>
      <c r="I17" s="24" t="s">
        <v>620</v>
      </c>
      <c r="J17" s="25">
        <v>5</v>
      </c>
      <c r="K17" s="423">
        <v>15.4</v>
      </c>
      <c r="L17" s="424">
        <f t="shared" si="0"/>
        <v>150.75714285714284</v>
      </c>
      <c r="M17" s="425">
        <v>15.8</v>
      </c>
      <c r="N17" s="426">
        <v>19</v>
      </c>
      <c r="O17" s="24" t="s">
        <v>1510</v>
      </c>
      <c r="P17" s="24" t="s">
        <v>80</v>
      </c>
      <c r="Q17" s="24" t="s">
        <v>45</v>
      </c>
      <c r="R17" s="24"/>
      <c r="S17" s="398" t="s">
        <v>40</v>
      </c>
      <c r="T17" s="31">
        <f t="shared" si="1"/>
      </c>
      <c r="U17" s="32">
        <f t="shared" si="2"/>
      </c>
      <c r="V17" s="109"/>
      <c r="W17" s="110"/>
    </row>
    <row r="18" spans="1:21" s="4" customFormat="1" ht="37.5" customHeight="1">
      <c r="A18" s="101"/>
      <c r="B18" s="102"/>
      <c r="C18" s="35"/>
      <c r="D18" s="36" t="s">
        <v>617</v>
      </c>
      <c r="E18" s="431" t="s">
        <v>1512</v>
      </c>
      <c r="F18" s="24" t="s">
        <v>618</v>
      </c>
      <c r="G18" s="24">
        <v>1.798</v>
      </c>
      <c r="H18" s="24" t="s">
        <v>619</v>
      </c>
      <c r="I18" s="24" t="s">
        <v>621</v>
      </c>
      <c r="J18" s="25">
        <v>5</v>
      </c>
      <c r="K18" s="423">
        <v>15</v>
      </c>
      <c r="L18" s="424">
        <f t="shared" si="0"/>
        <v>154.77733333333333</v>
      </c>
      <c r="M18" s="425">
        <v>14.4</v>
      </c>
      <c r="N18" s="426">
        <v>17.6</v>
      </c>
      <c r="O18" s="24" t="s">
        <v>1510</v>
      </c>
      <c r="P18" s="24" t="s">
        <v>80</v>
      </c>
      <c r="Q18" s="24" t="s">
        <v>45</v>
      </c>
      <c r="R18" s="24"/>
      <c r="S18" s="398" t="s">
        <v>40</v>
      </c>
      <c r="T18" s="31">
        <f t="shared" si="1"/>
        <v>104</v>
      </c>
      <c r="U18" s="32">
        <f t="shared" si="2"/>
      </c>
    </row>
    <row r="19" spans="1:21" s="4" customFormat="1" ht="24.75" customHeight="1">
      <c r="A19" s="101"/>
      <c r="B19" s="102"/>
      <c r="C19" s="35"/>
      <c r="D19" s="36" t="s">
        <v>622</v>
      </c>
      <c r="E19" s="422" t="s">
        <v>1513</v>
      </c>
      <c r="F19" s="24" t="s">
        <v>618</v>
      </c>
      <c r="G19" s="24">
        <v>1.798</v>
      </c>
      <c r="H19" s="24" t="s">
        <v>619</v>
      </c>
      <c r="I19" s="24" t="s">
        <v>557</v>
      </c>
      <c r="J19" s="25">
        <v>5</v>
      </c>
      <c r="K19" s="423">
        <v>15.8</v>
      </c>
      <c r="L19" s="424">
        <f t="shared" si="0"/>
        <v>146.9405063291139</v>
      </c>
      <c r="M19" s="425">
        <v>15.8</v>
      </c>
      <c r="N19" s="426">
        <v>19</v>
      </c>
      <c r="O19" s="24" t="s">
        <v>1510</v>
      </c>
      <c r="P19" s="24" t="s">
        <v>80</v>
      </c>
      <c r="Q19" s="24" t="s">
        <v>39</v>
      </c>
      <c r="R19" s="24"/>
      <c r="S19" s="398" t="s">
        <v>40</v>
      </c>
      <c r="T19" s="31">
        <f t="shared" si="1"/>
        <v>100</v>
      </c>
      <c r="U19" s="32">
        <f t="shared" si="2"/>
      </c>
    </row>
    <row r="20" spans="1:23" s="4" customFormat="1" ht="24.75" customHeight="1">
      <c r="A20" s="101"/>
      <c r="B20" s="102"/>
      <c r="C20" s="35"/>
      <c r="D20" s="36" t="s">
        <v>622</v>
      </c>
      <c r="E20" s="422" t="s">
        <v>1514</v>
      </c>
      <c r="F20" s="24" t="s">
        <v>618</v>
      </c>
      <c r="G20" s="24">
        <v>1.798</v>
      </c>
      <c r="H20" s="24" t="s">
        <v>619</v>
      </c>
      <c r="I20" s="24" t="s">
        <v>623</v>
      </c>
      <c r="J20" s="25">
        <v>5</v>
      </c>
      <c r="K20" s="423">
        <v>15</v>
      </c>
      <c r="L20" s="424">
        <f t="shared" si="0"/>
        <v>154.77733333333333</v>
      </c>
      <c r="M20" s="425">
        <v>14.4</v>
      </c>
      <c r="N20" s="426">
        <v>17.6</v>
      </c>
      <c r="O20" s="24" t="s">
        <v>1510</v>
      </c>
      <c r="P20" s="24" t="s">
        <v>80</v>
      </c>
      <c r="Q20" s="24" t="s">
        <v>45</v>
      </c>
      <c r="R20" s="24"/>
      <c r="S20" s="398" t="s">
        <v>40</v>
      </c>
      <c r="T20" s="31">
        <f t="shared" si="1"/>
        <v>104</v>
      </c>
      <c r="U20" s="32">
        <f t="shared" si="2"/>
      </c>
      <c r="V20" s="109"/>
      <c r="W20" s="110"/>
    </row>
    <row r="21" spans="1:21" s="4" customFormat="1" ht="24.75" customHeight="1">
      <c r="A21" s="101"/>
      <c r="B21" s="102"/>
      <c r="C21" s="35"/>
      <c r="D21" s="36" t="s">
        <v>624</v>
      </c>
      <c r="E21" s="422" t="s">
        <v>1515</v>
      </c>
      <c r="F21" s="24" t="s">
        <v>625</v>
      </c>
      <c r="G21" s="24">
        <v>1.998</v>
      </c>
      <c r="H21" s="24" t="s">
        <v>513</v>
      </c>
      <c r="I21" s="24">
        <v>1530</v>
      </c>
      <c r="J21" s="25">
        <v>5</v>
      </c>
      <c r="K21" s="423">
        <v>10.6</v>
      </c>
      <c r="L21" s="424">
        <f t="shared" si="0"/>
        <v>219.0245283018868</v>
      </c>
      <c r="M21" s="425">
        <v>14.4</v>
      </c>
      <c r="N21" s="426">
        <v>17.6</v>
      </c>
      <c r="O21" s="24" t="s">
        <v>1516</v>
      </c>
      <c r="P21" s="24" t="s">
        <v>38</v>
      </c>
      <c r="Q21" s="24" t="s">
        <v>45</v>
      </c>
      <c r="R21" s="223"/>
      <c r="S21" s="398" t="s">
        <v>49</v>
      </c>
      <c r="T21" s="31">
        <f t="shared" si="1"/>
      </c>
      <c r="U21" s="32">
        <f t="shared" si="2"/>
      </c>
    </row>
    <row r="22" spans="1:21" s="4" customFormat="1" ht="24.75" customHeight="1">
      <c r="A22" s="101"/>
      <c r="B22" s="102"/>
      <c r="C22" s="35"/>
      <c r="D22" s="36" t="s">
        <v>624</v>
      </c>
      <c r="E22" s="422" t="s">
        <v>1517</v>
      </c>
      <c r="F22" s="24" t="s">
        <v>625</v>
      </c>
      <c r="G22" s="24">
        <v>1.998</v>
      </c>
      <c r="H22" s="24" t="s">
        <v>513</v>
      </c>
      <c r="I22" s="24" t="s">
        <v>175</v>
      </c>
      <c r="J22" s="25">
        <v>5</v>
      </c>
      <c r="K22" s="423">
        <v>10.4</v>
      </c>
      <c r="L22" s="424">
        <f t="shared" si="0"/>
        <v>223.23653846153843</v>
      </c>
      <c r="M22" s="425">
        <v>13.2</v>
      </c>
      <c r="N22" s="426">
        <v>16.5</v>
      </c>
      <c r="O22" s="24" t="s">
        <v>1516</v>
      </c>
      <c r="P22" s="24" t="s">
        <v>38</v>
      </c>
      <c r="Q22" s="24" t="s">
        <v>45</v>
      </c>
      <c r="R22" s="223"/>
      <c r="S22" s="398" t="s">
        <v>49</v>
      </c>
      <c r="T22" s="31">
        <f t="shared" si="1"/>
      </c>
      <c r="U22" s="32">
        <f t="shared" si="2"/>
      </c>
    </row>
    <row r="23" spans="1:21" s="4" customFormat="1" ht="24.75" customHeight="1">
      <c r="A23" s="101"/>
      <c r="B23" s="105"/>
      <c r="C23" s="40"/>
      <c r="D23" s="36" t="s">
        <v>626</v>
      </c>
      <c r="E23" s="422" t="s">
        <v>1518</v>
      </c>
      <c r="F23" s="24" t="s">
        <v>625</v>
      </c>
      <c r="G23" s="24">
        <v>1.998</v>
      </c>
      <c r="H23" s="24" t="s">
        <v>513</v>
      </c>
      <c r="I23" s="24" t="s">
        <v>627</v>
      </c>
      <c r="J23" s="25">
        <v>5</v>
      </c>
      <c r="K23" s="423">
        <v>10.4</v>
      </c>
      <c r="L23" s="424">
        <f t="shared" si="0"/>
        <v>223.23653846153843</v>
      </c>
      <c r="M23" s="425">
        <v>13.2</v>
      </c>
      <c r="N23" s="426">
        <v>16.5</v>
      </c>
      <c r="O23" s="24" t="s">
        <v>1516</v>
      </c>
      <c r="P23" s="24" t="s">
        <v>38</v>
      </c>
      <c r="Q23" s="24" t="s">
        <v>45</v>
      </c>
      <c r="R23" s="223"/>
      <c r="S23" s="398" t="s">
        <v>49</v>
      </c>
      <c r="T23" s="31">
        <f t="shared" si="1"/>
      </c>
      <c r="U23" s="32">
        <f t="shared" si="2"/>
      </c>
    </row>
    <row r="24" spans="1:21" s="4" customFormat="1" ht="37.5" customHeight="1">
      <c r="A24" s="101"/>
      <c r="B24" s="102"/>
      <c r="C24" s="706" t="s">
        <v>1519</v>
      </c>
      <c r="D24" s="36" t="s">
        <v>637</v>
      </c>
      <c r="E24" s="431" t="s">
        <v>1520</v>
      </c>
      <c r="F24" s="24" t="s">
        <v>625</v>
      </c>
      <c r="G24" s="24">
        <v>1.998</v>
      </c>
      <c r="H24" s="24" t="s">
        <v>36</v>
      </c>
      <c r="I24" s="24" t="s">
        <v>1521</v>
      </c>
      <c r="J24" s="25">
        <v>5</v>
      </c>
      <c r="K24" s="423">
        <v>10.4</v>
      </c>
      <c r="L24" s="424">
        <f t="shared" si="0"/>
        <v>223.23653846153843</v>
      </c>
      <c r="M24" s="425">
        <v>14.4</v>
      </c>
      <c r="N24" s="426">
        <v>17.6</v>
      </c>
      <c r="O24" s="24" t="s">
        <v>79</v>
      </c>
      <c r="P24" s="24" t="s">
        <v>38</v>
      </c>
      <c r="Q24" s="24" t="s">
        <v>45</v>
      </c>
      <c r="R24" s="223"/>
      <c r="S24" s="398" t="s">
        <v>49</v>
      </c>
      <c r="T24" s="31">
        <f t="shared" si="1"/>
      </c>
      <c r="U24" s="32">
        <f t="shared" si="2"/>
      </c>
    </row>
    <row r="25" spans="1:21" s="4" customFormat="1" ht="75" customHeight="1">
      <c r="A25" s="101"/>
      <c r="B25" s="102"/>
      <c r="C25" s="707"/>
      <c r="D25" s="36" t="s">
        <v>637</v>
      </c>
      <c r="E25" s="431" t="s">
        <v>1522</v>
      </c>
      <c r="F25" s="24" t="s">
        <v>625</v>
      </c>
      <c r="G25" s="24">
        <v>1.998</v>
      </c>
      <c r="H25" s="24" t="s">
        <v>36</v>
      </c>
      <c r="I25" s="24" t="s">
        <v>638</v>
      </c>
      <c r="J25" s="25">
        <v>5</v>
      </c>
      <c r="K25" s="423">
        <v>10.2</v>
      </c>
      <c r="L25" s="424">
        <f t="shared" si="0"/>
        <v>227.6137254901961</v>
      </c>
      <c r="M25" s="425">
        <v>13.2</v>
      </c>
      <c r="N25" s="426">
        <v>16.5</v>
      </c>
      <c r="O25" s="24" t="s">
        <v>79</v>
      </c>
      <c r="P25" s="24" t="s">
        <v>38</v>
      </c>
      <c r="Q25" s="24" t="s">
        <v>45</v>
      </c>
      <c r="R25" s="223"/>
      <c r="S25" s="398" t="s">
        <v>49</v>
      </c>
      <c r="T25" s="31">
        <f t="shared" si="1"/>
      </c>
      <c r="U25" s="32">
        <f t="shared" si="2"/>
      </c>
    </row>
    <row r="26" spans="1:21" s="4" customFormat="1" ht="36.75" customHeight="1">
      <c r="A26" s="101"/>
      <c r="B26" s="105"/>
      <c r="C26" s="40"/>
      <c r="D26" s="36" t="s">
        <v>637</v>
      </c>
      <c r="E26" s="431" t="s">
        <v>1523</v>
      </c>
      <c r="F26" s="24" t="s">
        <v>625</v>
      </c>
      <c r="G26" s="24">
        <v>1.998</v>
      </c>
      <c r="H26" s="24" t="s">
        <v>513</v>
      </c>
      <c r="I26" s="24" t="s">
        <v>333</v>
      </c>
      <c r="J26" s="25">
        <v>5</v>
      </c>
      <c r="K26" s="423">
        <v>10.2</v>
      </c>
      <c r="L26" s="424">
        <f t="shared" si="0"/>
        <v>227.6137254901961</v>
      </c>
      <c r="M26" s="425">
        <v>13.2</v>
      </c>
      <c r="N26" s="426">
        <v>16.5</v>
      </c>
      <c r="O26" s="24" t="s">
        <v>79</v>
      </c>
      <c r="P26" s="24" t="s">
        <v>38</v>
      </c>
      <c r="Q26" s="24" t="s">
        <v>45</v>
      </c>
      <c r="R26" s="223"/>
      <c r="S26" s="398" t="s">
        <v>49</v>
      </c>
      <c r="T26" s="31">
        <f t="shared" si="1"/>
      </c>
      <c r="U26" s="32">
        <f t="shared" si="2"/>
      </c>
    </row>
    <row r="27" spans="1:21" s="4" customFormat="1" ht="24.75" customHeight="1">
      <c r="A27" s="101"/>
      <c r="B27" s="100"/>
      <c r="C27" s="21" t="s">
        <v>639</v>
      </c>
      <c r="D27" s="36" t="s">
        <v>640</v>
      </c>
      <c r="E27" s="431" t="s">
        <v>1524</v>
      </c>
      <c r="F27" s="24" t="s">
        <v>641</v>
      </c>
      <c r="G27" s="24">
        <v>2.972</v>
      </c>
      <c r="H27" s="24" t="s">
        <v>1525</v>
      </c>
      <c r="I27" s="24" t="s">
        <v>642</v>
      </c>
      <c r="J27" s="25">
        <v>5</v>
      </c>
      <c r="K27" s="423">
        <v>8.7</v>
      </c>
      <c r="L27" s="424">
        <f t="shared" si="0"/>
        <v>266.85747126436786</v>
      </c>
      <c r="M27" s="425">
        <v>10.2</v>
      </c>
      <c r="N27" s="426">
        <v>13.5</v>
      </c>
      <c r="O27" s="24"/>
      <c r="P27" s="24" t="s">
        <v>80</v>
      </c>
      <c r="Q27" s="24" t="s">
        <v>45</v>
      </c>
      <c r="R27" s="24"/>
      <c r="S27" s="398" t="s">
        <v>40</v>
      </c>
      <c r="T27" s="31">
        <f t="shared" si="1"/>
      </c>
      <c r="U27" s="32">
        <f t="shared" si="2"/>
      </c>
    </row>
    <row r="28" spans="1:21" s="4" customFormat="1" ht="24.75" customHeight="1">
      <c r="A28" s="101"/>
      <c r="B28" s="102"/>
      <c r="C28" s="35"/>
      <c r="D28" s="36" t="s">
        <v>640</v>
      </c>
      <c r="E28" s="431" t="s">
        <v>1526</v>
      </c>
      <c r="F28" s="24" t="s">
        <v>641</v>
      </c>
      <c r="G28" s="24">
        <v>2.972</v>
      </c>
      <c r="H28" s="24" t="s">
        <v>1525</v>
      </c>
      <c r="I28" s="24">
        <v>2000</v>
      </c>
      <c r="J28" s="25">
        <v>5</v>
      </c>
      <c r="K28" s="423">
        <v>8.5</v>
      </c>
      <c r="L28" s="424">
        <f t="shared" si="0"/>
        <v>273.1364705882352</v>
      </c>
      <c r="M28" s="425">
        <v>9.4</v>
      </c>
      <c r="N28" s="426">
        <v>12.7</v>
      </c>
      <c r="O28" s="24"/>
      <c r="P28" s="24" t="s">
        <v>80</v>
      </c>
      <c r="Q28" s="24" t="s">
        <v>45</v>
      </c>
      <c r="R28" s="24"/>
      <c r="S28" s="398" t="s">
        <v>40</v>
      </c>
      <c r="T28" s="31">
        <f t="shared" si="1"/>
      </c>
      <c r="U28" s="32">
        <f t="shared" si="2"/>
      </c>
    </row>
    <row r="29" spans="1:23" s="4" customFormat="1" ht="120" customHeight="1">
      <c r="A29" s="101"/>
      <c r="B29" s="102"/>
      <c r="C29" s="35"/>
      <c r="D29" s="36" t="s">
        <v>643</v>
      </c>
      <c r="E29" s="431" t="s">
        <v>1527</v>
      </c>
      <c r="F29" s="24" t="s">
        <v>641</v>
      </c>
      <c r="G29" s="24">
        <v>2.972</v>
      </c>
      <c r="H29" s="24" t="s">
        <v>1525</v>
      </c>
      <c r="I29" s="24" t="s">
        <v>1528</v>
      </c>
      <c r="J29" s="25">
        <v>7</v>
      </c>
      <c r="K29" s="423">
        <v>8.5</v>
      </c>
      <c r="L29" s="424">
        <f t="shared" si="0"/>
        <v>273.1364705882352</v>
      </c>
      <c r="M29" s="425">
        <v>9.4</v>
      </c>
      <c r="N29" s="426">
        <v>12.7</v>
      </c>
      <c r="O29" s="24"/>
      <c r="P29" s="24" t="s">
        <v>80</v>
      </c>
      <c r="Q29" s="24" t="s">
        <v>45</v>
      </c>
      <c r="R29" s="24"/>
      <c r="S29" s="398" t="s">
        <v>40</v>
      </c>
      <c r="T29" s="31">
        <f t="shared" si="1"/>
      </c>
      <c r="U29" s="32">
        <f t="shared" si="2"/>
      </c>
      <c r="V29" s="109"/>
      <c r="W29" s="110"/>
    </row>
    <row r="30" spans="1:21" s="4" customFormat="1" ht="129.75" customHeight="1">
      <c r="A30" s="101"/>
      <c r="B30" s="102"/>
      <c r="C30" s="35"/>
      <c r="D30" s="36" t="s">
        <v>643</v>
      </c>
      <c r="E30" s="431" t="s">
        <v>1529</v>
      </c>
      <c r="F30" s="24" t="s">
        <v>641</v>
      </c>
      <c r="G30" s="24">
        <v>2.972</v>
      </c>
      <c r="H30" s="24" t="s">
        <v>1525</v>
      </c>
      <c r="I30" s="24" t="s">
        <v>262</v>
      </c>
      <c r="J30" s="25">
        <v>7</v>
      </c>
      <c r="K30" s="423">
        <v>8.4</v>
      </c>
      <c r="L30" s="424">
        <f t="shared" si="0"/>
        <v>276.38809523809516</v>
      </c>
      <c r="M30" s="425">
        <v>8.7</v>
      </c>
      <c r="N30" s="426">
        <v>11.9</v>
      </c>
      <c r="O30" s="24"/>
      <c r="P30" s="24" t="s">
        <v>80</v>
      </c>
      <c r="Q30" s="24" t="s">
        <v>45</v>
      </c>
      <c r="R30" s="24"/>
      <c r="S30" s="398" t="s">
        <v>40</v>
      </c>
      <c r="T30" s="31">
        <f t="shared" si="1"/>
      </c>
      <c r="U30" s="32">
        <f t="shared" si="2"/>
      </c>
    </row>
    <row r="31" spans="1:21" s="4" customFormat="1" ht="24.75" customHeight="1">
      <c r="A31" s="33"/>
      <c r="B31" s="100" t="s">
        <v>1530</v>
      </c>
      <c r="C31" s="21" t="s">
        <v>646</v>
      </c>
      <c r="D31" s="36" t="s">
        <v>1531</v>
      </c>
      <c r="E31" s="522" t="s">
        <v>1532</v>
      </c>
      <c r="F31" s="29" t="s">
        <v>1533</v>
      </c>
      <c r="G31" s="37">
        <v>1.242</v>
      </c>
      <c r="H31" s="29" t="s">
        <v>41</v>
      </c>
      <c r="I31" s="24" t="s">
        <v>1534</v>
      </c>
      <c r="J31" s="25">
        <v>5</v>
      </c>
      <c r="K31" s="26">
        <v>27.8</v>
      </c>
      <c r="L31" s="27">
        <f>IF(K31&gt;0,1/K31*34.6*67.1,"")</f>
        <v>83.51294964028777</v>
      </c>
      <c r="M31" s="26">
        <v>20.8</v>
      </c>
      <c r="N31" s="28">
        <v>23.7</v>
      </c>
      <c r="O31" s="24" t="s">
        <v>1535</v>
      </c>
      <c r="P31" s="29" t="s">
        <v>1536</v>
      </c>
      <c r="Q31" s="24" t="s">
        <v>39</v>
      </c>
      <c r="R31" s="24"/>
      <c r="S31" s="30" t="s">
        <v>40</v>
      </c>
      <c r="T31" s="31">
        <f>IF(K31&lt;&gt;0,IF(K31&gt;=M31,ROUNDDOWN(K31/M31*100,0),""),"")</f>
        <v>133</v>
      </c>
      <c r="U31" s="32">
        <f>IF(K31&lt;&gt;0,IF(K31&gt;=N31,ROUNDDOWN(K31/N31*100,0),""),"")</f>
        <v>117</v>
      </c>
    </row>
    <row r="32" spans="1:21" s="4" customFormat="1" ht="24.75" customHeight="1">
      <c r="A32" s="33"/>
      <c r="B32" s="34"/>
      <c r="C32" s="35"/>
      <c r="D32" s="36" t="s">
        <v>1531</v>
      </c>
      <c r="E32" s="522" t="s">
        <v>1537</v>
      </c>
      <c r="F32" s="29" t="s">
        <v>1533</v>
      </c>
      <c r="G32" s="37">
        <v>1.242</v>
      </c>
      <c r="H32" s="29" t="s">
        <v>41</v>
      </c>
      <c r="I32" s="24" t="s">
        <v>1538</v>
      </c>
      <c r="J32" s="25">
        <v>5</v>
      </c>
      <c r="K32" s="26">
        <v>23.8</v>
      </c>
      <c r="L32" s="27">
        <f>IF(K32&gt;0,1/K32*34.6*67.1,"")</f>
        <v>97.5487394957983</v>
      </c>
      <c r="M32" s="26">
        <v>20.5</v>
      </c>
      <c r="N32" s="28">
        <v>23.4</v>
      </c>
      <c r="O32" s="24" t="s">
        <v>1535</v>
      </c>
      <c r="P32" s="29" t="s">
        <v>1536</v>
      </c>
      <c r="Q32" s="24" t="s">
        <v>1539</v>
      </c>
      <c r="R32" s="24"/>
      <c r="S32" s="30" t="s">
        <v>40</v>
      </c>
      <c r="T32" s="31">
        <f>IF(K32&lt;&gt;0,IF(K32&gt;=M32,ROUNDDOWN(K32/M32*100,0),""),"")</f>
        <v>116</v>
      </c>
      <c r="U32" s="32">
        <f>IF(K32&lt;&gt;0,IF(K32&gt;=N32,ROUNDDOWN(K32/N32*100,0),""),"")</f>
        <v>101</v>
      </c>
    </row>
    <row r="33" spans="1:21" s="4" customFormat="1" ht="24.75" customHeight="1">
      <c r="A33" s="33"/>
      <c r="B33" s="34"/>
      <c r="C33" s="35"/>
      <c r="D33" s="36" t="s">
        <v>1540</v>
      </c>
      <c r="E33" s="522" t="s">
        <v>1532</v>
      </c>
      <c r="F33" s="24" t="s">
        <v>1541</v>
      </c>
      <c r="G33" s="37">
        <v>1.242</v>
      </c>
      <c r="H33" s="29" t="s">
        <v>41</v>
      </c>
      <c r="I33" s="24" t="s">
        <v>1542</v>
      </c>
      <c r="J33" s="25">
        <v>5</v>
      </c>
      <c r="K33" s="26">
        <v>24.8</v>
      </c>
      <c r="L33" s="27">
        <f>IF(K33&gt;0,1/K33*34.6*67.1,"")</f>
        <v>93.61532258064516</v>
      </c>
      <c r="M33" s="26">
        <v>20.8</v>
      </c>
      <c r="N33" s="28">
        <v>23.7</v>
      </c>
      <c r="O33" s="24" t="s">
        <v>42</v>
      </c>
      <c r="P33" s="29" t="s">
        <v>1536</v>
      </c>
      <c r="Q33" s="24" t="s">
        <v>1543</v>
      </c>
      <c r="R33" s="24"/>
      <c r="S33" s="30" t="s">
        <v>40</v>
      </c>
      <c r="T33" s="31">
        <f>IF(K33&lt;&gt;0,IF(K33&gt;=M33,ROUNDDOWN(K33/M33*100,0),""),"")</f>
        <v>119</v>
      </c>
      <c r="U33" s="32">
        <f>IF(K33&lt;&gt;0,IF(K33&gt;=N33,ROUNDDOWN(K33/N33*100,0),""),"")</f>
        <v>104</v>
      </c>
    </row>
    <row r="34" spans="1:21" s="4" customFormat="1" ht="24.75" customHeight="1">
      <c r="A34" s="33"/>
      <c r="B34" s="34"/>
      <c r="C34" s="35"/>
      <c r="D34" s="36" t="s">
        <v>1540</v>
      </c>
      <c r="E34" s="522" t="s">
        <v>1544</v>
      </c>
      <c r="F34" s="24" t="s">
        <v>1541</v>
      </c>
      <c r="G34" s="37">
        <v>1.242</v>
      </c>
      <c r="H34" s="29" t="s">
        <v>41</v>
      </c>
      <c r="I34" s="24">
        <v>970</v>
      </c>
      <c r="J34" s="25">
        <v>5</v>
      </c>
      <c r="K34" s="26">
        <v>22</v>
      </c>
      <c r="L34" s="27">
        <f>IF(K34&gt;0,1/K34*34.6*67.1,"")</f>
        <v>105.52999999999999</v>
      </c>
      <c r="M34" s="26">
        <v>20.8</v>
      </c>
      <c r="N34" s="28">
        <v>23.7</v>
      </c>
      <c r="O34" s="24" t="s">
        <v>42</v>
      </c>
      <c r="P34" s="29" t="s">
        <v>1536</v>
      </c>
      <c r="Q34" s="24" t="s">
        <v>45</v>
      </c>
      <c r="R34" s="24"/>
      <c r="S34" s="30" t="s">
        <v>40</v>
      </c>
      <c r="T34" s="31">
        <f>IF(K34&lt;&gt;0,IF(K34&gt;=M34,ROUNDDOWN(K34/M34*100,0),""),"")</f>
        <v>105</v>
      </c>
      <c r="U34" s="32">
        <f>IF(K34&lt;&gt;0,IF(K34&gt;=N34,ROUNDDOWN(K34/N34*100,0),""),"")</f>
      </c>
    </row>
    <row r="35" spans="1:21" s="4" customFormat="1" ht="24.75" customHeight="1">
      <c r="A35" s="33"/>
      <c r="B35" s="39"/>
      <c r="C35" s="40"/>
      <c r="D35" s="36" t="s">
        <v>1540</v>
      </c>
      <c r="E35" s="422" t="s">
        <v>1545</v>
      </c>
      <c r="F35" s="24" t="s">
        <v>1541</v>
      </c>
      <c r="G35" s="37">
        <v>1.242</v>
      </c>
      <c r="H35" s="29" t="s">
        <v>41</v>
      </c>
      <c r="I35" s="24">
        <v>980</v>
      </c>
      <c r="J35" s="25">
        <v>5</v>
      </c>
      <c r="K35" s="26">
        <v>21.6</v>
      </c>
      <c r="L35" s="27">
        <f>IF(K35&gt;0,1/K35*34.6*67.1,"")</f>
        <v>107.48425925925925</v>
      </c>
      <c r="M35" s="26">
        <v>20.5</v>
      </c>
      <c r="N35" s="28">
        <v>23.4</v>
      </c>
      <c r="O35" s="24" t="s">
        <v>42</v>
      </c>
      <c r="P35" s="29" t="s">
        <v>1536</v>
      </c>
      <c r="Q35" s="24" t="s">
        <v>45</v>
      </c>
      <c r="R35" s="24"/>
      <c r="S35" s="30" t="s">
        <v>40</v>
      </c>
      <c r="T35" s="31">
        <f>IF(K35&lt;&gt;0,IF(K35&gt;=M35,ROUNDDOWN(K35/M35*100,0),""),"")</f>
        <v>105</v>
      </c>
      <c r="U35" s="32">
        <f>IF(K35&lt;&gt;0,IF(K35&gt;=N35,ROUNDDOWN(K35/N35*100,0),""),"")</f>
      </c>
    </row>
    <row r="36" spans="1:22" s="442" customFormat="1" ht="24.75" customHeight="1">
      <c r="A36" s="101"/>
      <c r="B36" s="100" t="s">
        <v>647</v>
      </c>
      <c r="C36" s="432" t="s">
        <v>1311</v>
      </c>
      <c r="D36" s="411" t="s">
        <v>648</v>
      </c>
      <c r="E36" s="433" t="s">
        <v>1546</v>
      </c>
      <c r="F36" s="434" t="s">
        <v>489</v>
      </c>
      <c r="G36" s="434" t="s">
        <v>490</v>
      </c>
      <c r="H36" s="434" t="s">
        <v>1547</v>
      </c>
      <c r="I36" s="434">
        <v>1310</v>
      </c>
      <c r="J36" s="435">
        <v>5</v>
      </c>
      <c r="K36" s="436">
        <v>13.2</v>
      </c>
      <c r="L36" s="437">
        <v>176</v>
      </c>
      <c r="M36" s="438">
        <v>17.2</v>
      </c>
      <c r="N36" s="438">
        <v>20.3</v>
      </c>
      <c r="O36" s="434" t="s">
        <v>37</v>
      </c>
      <c r="P36" s="434" t="s">
        <v>38</v>
      </c>
      <c r="Q36" s="434" t="s">
        <v>39</v>
      </c>
      <c r="R36" s="434"/>
      <c r="S36" s="439" t="s">
        <v>40</v>
      </c>
      <c r="T36" s="440" t="s">
        <v>404</v>
      </c>
      <c r="U36" s="434" t="s">
        <v>404</v>
      </c>
      <c r="V36" s="441"/>
    </row>
    <row r="37" spans="1:22" s="442" customFormat="1" ht="24.75" customHeight="1">
      <c r="A37" s="443"/>
      <c r="B37" s="444"/>
      <c r="C37" s="445"/>
      <c r="D37" s="411" t="s">
        <v>648</v>
      </c>
      <c r="E37" s="433" t="s">
        <v>1548</v>
      </c>
      <c r="F37" s="434" t="s">
        <v>489</v>
      </c>
      <c r="G37" s="434" t="s">
        <v>490</v>
      </c>
      <c r="H37" s="434" t="s">
        <v>469</v>
      </c>
      <c r="I37" s="434" t="s">
        <v>1549</v>
      </c>
      <c r="J37" s="435">
        <v>7</v>
      </c>
      <c r="K37" s="446">
        <v>12.8</v>
      </c>
      <c r="L37" s="447">
        <v>181</v>
      </c>
      <c r="M37" s="438">
        <v>15.8</v>
      </c>
      <c r="N37" s="438">
        <v>19</v>
      </c>
      <c r="O37" s="434" t="s">
        <v>37</v>
      </c>
      <c r="P37" s="434" t="s">
        <v>38</v>
      </c>
      <c r="Q37" s="434" t="s">
        <v>39</v>
      </c>
      <c r="R37" s="434"/>
      <c r="S37" s="439" t="s">
        <v>40</v>
      </c>
      <c r="T37" s="440" t="s">
        <v>404</v>
      </c>
      <c r="U37" s="434" t="s">
        <v>404</v>
      </c>
      <c r="V37" s="441"/>
    </row>
    <row r="38" spans="1:22" s="442" customFormat="1" ht="24.75" customHeight="1">
      <c r="A38" s="443"/>
      <c r="B38" s="448" t="s">
        <v>1312</v>
      </c>
      <c r="C38" s="432" t="s">
        <v>649</v>
      </c>
      <c r="D38" s="411" t="s">
        <v>650</v>
      </c>
      <c r="E38" s="433" t="s">
        <v>1313</v>
      </c>
      <c r="F38" s="434" t="s">
        <v>442</v>
      </c>
      <c r="G38" s="434" t="s">
        <v>443</v>
      </c>
      <c r="H38" s="434" t="s">
        <v>424</v>
      </c>
      <c r="I38" s="434" t="s">
        <v>1314</v>
      </c>
      <c r="J38" s="435">
        <v>5</v>
      </c>
      <c r="K38" s="436">
        <v>11.2</v>
      </c>
      <c r="L38" s="437">
        <v>207</v>
      </c>
      <c r="M38" s="438">
        <v>12.2</v>
      </c>
      <c r="N38" s="438">
        <v>15.4</v>
      </c>
      <c r="O38" s="434" t="s">
        <v>425</v>
      </c>
      <c r="P38" s="434" t="s">
        <v>38</v>
      </c>
      <c r="Q38" s="434" t="s">
        <v>204</v>
      </c>
      <c r="R38" s="434"/>
      <c r="S38" s="439" t="s">
        <v>40</v>
      </c>
      <c r="T38" s="440" t="s">
        <v>404</v>
      </c>
      <c r="U38" s="434" t="s">
        <v>404</v>
      </c>
      <c r="V38" s="441"/>
    </row>
    <row r="39" spans="1:22" s="442" customFormat="1" ht="24.75" customHeight="1">
      <c r="A39" s="443"/>
      <c r="B39" s="449"/>
      <c r="C39" s="450"/>
      <c r="D39" s="411" t="s">
        <v>650</v>
      </c>
      <c r="E39" s="433" t="s">
        <v>1315</v>
      </c>
      <c r="F39" s="434" t="s">
        <v>442</v>
      </c>
      <c r="G39" s="434" t="s">
        <v>443</v>
      </c>
      <c r="H39" s="434" t="s">
        <v>424</v>
      </c>
      <c r="I39" s="434">
        <v>1770</v>
      </c>
      <c r="J39" s="435">
        <v>5</v>
      </c>
      <c r="K39" s="446">
        <v>11</v>
      </c>
      <c r="L39" s="447">
        <v>211</v>
      </c>
      <c r="M39" s="438">
        <v>11.1</v>
      </c>
      <c r="N39" s="438">
        <v>14.4</v>
      </c>
      <c r="O39" s="434" t="s">
        <v>425</v>
      </c>
      <c r="P39" s="434" t="s">
        <v>38</v>
      </c>
      <c r="Q39" s="434" t="s">
        <v>204</v>
      </c>
      <c r="R39" s="434"/>
      <c r="S39" s="439" t="s">
        <v>40</v>
      </c>
      <c r="T39" s="440" t="s">
        <v>404</v>
      </c>
      <c r="U39" s="434" t="s">
        <v>404</v>
      </c>
      <c r="V39" s="441"/>
    </row>
    <row r="40" spans="1:22" s="442" customFormat="1" ht="24.75" customHeight="1">
      <c r="A40" s="443"/>
      <c r="B40" s="449"/>
      <c r="C40" s="450"/>
      <c r="D40" s="411" t="s">
        <v>651</v>
      </c>
      <c r="E40" s="433" t="s">
        <v>1316</v>
      </c>
      <c r="F40" s="434" t="s">
        <v>422</v>
      </c>
      <c r="G40" s="434" t="s">
        <v>423</v>
      </c>
      <c r="H40" s="434" t="s">
        <v>424</v>
      </c>
      <c r="I40" s="434" t="s">
        <v>1550</v>
      </c>
      <c r="J40" s="435">
        <v>5</v>
      </c>
      <c r="K40" s="446">
        <v>8.9</v>
      </c>
      <c r="L40" s="447">
        <v>261</v>
      </c>
      <c r="M40" s="438">
        <v>11.1</v>
      </c>
      <c r="N40" s="438">
        <v>14.4</v>
      </c>
      <c r="O40" s="434" t="s">
        <v>425</v>
      </c>
      <c r="P40" s="434" t="s">
        <v>38</v>
      </c>
      <c r="Q40" s="434" t="s">
        <v>45</v>
      </c>
      <c r="R40" s="434"/>
      <c r="S40" s="439" t="s">
        <v>40</v>
      </c>
      <c r="T40" s="440" t="s">
        <v>404</v>
      </c>
      <c r="U40" s="434" t="s">
        <v>404</v>
      </c>
      <c r="V40" s="441"/>
    </row>
    <row r="41" spans="1:22" s="442" customFormat="1" ht="24.75" customHeight="1">
      <c r="A41" s="443"/>
      <c r="B41" s="449"/>
      <c r="C41" s="450"/>
      <c r="D41" s="411" t="s">
        <v>652</v>
      </c>
      <c r="E41" s="433" t="s">
        <v>1551</v>
      </c>
      <c r="F41" s="434" t="s">
        <v>422</v>
      </c>
      <c r="G41" s="434" t="s">
        <v>423</v>
      </c>
      <c r="H41" s="434" t="s">
        <v>424</v>
      </c>
      <c r="I41" s="434" t="s">
        <v>1552</v>
      </c>
      <c r="J41" s="435">
        <v>5</v>
      </c>
      <c r="K41" s="446">
        <v>9.4</v>
      </c>
      <c r="L41" s="447">
        <v>247</v>
      </c>
      <c r="M41" s="438">
        <v>12.2</v>
      </c>
      <c r="N41" s="438">
        <v>15.4</v>
      </c>
      <c r="O41" s="434" t="s">
        <v>425</v>
      </c>
      <c r="P41" s="434" t="s">
        <v>38</v>
      </c>
      <c r="Q41" s="434" t="s">
        <v>204</v>
      </c>
      <c r="R41" s="434"/>
      <c r="S41" s="439" t="s">
        <v>40</v>
      </c>
      <c r="T41" s="440" t="s">
        <v>404</v>
      </c>
      <c r="U41" s="434" t="s">
        <v>404</v>
      </c>
      <c r="V41" s="441"/>
    </row>
    <row r="42" spans="1:22" s="442" customFormat="1" ht="24.75" customHeight="1">
      <c r="A42" s="443"/>
      <c r="B42" s="449"/>
      <c r="C42" s="450"/>
      <c r="D42" s="411" t="s">
        <v>652</v>
      </c>
      <c r="E42" s="451" t="s">
        <v>1553</v>
      </c>
      <c r="F42" s="434" t="s">
        <v>422</v>
      </c>
      <c r="G42" s="434" t="s">
        <v>423</v>
      </c>
      <c r="H42" s="434" t="s">
        <v>424</v>
      </c>
      <c r="I42" s="434" t="s">
        <v>1554</v>
      </c>
      <c r="J42" s="435">
        <v>5</v>
      </c>
      <c r="K42" s="446">
        <v>9.3</v>
      </c>
      <c r="L42" s="447">
        <v>250</v>
      </c>
      <c r="M42" s="438">
        <v>11.1</v>
      </c>
      <c r="N42" s="438">
        <v>14.4</v>
      </c>
      <c r="O42" s="434" t="s">
        <v>425</v>
      </c>
      <c r="P42" s="434" t="s">
        <v>38</v>
      </c>
      <c r="Q42" s="434" t="s">
        <v>204</v>
      </c>
      <c r="R42" s="434"/>
      <c r="S42" s="439" t="s">
        <v>40</v>
      </c>
      <c r="T42" s="440" t="s">
        <v>404</v>
      </c>
      <c r="U42" s="434" t="s">
        <v>404</v>
      </c>
      <c r="V42" s="441"/>
    </row>
    <row r="43" spans="1:22" s="442" customFormat="1" ht="24.75" customHeight="1" thickBot="1">
      <c r="A43" s="452"/>
      <c r="B43" s="453" t="s">
        <v>1312</v>
      </c>
      <c r="C43" s="454" t="s">
        <v>653</v>
      </c>
      <c r="D43" s="411" t="s">
        <v>654</v>
      </c>
      <c r="E43" s="433" t="s">
        <v>1555</v>
      </c>
      <c r="F43" s="434" t="s">
        <v>413</v>
      </c>
      <c r="G43" s="434" t="s">
        <v>414</v>
      </c>
      <c r="H43" s="434" t="s">
        <v>415</v>
      </c>
      <c r="I43" s="434" t="s">
        <v>1556</v>
      </c>
      <c r="J43" s="435">
        <v>5</v>
      </c>
      <c r="K43" s="455">
        <v>16.6</v>
      </c>
      <c r="L43" s="456">
        <v>140</v>
      </c>
      <c r="M43" s="438">
        <v>10.2</v>
      </c>
      <c r="N43" s="438">
        <v>13.5</v>
      </c>
      <c r="O43" s="434" t="s">
        <v>416</v>
      </c>
      <c r="P43" s="434" t="s">
        <v>38</v>
      </c>
      <c r="Q43" s="434" t="s">
        <v>204</v>
      </c>
      <c r="R43" s="434"/>
      <c r="S43" s="439" t="s">
        <v>40</v>
      </c>
      <c r="T43" s="440">
        <v>162</v>
      </c>
      <c r="U43" s="434">
        <v>122</v>
      </c>
      <c r="V43" s="441"/>
    </row>
    <row r="44" spans="1:20" s="88" customFormat="1" ht="12" customHeight="1">
      <c r="A44" s="113"/>
      <c r="B44" s="98"/>
      <c r="C44" s="98"/>
      <c r="D44" s="98"/>
      <c r="E44" s="98"/>
      <c r="F44" s="77"/>
      <c r="G44" s="114"/>
      <c r="H44" s="79"/>
      <c r="I44" s="77"/>
      <c r="J44" s="77"/>
      <c r="K44" s="115"/>
      <c r="L44" s="116"/>
      <c r="M44" s="117"/>
      <c r="N44" s="117"/>
      <c r="O44" s="77"/>
      <c r="P44" s="79"/>
      <c r="Q44" s="77"/>
      <c r="R44" s="84"/>
      <c r="S44" s="118"/>
      <c r="T44" s="119"/>
    </row>
    <row r="45" spans="1:22" s="122" customFormat="1" ht="12" customHeight="1">
      <c r="A45" s="98"/>
      <c r="B45" s="98" t="s">
        <v>1557</v>
      </c>
      <c r="C45" s="84"/>
      <c r="D45" s="84"/>
      <c r="E45" s="84"/>
      <c r="F45" s="77"/>
      <c r="G45" s="77"/>
      <c r="H45" s="98"/>
      <c r="I45" s="98"/>
      <c r="J45" s="98"/>
      <c r="K45" s="98"/>
      <c r="L45" s="98"/>
      <c r="M45" s="120"/>
      <c r="N45" s="121"/>
      <c r="O45" s="82"/>
      <c r="P45" s="120"/>
      <c r="Q45" s="98"/>
      <c r="R45" s="98"/>
      <c r="S45" s="98"/>
      <c r="T45" s="98"/>
      <c r="U45" s="77"/>
      <c r="V45" s="98"/>
    </row>
    <row r="46" spans="1:22" s="122" customFormat="1" ht="12" customHeight="1">
      <c r="A46" s="98"/>
      <c r="B46" s="98" t="s">
        <v>1558</v>
      </c>
      <c r="C46" s="84"/>
      <c r="D46" s="84"/>
      <c r="E46" s="84"/>
      <c r="F46" s="77"/>
      <c r="G46" s="77"/>
      <c r="H46" s="98"/>
      <c r="I46" s="98"/>
      <c r="J46" s="98"/>
      <c r="K46" s="98"/>
      <c r="L46" s="98"/>
      <c r="M46" s="120"/>
      <c r="N46" s="120"/>
      <c r="O46" s="82"/>
      <c r="P46" s="120"/>
      <c r="Q46" s="98"/>
      <c r="R46" s="98"/>
      <c r="S46" s="98"/>
      <c r="T46" s="98"/>
      <c r="U46" s="77"/>
      <c r="V46" s="98"/>
    </row>
    <row r="47" spans="1:22" s="122" customFormat="1" ht="12" customHeight="1">
      <c r="A47" s="98"/>
      <c r="B47" s="98"/>
      <c r="C47" s="84"/>
      <c r="D47" s="84"/>
      <c r="E47" s="84"/>
      <c r="F47" s="77"/>
      <c r="G47" s="77"/>
      <c r="H47" s="98"/>
      <c r="I47" s="98"/>
      <c r="J47" s="98"/>
      <c r="K47" s="98"/>
      <c r="L47" s="98"/>
      <c r="M47" s="120"/>
      <c r="N47" s="120"/>
      <c r="O47" s="82"/>
      <c r="P47" s="120"/>
      <c r="Q47" s="98"/>
      <c r="R47" s="98"/>
      <c r="S47" s="98"/>
      <c r="T47" s="98"/>
      <c r="U47" s="77"/>
      <c r="V47" s="98"/>
    </row>
    <row r="48" spans="1:20" s="4" customFormat="1" ht="12" customHeight="1">
      <c r="A48" s="57"/>
      <c r="B48" s="111"/>
      <c r="C48" s="111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111"/>
      <c r="T48" s="111"/>
    </row>
    <row r="49" spans="1:20" s="4" customFormat="1" ht="12" customHeight="1">
      <c r="A49" s="57"/>
      <c r="B49" s="111"/>
      <c r="C49" s="111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111"/>
      <c r="T49" s="111"/>
    </row>
    <row r="50" spans="1:20" s="4" customFormat="1" ht="12" customHeight="1">
      <c r="A50" s="57"/>
      <c r="B50" s="57"/>
      <c r="C50" s="111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111"/>
      <c r="T50" s="111"/>
    </row>
    <row r="51" spans="1:20" ht="12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ht="12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ht="12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ht="12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ht="12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</sheetData>
  <sheetProtection/>
  <mergeCells count="22">
    <mergeCell ref="A4:A8"/>
    <mergeCell ref="B4:C8"/>
    <mergeCell ref="D4:D5"/>
    <mergeCell ref="E4:E5"/>
    <mergeCell ref="F4:G5"/>
    <mergeCell ref="H4:H8"/>
    <mergeCell ref="D6:D8"/>
    <mergeCell ref="E6:E8"/>
    <mergeCell ref="F6:F8"/>
    <mergeCell ref="G6:G8"/>
    <mergeCell ref="U4:U8"/>
    <mergeCell ref="K5:K8"/>
    <mergeCell ref="L5:L8"/>
    <mergeCell ref="M5:M8"/>
    <mergeCell ref="N5:N8"/>
    <mergeCell ref="P5:R5"/>
    <mergeCell ref="C24:C25"/>
    <mergeCell ref="I4:I8"/>
    <mergeCell ref="J4:J8"/>
    <mergeCell ref="K4:N4"/>
    <mergeCell ref="P4:R4"/>
    <mergeCell ref="T4:T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6.75390625" defaultRowHeight="13.5"/>
  <cols>
    <col min="1" max="1" width="6.75390625" style="126" customWidth="1"/>
    <col min="2" max="2" width="0.875" style="126" customWidth="1"/>
    <col min="3" max="3" width="8.125" style="127" bestFit="1" customWidth="1"/>
    <col min="4" max="4" width="9.875" style="127" bestFit="1" customWidth="1"/>
    <col min="5" max="5" width="9.875" style="512" customWidth="1"/>
    <col min="6" max="6" width="8.50390625" style="126" bestFit="1" customWidth="1"/>
    <col min="7" max="7" width="6.75390625" style="126" customWidth="1"/>
    <col min="8" max="8" width="8.125" style="126" customWidth="1"/>
    <col min="9" max="11" width="6.75390625" style="126" customWidth="1"/>
    <col min="12" max="12" width="8.125" style="126" customWidth="1"/>
    <col min="13" max="14" width="9.25390625" style="126" customWidth="1"/>
    <col min="15" max="19" width="6.75390625" style="126" customWidth="1"/>
    <col min="20" max="20" width="8.875" style="128" customWidth="1"/>
    <col min="21" max="21" width="10.50390625" style="126" bestFit="1" customWidth="1"/>
    <col min="22" max="16384" width="6.75390625" style="126" customWidth="1"/>
  </cols>
  <sheetData>
    <row r="1" spans="1:21" ht="14.25">
      <c r="A1" s="123"/>
      <c r="B1" s="123"/>
      <c r="C1" s="124"/>
      <c r="D1" s="124"/>
      <c r="E1" s="169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125"/>
      <c r="T1" s="71"/>
      <c r="U1" s="71"/>
    </row>
    <row r="2" spans="1:22" ht="14.25">
      <c r="A2" s="71"/>
      <c r="B2" s="71"/>
      <c r="C2" s="124"/>
      <c r="D2" s="513"/>
      <c r="E2" s="171"/>
      <c r="F2" s="96"/>
      <c r="G2" s="72"/>
      <c r="H2" s="72"/>
      <c r="I2" s="71"/>
      <c r="J2" s="71"/>
      <c r="K2" s="71"/>
      <c r="L2" s="71"/>
      <c r="M2" s="71"/>
      <c r="N2" s="75" t="s">
        <v>395</v>
      </c>
      <c r="O2" s="75"/>
      <c r="P2" s="75"/>
      <c r="Q2" s="75"/>
      <c r="R2" s="75"/>
      <c r="S2" s="75"/>
      <c r="T2" s="75"/>
      <c r="U2" s="75"/>
      <c r="V2" s="74"/>
    </row>
    <row r="3" spans="1:21" ht="14.25">
      <c r="A3" s="93" t="s">
        <v>655</v>
      </c>
      <c r="B3" s="93"/>
      <c r="C3" s="124"/>
      <c r="D3" s="513"/>
      <c r="E3" s="1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2"/>
      <c r="R3" s="514"/>
      <c r="S3" s="72"/>
      <c r="T3" s="72"/>
      <c r="U3" s="515" t="s">
        <v>726</v>
      </c>
    </row>
    <row r="4" spans="1:21" s="87" customFormat="1" ht="14.25" customHeight="1" thickBot="1">
      <c r="A4" s="578" t="s">
        <v>393</v>
      </c>
      <c r="B4" s="632" t="s">
        <v>727</v>
      </c>
      <c r="C4" s="633"/>
      <c r="D4" s="723"/>
      <c r="E4" s="724"/>
      <c r="F4" s="632" t="s">
        <v>392</v>
      </c>
      <c r="G4" s="726"/>
      <c r="H4" s="458"/>
      <c r="I4" s="459"/>
      <c r="J4" s="240"/>
      <c r="K4" s="620" t="s">
        <v>1365</v>
      </c>
      <c r="L4" s="621"/>
      <c r="M4" s="621"/>
      <c r="N4" s="622"/>
      <c r="O4" s="460"/>
      <c r="P4" s="728"/>
      <c r="Q4" s="729"/>
      <c r="R4" s="726"/>
      <c r="S4" s="461"/>
      <c r="T4" s="623" t="s">
        <v>656</v>
      </c>
      <c r="U4" s="547" t="s">
        <v>390</v>
      </c>
    </row>
    <row r="5" spans="1:21" s="87" customFormat="1" ht="13.5" customHeight="1">
      <c r="A5" s="713"/>
      <c r="B5" s="634"/>
      <c r="C5" s="635"/>
      <c r="D5" s="561"/>
      <c r="E5" s="725"/>
      <c r="F5" s="727"/>
      <c r="G5" s="722"/>
      <c r="H5" s="462" t="s">
        <v>660</v>
      </c>
      <c r="I5" s="362"/>
      <c r="J5" s="463"/>
      <c r="K5" s="464"/>
      <c r="L5" s="465" t="s">
        <v>657</v>
      </c>
      <c r="M5" s="630" t="s">
        <v>1317</v>
      </c>
      <c r="N5" s="547" t="s">
        <v>1318</v>
      </c>
      <c r="O5" s="466" t="s">
        <v>388</v>
      </c>
      <c r="P5" s="631" t="s">
        <v>387</v>
      </c>
      <c r="Q5" s="721"/>
      <c r="R5" s="722"/>
      <c r="S5" s="467" t="s">
        <v>658</v>
      </c>
      <c r="T5" s="624"/>
      <c r="U5" s="625"/>
    </row>
    <row r="6" spans="1:21" s="87" customFormat="1" ht="13.5">
      <c r="A6" s="713"/>
      <c r="B6" s="634"/>
      <c r="C6" s="635"/>
      <c r="D6" s="469"/>
      <c r="E6" s="130"/>
      <c r="F6" s="470"/>
      <c r="G6" s="462" t="s">
        <v>659</v>
      </c>
      <c r="H6" s="470" t="s">
        <v>670</v>
      </c>
      <c r="I6" s="239" t="s">
        <v>661</v>
      </c>
      <c r="J6" s="471" t="s">
        <v>662</v>
      </c>
      <c r="K6" s="472" t="s">
        <v>663</v>
      </c>
      <c r="L6" s="473" t="s">
        <v>664</v>
      </c>
      <c r="M6" s="627"/>
      <c r="N6" s="625"/>
      <c r="O6" s="466" t="s">
        <v>665</v>
      </c>
      <c r="P6" s="466" t="s">
        <v>666</v>
      </c>
      <c r="Q6" s="466"/>
      <c r="R6" s="466"/>
      <c r="S6" s="470" t="s">
        <v>667</v>
      </c>
      <c r="T6" s="624"/>
      <c r="U6" s="625"/>
    </row>
    <row r="7" spans="1:21" s="87" customFormat="1" ht="13.5">
      <c r="A7" s="713"/>
      <c r="B7" s="634"/>
      <c r="C7" s="635"/>
      <c r="D7" s="462" t="s">
        <v>668</v>
      </c>
      <c r="E7" s="468" t="s">
        <v>1366</v>
      </c>
      <c r="F7" s="470" t="s">
        <v>668</v>
      </c>
      <c r="G7" s="462" t="s">
        <v>669</v>
      </c>
      <c r="H7" s="470" t="s">
        <v>678</v>
      </c>
      <c r="I7" s="462" t="s">
        <v>671</v>
      </c>
      <c r="J7" s="466" t="s">
        <v>672</v>
      </c>
      <c r="K7" s="472" t="s">
        <v>1367</v>
      </c>
      <c r="L7" s="473" t="s">
        <v>673</v>
      </c>
      <c r="M7" s="627"/>
      <c r="N7" s="625"/>
      <c r="O7" s="466" t="s">
        <v>386</v>
      </c>
      <c r="P7" s="466" t="s">
        <v>674</v>
      </c>
      <c r="Q7" s="466" t="s">
        <v>385</v>
      </c>
      <c r="R7" s="466" t="s">
        <v>675</v>
      </c>
      <c r="S7" s="470" t="s">
        <v>676</v>
      </c>
      <c r="T7" s="624"/>
      <c r="U7" s="625"/>
    </row>
    <row r="8" spans="1:21" s="87" customFormat="1" ht="13.5">
      <c r="A8" s="474"/>
      <c r="B8" s="475"/>
      <c r="C8" s="476"/>
      <c r="D8" s="477"/>
      <c r="E8" s="272"/>
      <c r="F8" s="457"/>
      <c r="G8" s="478" t="s">
        <v>677</v>
      </c>
      <c r="H8" s="479"/>
      <c r="I8" s="480"/>
      <c r="J8" s="364"/>
      <c r="K8" s="481"/>
      <c r="L8" s="482" t="s">
        <v>679</v>
      </c>
      <c r="M8" s="719"/>
      <c r="N8" s="720"/>
      <c r="O8" s="483" t="s">
        <v>680</v>
      </c>
      <c r="P8" s="483" t="s">
        <v>681</v>
      </c>
      <c r="Q8" s="483" t="s">
        <v>384</v>
      </c>
      <c r="R8" s="364"/>
      <c r="S8" s="479" t="s">
        <v>682</v>
      </c>
      <c r="T8" s="484"/>
      <c r="U8" s="485"/>
    </row>
    <row r="9" spans="1:21" s="87" customFormat="1" ht="54.75" customHeight="1">
      <c r="A9" s="486" t="s">
        <v>1368</v>
      </c>
      <c r="B9" s="487"/>
      <c r="C9" s="175" t="s">
        <v>1369</v>
      </c>
      <c r="D9" s="176" t="s">
        <v>1370</v>
      </c>
      <c r="E9" s="177" t="s">
        <v>1319</v>
      </c>
      <c r="F9" s="177" t="s">
        <v>683</v>
      </c>
      <c r="G9" s="257">
        <v>1.797</v>
      </c>
      <c r="H9" s="177" t="s">
        <v>1371</v>
      </c>
      <c r="I9" s="177">
        <v>1380</v>
      </c>
      <c r="J9" s="184">
        <v>5</v>
      </c>
      <c r="K9" s="180">
        <v>30.4</v>
      </c>
      <c r="L9" s="181">
        <f>IF(K9&gt;0,1/K9*34.6*67.1,"")</f>
        <v>76.37039473684209</v>
      </c>
      <c r="M9" s="182">
        <v>15.8</v>
      </c>
      <c r="N9" s="183">
        <v>19</v>
      </c>
      <c r="O9" s="184" t="s">
        <v>1372</v>
      </c>
      <c r="P9" s="177" t="s">
        <v>1373</v>
      </c>
      <c r="Q9" s="185" t="s">
        <v>1374</v>
      </c>
      <c r="R9" s="291"/>
      <c r="S9" s="186" t="s">
        <v>1375</v>
      </c>
      <c r="T9" s="488">
        <f>IF(K9&gt;=M9,ROUNDDOWN(K9/M9*100,0),"")</f>
        <v>192</v>
      </c>
      <c r="U9" s="185">
        <f>IF(AND(K9&lt;&gt;0,K9&gt;=N9),ROUNDDOWN(K9/N9*100,0),"")</f>
        <v>160</v>
      </c>
    </row>
    <row r="10" spans="1:21" s="87" customFormat="1" ht="54.75" customHeight="1">
      <c r="A10" s="489"/>
      <c r="B10" s="487"/>
      <c r="C10" s="290"/>
      <c r="D10" s="176" t="s">
        <v>1370</v>
      </c>
      <c r="E10" s="177" t="s">
        <v>1320</v>
      </c>
      <c r="F10" s="177" t="s">
        <v>683</v>
      </c>
      <c r="G10" s="257">
        <v>1.797</v>
      </c>
      <c r="H10" s="177" t="s">
        <v>1371</v>
      </c>
      <c r="I10" s="177" t="s">
        <v>1376</v>
      </c>
      <c r="J10" s="184">
        <v>5</v>
      </c>
      <c r="K10" s="490">
        <v>26.6</v>
      </c>
      <c r="L10" s="491">
        <f>IF(K10&gt;0,1/K10*34.6*67.1,"")</f>
        <v>87.28045112781955</v>
      </c>
      <c r="M10" s="182">
        <v>15.8</v>
      </c>
      <c r="N10" s="183">
        <v>19</v>
      </c>
      <c r="O10" s="184" t="s">
        <v>1372</v>
      </c>
      <c r="P10" s="177" t="s">
        <v>1373</v>
      </c>
      <c r="Q10" s="185" t="s">
        <v>1374</v>
      </c>
      <c r="R10" s="292"/>
      <c r="S10" s="186" t="s">
        <v>1375</v>
      </c>
      <c r="T10" s="488">
        <f>IF(K10&gt;=M10,ROUNDDOWN(K10/M10*100,0),"")</f>
        <v>168</v>
      </c>
      <c r="U10" s="185">
        <f>IF(AND(K10&lt;&gt;0,K10&gt;=N10),ROUNDDOWN(K10/N10*100,0),"")</f>
        <v>140</v>
      </c>
    </row>
    <row r="11" spans="1:21" s="87" customFormat="1" ht="54.75" customHeight="1">
      <c r="A11" s="489"/>
      <c r="B11" s="487"/>
      <c r="C11" s="294"/>
      <c r="D11" s="176" t="s">
        <v>1370</v>
      </c>
      <c r="E11" s="177" t="s">
        <v>1321</v>
      </c>
      <c r="F11" s="177" t="s">
        <v>683</v>
      </c>
      <c r="G11" s="257">
        <v>1.797</v>
      </c>
      <c r="H11" s="177" t="s">
        <v>1371</v>
      </c>
      <c r="I11" s="177" t="s">
        <v>1377</v>
      </c>
      <c r="J11" s="184">
        <v>5</v>
      </c>
      <c r="K11" s="180">
        <v>26.6</v>
      </c>
      <c r="L11" s="181">
        <f>IF(K11&gt;0,1/K11*34.6*67.1,"")</f>
        <v>87.28045112781955</v>
      </c>
      <c r="M11" s="182">
        <v>14.4</v>
      </c>
      <c r="N11" s="183">
        <v>17.6</v>
      </c>
      <c r="O11" s="184" t="s">
        <v>1372</v>
      </c>
      <c r="P11" s="177" t="s">
        <v>1373</v>
      </c>
      <c r="Q11" s="185" t="s">
        <v>1374</v>
      </c>
      <c r="R11" s="292"/>
      <c r="S11" s="186" t="s">
        <v>1375</v>
      </c>
      <c r="T11" s="488">
        <f>IF(K11&gt;=M11,ROUNDDOWN(K11/M11*100,0),"")</f>
        <v>184</v>
      </c>
      <c r="U11" s="185">
        <f>IF(AND(K11&lt;&gt;0,K11&gt;=N11),ROUNDDOWN(K11/N11*100,0),"")</f>
        <v>151</v>
      </c>
    </row>
    <row r="12" spans="1:21" s="89" customFormat="1" ht="66" customHeight="1">
      <c r="A12" s="492"/>
      <c r="B12" s="203"/>
      <c r="C12" s="175" t="s">
        <v>1378</v>
      </c>
      <c r="D12" s="175" t="s">
        <v>1379</v>
      </c>
      <c r="E12" s="79" t="s">
        <v>1107</v>
      </c>
      <c r="F12" s="206" t="s">
        <v>1380</v>
      </c>
      <c r="G12" s="206">
        <v>2.493</v>
      </c>
      <c r="H12" s="206" t="s">
        <v>1371</v>
      </c>
      <c r="I12" s="206" t="s">
        <v>684</v>
      </c>
      <c r="J12" s="207">
        <v>5</v>
      </c>
      <c r="K12" s="296">
        <v>23.2</v>
      </c>
      <c r="L12" s="209">
        <f aca="true" t="shared" si="0" ref="L12:L27">(1/K12)*34.6*67.1</f>
        <v>100.07155172413793</v>
      </c>
      <c r="M12" s="210">
        <v>12.2</v>
      </c>
      <c r="N12" s="211">
        <v>15.4</v>
      </c>
      <c r="O12" s="212" t="s">
        <v>1381</v>
      </c>
      <c r="P12" s="206" t="s">
        <v>1373</v>
      </c>
      <c r="Q12" s="206" t="s">
        <v>204</v>
      </c>
      <c r="R12" s="206"/>
      <c r="S12" s="213" t="s">
        <v>1375</v>
      </c>
      <c r="T12" s="488">
        <f>IF(K12&gt;=M12,ROUNDDOWN(K12/M12*100,0),"")</f>
        <v>190</v>
      </c>
      <c r="U12" s="185">
        <f>IF(AND(K12&lt;&gt;0,K12&gt;=N12),ROUNDDOWN(K12/N12*100,0),"")</f>
        <v>150</v>
      </c>
    </row>
    <row r="13" spans="1:27" s="87" customFormat="1" ht="66" customHeight="1">
      <c r="A13" s="247"/>
      <c r="B13" s="252"/>
      <c r="C13" s="253"/>
      <c r="D13" s="192" t="s">
        <v>1322</v>
      </c>
      <c r="E13" s="194" t="s">
        <v>1205</v>
      </c>
      <c r="F13" s="194" t="s">
        <v>1380</v>
      </c>
      <c r="G13" s="194">
        <v>2.493</v>
      </c>
      <c r="H13" s="194" t="s">
        <v>1371</v>
      </c>
      <c r="I13" s="194">
        <v>1760</v>
      </c>
      <c r="J13" s="195">
        <v>5</v>
      </c>
      <c r="K13" s="215">
        <v>20.6</v>
      </c>
      <c r="L13" s="216">
        <f t="shared" si="0"/>
        <v>112.70194174757282</v>
      </c>
      <c r="M13" s="198">
        <v>12.2</v>
      </c>
      <c r="N13" s="199">
        <v>15.4</v>
      </c>
      <c r="O13" s="194" t="s">
        <v>1381</v>
      </c>
      <c r="P13" s="194" t="s">
        <v>38</v>
      </c>
      <c r="Q13" s="194" t="s">
        <v>1382</v>
      </c>
      <c r="R13" s="194"/>
      <c r="S13" s="370" t="s">
        <v>1375</v>
      </c>
      <c r="T13" s="201">
        <f>IF(AND(K13&lt;&gt;0,ISNUMBER(K13)),IF(ROUNDDOWN(K13/M13*100,0)&gt;=100,ROUNDDOWN(K13/M13*100,0),""),"")</f>
        <v>168</v>
      </c>
      <c r="U13" s="194">
        <f>IF(AND(K13&lt;&gt;0,ISNUMBER(K13)),IF(ROUNDDOWN(K13/N13*100,0)&gt;=100,ROUNDDOWN(K13/N13*100,0),""),"")</f>
        <v>133</v>
      </c>
      <c r="V13" s="89"/>
      <c r="W13" s="89"/>
      <c r="X13" s="89"/>
      <c r="Y13" s="89"/>
      <c r="Z13" s="89"/>
      <c r="AA13" s="89"/>
    </row>
    <row r="14" spans="1:21" s="89" customFormat="1" ht="66" customHeight="1">
      <c r="A14" s="247"/>
      <c r="B14" s="254"/>
      <c r="C14" s="255"/>
      <c r="D14" s="192" t="s">
        <v>1322</v>
      </c>
      <c r="E14" s="194" t="s">
        <v>1209</v>
      </c>
      <c r="F14" s="194" t="s">
        <v>1380</v>
      </c>
      <c r="G14" s="194">
        <v>2.493</v>
      </c>
      <c r="H14" s="194" t="s">
        <v>1371</v>
      </c>
      <c r="I14" s="194" t="s">
        <v>339</v>
      </c>
      <c r="J14" s="195">
        <v>5</v>
      </c>
      <c r="K14" s="215">
        <v>20.4</v>
      </c>
      <c r="L14" s="216">
        <f t="shared" si="0"/>
        <v>113.80686274509804</v>
      </c>
      <c r="M14" s="198">
        <v>11.1</v>
      </c>
      <c r="N14" s="199">
        <v>14.4</v>
      </c>
      <c r="O14" s="194" t="s">
        <v>1381</v>
      </c>
      <c r="P14" s="194" t="s">
        <v>38</v>
      </c>
      <c r="Q14" s="194" t="s">
        <v>1382</v>
      </c>
      <c r="R14" s="194"/>
      <c r="S14" s="370" t="s">
        <v>1375</v>
      </c>
      <c r="T14" s="201">
        <f>IF(AND(K14&lt;&gt;0,ISNUMBER(K14)),IF(ROUNDDOWN(K14/M14*100,0)&gt;=100,ROUNDDOWN(K14/M14*100,0),""),"")</f>
        <v>183</v>
      </c>
      <c r="U14" s="194">
        <f>IF(AND(K14&lt;&gt;0,ISNUMBER(K14)),IF(ROUNDDOWN(K14/N14*100,0)&gt;=100,ROUNDDOWN(K14/N14*100,0),""),"")</f>
        <v>141</v>
      </c>
    </row>
    <row r="15" spans="1:21" s="89" customFormat="1" ht="66" customHeight="1">
      <c r="A15" s="492"/>
      <c r="B15" s="262"/>
      <c r="C15" s="263" t="s">
        <v>1383</v>
      </c>
      <c r="D15" s="192" t="s">
        <v>685</v>
      </c>
      <c r="E15" s="194" t="s">
        <v>849</v>
      </c>
      <c r="F15" s="194" t="s">
        <v>1380</v>
      </c>
      <c r="G15" s="194">
        <v>2.493</v>
      </c>
      <c r="H15" s="194" t="s">
        <v>1371</v>
      </c>
      <c r="I15" s="194" t="s">
        <v>686</v>
      </c>
      <c r="J15" s="195">
        <v>4</v>
      </c>
      <c r="K15" s="208">
        <v>23.2</v>
      </c>
      <c r="L15" s="250">
        <f t="shared" si="0"/>
        <v>100.07155172413793</v>
      </c>
      <c r="M15" s="198">
        <v>12.2</v>
      </c>
      <c r="N15" s="199">
        <v>15.4</v>
      </c>
      <c r="O15" s="194" t="s">
        <v>1384</v>
      </c>
      <c r="P15" s="194" t="s">
        <v>1373</v>
      </c>
      <c r="Q15" s="194" t="s">
        <v>204</v>
      </c>
      <c r="R15" s="194"/>
      <c r="S15" s="213" t="s">
        <v>1375</v>
      </c>
      <c r="T15" s="319">
        <f>IF(AND(K15&lt;&gt;0,ISNUMBER(K15)),IF(ROUNDDOWN(K15/M15*100,0)&gt;=100,ROUNDDOWN(K15/M15*100,0),""),"")</f>
        <v>190</v>
      </c>
      <c r="U15" s="493">
        <f>IF(AND(K15&lt;&gt;0,ISNUMBER(K15)),IF(ROUNDDOWN(K15/N15*100,0)&gt;=100,ROUNDDOWN(K15/N15*100,0),""),"")</f>
        <v>150</v>
      </c>
    </row>
    <row r="16" spans="1:21" s="87" customFormat="1" ht="66" customHeight="1">
      <c r="A16" s="492"/>
      <c r="B16" s="203"/>
      <c r="C16" s="295" t="s">
        <v>687</v>
      </c>
      <c r="D16" s="205" t="s">
        <v>688</v>
      </c>
      <c r="E16" s="206" t="s">
        <v>1385</v>
      </c>
      <c r="F16" s="206" t="s">
        <v>1380</v>
      </c>
      <c r="G16" s="206">
        <v>2.493</v>
      </c>
      <c r="H16" s="206" t="s">
        <v>1371</v>
      </c>
      <c r="I16" s="206" t="s">
        <v>428</v>
      </c>
      <c r="J16" s="207">
        <v>5</v>
      </c>
      <c r="K16" s="296">
        <v>23.2</v>
      </c>
      <c r="L16" s="209">
        <f t="shared" si="0"/>
        <v>100.07155172413793</v>
      </c>
      <c r="M16" s="494">
        <v>12.2</v>
      </c>
      <c r="N16" s="495">
        <v>15.4</v>
      </c>
      <c r="O16" s="212" t="s">
        <v>1381</v>
      </c>
      <c r="P16" s="206" t="s">
        <v>1373</v>
      </c>
      <c r="Q16" s="206" t="s">
        <v>204</v>
      </c>
      <c r="R16" s="206"/>
      <c r="S16" s="213" t="s">
        <v>1375</v>
      </c>
      <c r="T16" s="488">
        <f>IF(K16&gt;=M16,ROUNDDOWN(K16/M16*100,0),"")</f>
        <v>190</v>
      </c>
      <c r="U16" s="185">
        <f>IF(AND(K16&lt;&gt;0,K16&gt;=N16),ROUNDDOWN(K16/N16*100,0),"")</f>
        <v>150</v>
      </c>
    </row>
    <row r="17" spans="1:21" s="87" customFormat="1" ht="66" customHeight="1">
      <c r="A17" s="492"/>
      <c r="B17" s="298"/>
      <c r="C17" s="312"/>
      <c r="D17" s="205" t="s">
        <v>688</v>
      </c>
      <c r="E17" s="206" t="s">
        <v>1386</v>
      </c>
      <c r="F17" s="206" t="s">
        <v>1380</v>
      </c>
      <c r="G17" s="206">
        <v>2.493</v>
      </c>
      <c r="H17" s="206" t="s">
        <v>1371</v>
      </c>
      <c r="I17" s="206" t="s">
        <v>573</v>
      </c>
      <c r="J17" s="207">
        <v>5</v>
      </c>
      <c r="K17" s="300">
        <v>21.4</v>
      </c>
      <c r="L17" s="236">
        <f t="shared" si="0"/>
        <v>108.48878504672898</v>
      </c>
      <c r="M17" s="494">
        <v>11.1</v>
      </c>
      <c r="N17" s="495">
        <v>14.4</v>
      </c>
      <c r="O17" s="212" t="s">
        <v>1381</v>
      </c>
      <c r="P17" s="206" t="s">
        <v>1373</v>
      </c>
      <c r="Q17" s="206" t="s">
        <v>204</v>
      </c>
      <c r="R17" s="206"/>
      <c r="S17" s="213" t="s">
        <v>1375</v>
      </c>
      <c r="T17" s="488">
        <f>IF(K17&gt;=M17,ROUNDDOWN(K17/M17*100,0),"")</f>
        <v>192</v>
      </c>
      <c r="U17" s="185">
        <f>IF(AND(K17&lt;&gt;0,K17&gt;=N17),ROUNDDOWN(K17/N17*100,0),"")</f>
        <v>148</v>
      </c>
    </row>
    <row r="18" spans="1:21" s="87" customFormat="1" ht="54.75" customHeight="1">
      <c r="A18" s="261"/>
      <c r="B18" s="248"/>
      <c r="C18" s="249" t="s">
        <v>689</v>
      </c>
      <c r="D18" s="192" t="s">
        <v>690</v>
      </c>
      <c r="E18" s="194" t="s">
        <v>1205</v>
      </c>
      <c r="F18" s="194" t="s">
        <v>1387</v>
      </c>
      <c r="G18" s="194">
        <v>2.493</v>
      </c>
      <c r="H18" s="194" t="s">
        <v>1371</v>
      </c>
      <c r="I18" s="194">
        <v>1760</v>
      </c>
      <c r="J18" s="195">
        <v>5</v>
      </c>
      <c r="K18" s="215">
        <v>21</v>
      </c>
      <c r="L18" s="216">
        <f t="shared" si="0"/>
        <v>110.55523809523808</v>
      </c>
      <c r="M18" s="198">
        <v>12.2</v>
      </c>
      <c r="N18" s="288">
        <v>15.4</v>
      </c>
      <c r="O18" s="194" t="s">
        <v>1388</v>
      </c>
      <c r="P18" s="194" t="s">
        <v>1373</v>
      </c>
      <c r="Q18" s="194" t="s">
        <v>39</v>
      </c>
      <c r="R18" s="194"/>
      <c r="S18" s="213" t="s">
        <v>1375</v>
      </c>
      <c r="T18" s="319">
        <f>IF(AND(K18&lt;&gt;0,ISNUMBER(K18)),IF(ROUNDDOWN(K18/M18*100,0)&gt;=100,ROUNDDOWN(K18/M18*100,0),""),"")</f>
        <v>172</v>
      </c>
      <c r="U18" s="32">
        <f>IF(K18&lt;&gt;0,IF(K18&gt;=N18,ROUNDDOWN(K18/N18*100,0),""),"")</f>
        <v>136</v>
      </c>
    </row>
    <row r="19" spans="1:21" s="87" customFormat="1" ht="54.75" customHeight="1">
      <c r="A19" s="261"/>
      <c r="B19" s="252"/>
      <c r="C19" s="253"/>
      <c r="D19" s="192" t="s">
        <v>690</v>
      </c>
      <c r="E19" s="194" t="s">
        <v>1323</v>
      </c>
      <c r="F19" s="194" t="s">
        <v>1387</v>
      </c>
      <c r="G19" s="194">
        <v>2.493</v>
      </c>
      <c r="H19" s="194" t="s">
        <v>1371</v>
      </c>
      <c r="I19" s="194" t="s">
        <v>691</v>
      </c>
      <c r="J19" s="195">
        <v>5</v>
      </c>
      <c r="K19" s="215">
        <v>19.8</v>
      </c>
      <c r="L19" s="216">
        <f t="shared" si="0"/>
        <v>117.25555555555556</v>
      </c>
      <c r="M19" s="198">
        <v>11.1</v>
      </c>
      <c r="N19" s="288">
        <v>14.4</v>
      </c>
      <c r="O19" s="194" t="s">
        <v>1388</v>
      </c>
      <c r="P19" s="194" t="s">
        <v>1373</v>
      </c>
      <c r="Q19" s="194" t="s">
        <v>39</v>
      </c>
      <c r="R19" s="194"/>
      <c r="S19" s="213" t="s">
        <v>1375</v>
      </c>
      <c r="T19" s="322">
        <f>IF(AND(K19&lt;&gt;0,ISNUMBER(K19)),IF(ROUNDDOWN(K19/M19*100,0)&gt;=100,ROUNDDOWN(K19/M19*100,0),""),"")</f>
        <v>178</v>
      </c>
      <c r="U19" s="32">
        <f>IF(K19&lt;&gt;0,IF(K19&gt;=N19,ROUNDDOWN(K19/N19*100,0),""),"")</f>
        <v>137</v>
      </c>
    </row>
    <row r="20" spans="1:21" s="87" customFormat="1" ht="66" customHeight="1">
      <c r="A20" s="261"/>
      <c r="B20" s="252"/>
      <c r="C20" s="253"/>
      <c r="D20" s="192" t="s">
        <v>692</v>
      </c>
      <c r="E20" s="194" t="s">
        <v>1324</v>
      </c>
      <c r="F20" s="194" t="s">
        <v>1389</v>
      </c>
      <c r="G20" s="194">
        <v>2.493</v>
      </c>
      <c r="H20" s="194" t="s">
        <v>1371</v>
      </c>
      <c r="I20" s="194" t="s">
        <v>439</v>
      </c>
      <c r="J20" s="195">
        <v>5</v>
      </c>
      <c r="K20" s="215">
        <v>19.8</v>
      </c>
      <c r="L20" s="216">
        <f t="shared" si="0"/>
        <v>117.25555555555556</v>
      </c>
      <c r="M20" s="198">
        <v>11.1</v>
      </c>
      <c r="N20" s="288">
        <v>14.4</v>
      </c>
      <c r="O20" s="194" t="s">
        <v>1388</v>
      </c>
      <c r="P20" s="194" t="s">
        <v>1373</v>
      </c>
      <c r="Q20" s="194" t="s">
        <v>1382</v>
      </c>
      <c r="R20" s="194"/>
      <c r="S20" s="213" t="s">
        <v>1375</v>
      </c>
      <c r="T20" s="322">
        <f>IF(AND(K20&lt;&gt;0,ISNUMBER(K20)),IF(ROUNDDOWN(K20/M20*100,0)&gt;=100,ROUNDDOWN(K20/M20*100,0),""),"")</f>
        <v>178</v>
      </c>
      <c r="U20" s="32">
        <f>IF(K20&lt;&gt;0,IF(K20&gt;=N20,ROUNDDOWN(K20/N20*100,0),""),"")</f>
        <v>137</v>
      </c>
    </row>
    <row r="21" spans="1:21" s="87" customFormat="1" ht="66" customHeight="1">
      <c r="A21" s="261"/>
      <c r="B21" s="254"/>
      <c r="C21" s="255"/>
      <c r="D21" s="192" t="s">
        <v>692</v>
      </c>
      <c r="E21" s="194" t="s">
        <v>1325</v>
      </c>
      <c r="F21" s="194" t="s">
        <v>1389</v>
      </c>
      <c r="G21" s="194">
        <v>2.493</v>
      </c>
      <c r="H21" s="194" t="s">
        <v>1371</v>
      </c>
      <c r="I21" s="194" t="s">
        <v>440</v>
      </c>
      <c r="J21" s="195">
        <v>5</v>
      </c>
      <c r="K21" s="215">
        <v>19.6</v>
      </c>
      <c r="L21" s="216">
        <f t="shared" si="0"/>
        <v>118.45204081632652</v>
      </c>
      <c r="M21" s="198">
        <v>10.2</v>
      </c>
      <c r="N21" s="288">
        <v>13.5</v>
      </c>
      <c r="O21" s="194" t="s">
        <v>1388</v>
      </c>
      <c r="P21" s="194" t="s">
        <v>1373</v>
      </c>
      <c r="Q21" s="194" t="s">
        <v>1382</v>
      </c>
      <c r="R21" s="194"/>
      <c r="S21" s="213" t="s">
        <v>1375</v>
      </c>
      <c r="T21" s="322">
        <f>IF(AND(K21&lt;&gt;0,ISNUMBER(K21)),IF(ROUNDDOWN(K21/M21*100,0)&gt;=100,ROUNDDOWN(K21/M21*100,0),""),"")</f>
        <v>192</v>
      </c>
      <c r="U21" s="32">
        <f>IF(K21&lt;&gt;0,IF(K21&gt;=N21,ROUNDDOWN(K21/N21*100,0),""),"")</f>
        <v>145</v>
      </c>
    </row>
    <row r="22" spans="1:21" s="87" customFormat="1" ht="54.75" customHeight="1">
      <c r="A22" s="486"/>
      <c r="B22" s="240"/>
      <c r="C22" s="175" t="s">
        <v>693</v>
      </c>
      <c r="D22" s="205" t="s">
        <v>694</v>
      </c>
      <c r="E22" s="206" t="s">
        <v>841</v>
      </c>
      <c r="F22" s="206" t="s">
        <v>695</v>
      </c>
      <c r="G22" s="206">
        <v>2.362</v>
      </c>
      <c r="H22" s="206" t="s">
        <v>281</v>
      </c>
      <c r="I22" s="206">
        <v>1640</v>
      </c>
      <c r="J22" s="207">
        <v>5</v>
      </c>
      <c r="K22" s="366">
        <v>20.6</v>
      </c>
      <c r="L22" s="367">
        <f t="shared" si="0"/>
        <v>112.70194174757282</v>
      </c>
      <c r="M22" s="210">
        <v>13.2</v>
      </c>
      <c r="N22" s="211">
        <v>16.5</v>
      </c>
      <c r="O22" s="212" t="s">
        <v>310</v>
      </c>
      <c r="P22" s="206" t="s">
        <v>38</v>
      </c>
      <c r="Q22" s="206" t="s">
        <v>39</v>
      </c>
      <c r="R22" s="206"/>
      <c r="S22" s="213" t="s">
        <v>124</v>
      </c>
      <c r="T22" s="488">
        <f>IF(K22&gt;=M22,ROUNDDOWN(K22/M22*100,0),"")</f>
        <v>156</v>
      </c>
      <c r="U22" s="185">
        <f>IF(AND(K22&lt;&gt;0,K22&gt;=N22),ROUNDDOWN(K22/N22*100,0),"")</f>
        <v>124</v>
      </c>
    </row>
    <row r="23" spans="1:21" s="87" customFormat="1" ht="54.75" customHeight="1">
      <c r="A23" s="486"/>
      <c r="B23" s="237"/>
      <c r="C23" s="294"/>
      <c r="D23" s="205" t="s">
        <v>694</v>
      </c>
      <c r="E23" s="206" t="s">
        <v>839</v>
      </c>
      <c r="F23" s="206" t="s">
        <v>695</v>
      </c>
      <c r="G23" s="206">
        <v>2.362</v>
      </c>
      <c r="H23" s="206" t="s">
        <v>281</v>
      </c>
      <c r="I23" s="206">
        <v>1660</v>
      </c>
      <c r="J23" s="207">
        <v>5</v>
      </c>
      <c r="K23" s="336">
        <v>20</v>
      </c>
      <c r="L23" s="368">
        <f t="shared" si="0"/>
        <v>116.083</v>
      </c>
      <c r="M23" s="210">
        <v>12.2</v>
      </c>
      <c r="N23" s="211">
        <v>15.4</v>
      </c>
      <c r="O23" s="212" t="s">
        <v>310</v>
      </c>
      <c r="P23" s="206" t="s">
        <v>38</v>
      </c>
      <c r="Q23" s="206" t="s">
        <v>39</v>
      </c>
      <c r="R23" s="206"/>
      <c r="S23" s="213" t="s">
        <v>124</v>
      </c>
      <c r="T23" s="488">
        <f>IF(K23&gt;=M23,ROUNDDOWN(K23/M23*100,0),"")</f>
        <v>163</v>
      </c>
      <c r="U23" s="185">
        <f>IF(AND(K23&lt;&gt;0,K23&gt;=N23),ROUNDDOWN(K23/N23*100,0),"")</f>
        <v>129</v>
      </c>
    </row>
    <row r="24" spans="1:21" s="87" customFormat="1" ht="73.5">
      <c r="A24" s="247"/>
      <c r="B24" s="248"/>
      <c r="C24" s="249" t="s">
        <v>698</v>
      </c>
      <c r="D24" s="192" t="s">
        <v>1326</v>
      </c>
      <c r="E24" s="193" t="s">
        <v>912</v>
      </c>
      <c r="F24" s="194" t="s">
        <v>1327</v>
      </c>
      <c r="G24" s="194">
        <v>3.456</v>
      </c>
      <c r="H24" s="194" t="s">
        <v>281</v>
      </c>
      <c r="I24" s="194" t="s">
        <v>195</v>
      </c>
      <c r="J24" s="195">
        <v>5</v>
      </c>
      <c r="K24" s="208">
        <v>18.8</v>
      </c>
      <c r="L24" s="250">
        <f t="shared" si="0"/>
        <v>123.49255319148935</v>
      </c>
      <c r="M24" s="198">
        <v>9.4</v>
      </c>
      <c r="N24" s="199">
        <v>12.7</v>
      </c>
      <c r="O24" s="194" t="s">
        <v>1328</v>
      </c>
      <c r="P24" s="194" t="s">
        <v>265</v>
      </c>
      <c r="Q24" s="194" t="s">
        <v>39</v>
      </c>
      <c r="R24" s="194"/>
      <c r="S24" s="251" t="s">
        <v>124</v>
      </c>
      <c r="T24" s="201">
        <f>IF(AND(K24&lt;&gt;0,ISNUMBER(K24)),IF(ROUNDDOWN(K24/M24*100,0)&gt;=100,ROUNDDOWN(K24/M24*100,0),""),"")</f>
        <v>200</v>
      </c>
      <c r="U24" s="194">
        <f>IF(AND(K24&lt;&gt;0,ISNUMBER(K24)),IF(ROUNDDOWN(K24/N24*100,0)&gt;=100,ROUNDDOWN(K24/N24*100,0),""),"")</f>
        <v>148</v>
      </c>
    </row>
    <row r="25" spans="1:21" s="87" customFormat="1" ht="73.5">
      <c r="A25" s="247"/>
      <c r="B25" s="252"/>
      <c r="C25" s="253"/>
      <c r="D25" s="192" t="s">
        <v>1329</v>
      </c>
      <c r="E25" s="193" t="s">
        <v>1205</v>
      </c>
      <c r="F25" s="194" t="s">
        <v>1330</v>
      </c>
      <c r="G25" s="194">
        <v>3.456</v>
      </c>
      <c r="H25" s="194" t="s">
        <v>281</v>
      </c>
      <c r="I25" s="194">
        <v>2100</v>
      </c>
      <c r="J25" s="195">
        <v>5</v>
      </c>
      <c r="K25" s="215">
        <v>18.8</v>
      </c>
      <c r="L25" s="216">
        <f t="shared" si="0"/>
        <v>123.49255319148935</v>
      </c>
      <c r="M25" s="198">
        <v>9.4</v>
      </c>
      <c r="N25" s="199">
        <v>12.7</v>
      </c>
      <c r="O25" s="194" t="s">
        <v>1328</v>
      </c>
      <c r="P25" s="194" t="s">
        <v>265</v>
      </c>
      <c r="Q25" s="194" t="s">
        <v>125</v>
      </c>
      <c r="R25" s="194"/>
      <c r="S25" s="200" t="s">
        <v>124</v>
      </c>
      <c r="T25" s="201">
        <f>IF(AND(K25&lt;&gt;0,ISNUMBER(K25)),IF(ROUNDDOWN(K25/M25*100,0)&gt;=100,ROUNDDOWN(K25/M25*100,0),""),"")</f>
        <v>200</v>
      </c>
      <c r="U25" s="194">
        <f>IF(AND(K25&lt;&gt;0,ISNUMBER(K25)),IF(ROUNDDOWN(K25/N25*100,0)&gt;=100,ROUNDDOWN(K25/N25*100,0),""),"")</f>
        <v>148</v>
      </c>
    </row>
    <row r="26" spans="1:21" s="87" customFormat="1" ht="73.5">
      <c r="A26" s="247"/>
      <c r="B26" s="252"/>
      <c r="C26" s="253"/>
      <c r="D26" s="192" t="s">
        <v>1326</v>
      </c>
      <c r="E26" s="193" t="s">
        <v>1331</v>
      </c>
      <c r="F26" s="194" t="s">
        <v>1327</v>
      </c>
      <c r="G26" s="194">
        <v>3.456</v>
      </c>
      <c r="H26" s="194" t="s">
        <v>281</v>
      </c>
      <c r="I26" s="194" t="s">
        <v>1332</v>
      </c>
      <c r="J26" s="195">
        <v>5</v>
      </c>
      <c r="K26" s="215">
        <v>18.4</v>
      </c>
      <c r="L26" s="216">
        <f t="shared" si="0"/>
        <v>126.17717391304349</v>
      </c>
      <c r="M26" s="198">
        <v>8.7</v>
      </c>
      <c r="N26" s="199">
        <v>11.9</v>
      </c>
      <c r="O26" s="194" t="s">
        <v>1328</v>
      </c>
      <c r="P26" s="194" t="s">
        <v>265</v>
      </c>
      <c r="Q26" s="194" t="s">
        <v>39</v>
      </c>
      <c r="R26" s="194"/>
      <c r="S26" s="200" t="s">
        <v>124</v>
      </c>
      <c r="T26" s="201">
        <f>IF(AND(K26&lt;&gt;0,ISNUMBER(K26)),IF(ROUNDDOWN(K26/M26*100,0)&gt;=100,ROUNDDOWN(K26/M26*100,0),""),"")</f>
        <v>211</v>
      </c>
      <c r="U26" s="194">
        <f>IF(AND(K26&lt;&gt;0,ISNUMBER(K26)),IF(ROUNDDOWN(K26/N26*100,0)&gt;=100,ROUNDDOWN(K26/N26*100,0),""),"")</f>
        <v>154</v>
      </c>
    </row>
    <row r="27" spans="1:21" s="87" customFormat="1" ht="73.5">
      <c r="A27" s="247"/>
      <c r="B27" s="254"/>
      <c r="C27" s="255"/>
      <c r="D27" s="192" t="s">
        <v>1329</v>
      </c>
      <c r="E27" s="193" t="s">
        <v>1333</v>
      </c>
      <c r="F27" s="194" t="s">
        <v>1330</v>
      </c>
      <c r="G27" s="194">
        <v>3.456</v>
      </c>
      <c r="H27" s="194" t="s">
        <v>281</v>
      </c>
      <c r="I27" s="194" t="s">
        <v>996</v>
      </c>
      <c r="J27" s="195">
        <v>5</v>
      </c>
      <c r="K27" s="215">
        <v>18.2</v>
      </c>
      <c r="L27" s="216">
        <f t="shared" si="0"/>
        <v>127.56373626373626</v>
      </c>
      <c r="M27" s="198">
        <v>8.7</v>
      </c>
      <c r="N27" s="199">
        <v>11.9</v>
      </c>
      <c r="O27" s="194" t="s">
        <v>1328</v>
      </c>
      <c r="P27" s="194" t="s">
        <v>265</v>
      </c>
      <c r="Q27" s="194" t="s">
        <v>125</v>
      </c>
      <c r="R27" s="194"/>
      <c r="S27" s="200" t="s">
        <v>124</v>
      </c>
      <c r="T27" s="201">
        <f>IF(AND(K27&lt;&gt;0,ISNUMBER(K27)),IF(ROUNDDOWN(K27/M27*100,0)&gt;=100,ROUNDDOWN(K27/M27*100,0),""),"")</f>
        <v>209</v>
      </c>
      <c r="U27" s="194">
        <f>IF(AND(K27&lt;&gt;0,ISNUMBER(K27)),IF(ROUNDDOWN(K27/N27*100,0)&gt;=100,ROUNDDOWN(K27/N27*100,0),""),"")</f>
        <v>152</v>
      </c>
    </row>
    <row r="28" spans="1:21" s="87" customFormat="1" ht="66" customHeight="1">
      <c r="A28" s="486"/>
      <c r="B28" s="219"/>
      <c r="C28" s="84" t="s">
        <v>696</v>
      </c>
      <c r="D28" s="291" t="s">
        <v>697</v>
      </c>
      <c r="E28" s="177" t="s">
        <v>1390</v>
      </c>
      <c r="F28" s="177" t="s">
        <v>1391</v>
      </c>
      <c r="G28" s="185">
        <v>3.456</v>
      </c>
      <c r="H28" s="177" t="s">
        <v>1371</v>
      </c>
      <c r="I28" s="177" t="s">
        <v>1392</v>
      </c>
      <c r="J28" s="179">
        <v>5</v>
      </c>
      <c r="K28" s="268">
        <v>18.2</v>
      </c>
      <c r="L28" s="496">
        <f>IF(K28&gt;0,1/K28*34.6*67.1,"")</f>
        <v>127.56373626373626</v>
      </c>
      <c r="M28" s="359">
        <v>11.1</v>
      </c>
      <c r="N28" s="278">
        <v>14.4</v>
      </c>
      <c r="O28" s="184" t="s">
        <v>1393</v>
      </c>
      <c r="P28" s="177" t="s">
        <v>1394</v>
      </c>
      <c r="Q28" s="185" t="s">
        <v>1395</v>
      </c>
      <c r="R28" s="185"/>
      <c r="S28" s="186" t="s">
        <v>1396</v>
      </c>
      <c r="T28" s="488">
        <f>IF(K28&gt;=M28,ROUNDDOWN(K28/M28*100,0),"")</f>
        <v>163</v>
      </c>
      <c r="U28" s="185">
        <f>IF(AND(K28&lt;&gt;0,K28&gt;=N28),ROUNDDOWN(K28/N28*100,0),"")</f>
        <v>126</v>
      </c>
    </row>
    <row r="29" spans="1:21" s="87" customFormat="1" ht="66" customHeight="1">
      <c r="A29" s="486"/>
      <c r="B29" s="237"/>
      <c r="C29" s="294"/>
      <c r="D29" s="291" t="s">
        <v>1397</v>
      </c>
      <c r="E29" s="177" t="s">
        <v>1398</v>
      </c>
      <c r="F29" s="177" t="s">
        <v>1399</v>
      </c>
      <c r="G29" s="185">
        <v>3.456</v>
      </c>
      <c r="H29" s="177" t="s">
        <v>1400</v>
      </c>
      <c r="I29" s="206" t="s">
        <v>420</v>
      </c>
      <c r="J29" s="179">
        <v>5</v>
      </c>
      <c r="K29" s="180">
        <v>18</v>
      </c>
      <c r="L29" s="181">
        <f>IF(K29&gt;0,1/K29*34.6*67.1,"")</f>
        <v>128.9811111111111</v>
      </c>
      <c r="M29" s="359">
        <v>10.2</v>
      </c>
      <c r="N29" s="278">
        <v>13.5</v>
      </c>
      <c r="O29" s="184" t="s">
        <v>1393</v>
      </c>
      <c r="P29" s="177" t="s">
        <v>1394</v>
      </c>
      <c r="Q29" s="185" t="s">
        <v>1395</v>
      </c>
      <c r="R29" s="185"/>
      <c r="S29" s="186" t="s">
        <v>1396</v>
      </c>
      <c r="T29" s="488">
        <f>IF(K29&gt;=M29,ROUNDDOWN(K29/M29*100,0),"")</f>
        <v>176</v>
      </c>
      <c r="U29" s="185">
        <f>IF(AND(K29&lt;&gt;0,K29&gt;=N29),ROUNDDOWN(K29/N29*100,0),"")</f>
        <v>133</v>
      </c>
    </row>
    <row r="30" spans="1:21" s="87" customFormat="1" ht="54.75" customHeight="1">
      <c r="A30" s="247"/>
      <c r="B30" s="497"/>
      <c r="C30" s="498" t="s">
        <v>1334</v>
      </c>
      <c r="D30" s="192" t="s">
        <v>1335</v>
      </c>
      <c r="E30" s="194" t="s">
        <v>1107</v>
      </c>
      <c r="F30" s="194" t="s">
        <v>1401</v>
      </c>
      <c r="G30" s="194">
        <v>1.998</v>
      </c>
      <c r="H30" s="194" t="s">
        <v>1402</v>
      </c>
      <c r="I30" s="194" t="s">
        <v>564</v>
      </c>
      <c r="J30" s="195">
        <v>5</v>
      </c>
      <c r="K30" s="215">
        <v>13.2</v>
      </c>
      <c r="L30" s="216">
        <f aca="true" t="shared" si="1" ref="L30:L57">(1/K30)*34.6*67.1</f>
        <v>175.88333333333335</v>
      </c>
      <c r="M30" s="198">
        <v>13.2</v>
      </c>
      <c r="N30" s="199">
        <v>16.5</v>
      </c>
      <c r="O30" s="194" t="s">
        <v>1403</v>
      </c>
      <c r="P30" s="194" t="s">
        <v>1404</v>
      </c>
      <c r="Q30" s="194" t="s">
        <v>1405</v>
      </c>
      <c r="R30" s="194"/>
      <c r="S30" s="370" t="s">
        <v>1375</v>
      </c>
      <c r="T30" s="201">
        <f aca="true" t="shared" si="2" ref="T30:T37">IF(AND(K30&lt;&gt;0,ISNUMBER(K30)),IF(ROUNDDOWN(K30/M30*100,0)&gt;=100,ROUNDDOWN(K30/M30*100,0),""),"")</f>
        <v>100</v>
      </c>
      <c r="U30" s="194">
        <f>IF(AND(K30&lt;&gt;0,ISNUMBER(K30)),IF(ROUNDDOWN(K30/N30*100,0)&gt;=100,ROUNDDOWN(K30/N30*100,0),""),"")</f>
      </c>
    </row>
    <row r="31" spans="1:21" s="87" customFormat="1" ht="54.75" customHeight="1">
      <c r="A31" s="261"/>
      <c r="B31" s="254"/>
      <c r="C31" s="498" t="s">
        <v>1406</v>
      </c>
      <c r="D31" s="192" t="s">
        <v>1336</v>
      </c>
      <c r="E31" s="194" t="s">
        <v>849</v>
      </c>
      <c r="F31" s="194" t="s">
        <v>702</v>
      </c>
      <c r="G31" s="194">
        <v>1.998</v>
      </c>
      <c r="H31" s="194" t="s">
        <v>1337</v>
      </c>
      <c r="I31" s="194" t="s">
        <v>562</v>
      </c>
      <c r="J31" s="195">
        <v>4</v>
      </c>
      <c r="K31" s="208">
        <v>13</v>
      </c>
      <c r="L31" s="250">
        <f t="shared" si="1"/>
        <v>178.58923076923077</v>
      </c>
      <c r="M31" s="198">
        <v>12.2</v>
      </c>
      <c r="N31" s="199">
        <v>15.4</v>
      </c>
      <c r="O31" s="194" t="s">
        <v>1338</v>
      </c>
      <c r="P31" s="194" t="s">
        <v>38</v>
      </c>
      <c r="Q31" s="194" t="s">
        <v>204</v>
      </c>
      <c r="R31" s="194"/>
      <c r="S31" s="251" t="s">
        <v>40</v>
      </c>
      <c r="T31" s="319">
        <f t="shared" si="2"/>
        <v>106</v>
      </c>
      <c r="U31" s="341">
        <f>IF(AND(K31&lt;&gt;0,ISNUMBER(K31)),IF(ROUNDDOWN(K31/N31*100,0)&gt;=100,ROUNDDOWN(K31/N31*100,0),""),"")</f>
      </c>
    </row>
    <row r="32" spans="1:21" s="87" customFormat="1" ht="54.75" customHeight="1">
      <c r="A32" s="261"/>
      <c r="B32" s="248"/>
      <c r="C32" s="249" t="s">
        <v>700</v>
      </c>
      <c r="D32" s="192" t="s">
        <v>701</v>
      </c>
      <c r="E32" s="194" t="s">
        <v>1324</v>
      </c>
      <c r="F32" s="194" t="s">
        <v>702</v>
      </c>
      <c r="G32" s="194">
        <v>1.998</v>
      </c>
      <c r="H32" s="194" t="s">
        <v>1407</v>
      </c>
      <c r="I32" s="194" t="s">
        <v>341</v>
      </c>
      <c r="J32" s="195">
        <v>5</v>
      </c>
      <c r="K32" s="215">
        <v>12.8</v>
      </c>
      <c r="L32" s="216">
        <f t="shared" si="1"/>
        <v>181.3796875</v>
      </c>
      <c r="M32" s="198">
        <v>12.2</v>
      </c>
      <c r="N32" s="288">
        <v>15.4</v>
      </c>
      <c r="O32" s="194" t="s">
        <v>1408</v>
      </c>
      <c r="P32" s="194" t="s">
        <v>38</v>
      </c>
      <c r="Q32" s="194" t="s">
        <v>39</v>
      </c>
      <c r="R32" s="194"/>
      <c r="S32" s="213" t="s">
        <v>1375</v>
      </c>
      <c r="T32" s="322">
        <f t="shared" si="2"/>
        <v>104</v>
      </c>
      <c r="U32" s="32">
        <f>IF(K32&lt;&gt;0,IF(K32&gt;=N32,ROUNDDOWN(K32/N32*100,0),""),"")</f>
      </c>
    </row>
    <row r="33" spans="1:27" s="89" customFormat="1" ht="54.75" customHeight="1">
      <c r="A33" s="261"/>
      <c r="B33" s="252"/>
      <c r="C33" s="253"/>
      <c r="D33" s="192" t="s">
        <v>701</v>
      </c>
      <c r="E33" s="194" t="s">
        <v>1325</v>
      </c>
      <c r="F33" s="194" t="s">
        <v>702</v>
      </c>
      <c r="G33" s="194">
        <v>1.998</v>
      </c>
      <c r="H33" s="194" t="s">
        <v>1409</v>
      </c>
      <c r="I33" s="194" t="s">
        <v>446</v>
      </c>
      <c r="J33" s="195">
        <v>5</v>
      </c>
      <c r="K33" s="215">
        <v>12.6</v>
      </c>
      <c r="L33" s="216">
        <f t="shared" si="1"/>
        <v>184.25873015873015</v>
      </c>
      <c r="M33" s="198">
        <v>11.1</v>
      </c>
      <c r="N33" s="288">
        <v>14.4</v>
      </c>
      <c r="O33" s="194" t="s">
        <v>1408</v>
      </c>
      <c r="P33" s="194" t="s">
        <v>38</v>
      </c>
      <c r="Q33" s="194" t="s">
        <v>39</v>
      </c>
      <c r="R33" s="194"/>
      <c r="S33" s="213" t="s">
        <v>1375</v>
      </c>
      <c r="T33" s="322">
        <f t="shared" si="2"/>
        <v>113</v>
      </c>
      <c r="U33" s="32">
        <f>IF(K33&lt;&gt;0,IF(K33&gt;=N33,ROUNDDOWN(K33/N33*100,0),""),"")</f>
      </c>
      <c r="V33" s="87"/>
      <c r="W33" s="87"/>
      <c r="X33" s="87"/>
      <c r="Y33" s="87"/>
      <c r="Z33" s="87"/>
      <c r="AA33" s="87"/>
    </row>
    <row r="34" spans="1:27" s="89" customFormat="1" ht="54.75" customHeight="1">
      <c r="A34" s="261"/>
      <c r="B34" s="254"/>
      <c r="C34" s="255"/>
      <c r="D34" s="192" t="s">
        <v>703</v>
      </c>
      <c r="E34" s="194" t="s">
        <v>1339</v>
      </c>
      <c r="F34" s="194" t="s">
        <v>702</v>
      </c>
      <c r="G34" s="194">
        <v>1.998</v>
      </c>
      <c r="H34" s="194" t="s">
        <v>1409</v>
      </c>
      <c r="I34" s="194" t="s">
        <v>311</v>
      </c>
      <c r="J34" s="195">
        <v>5</v>
      </c>
      <c r="K34" s="215">
        <v>12.4</v>
      </c>
      <c r="L34" s="216">
        <f t="shared" si="1"/>
        <v>187.2306451612903</v>
      </c>
      <c r="M34" s="198">
        <v>11.1</v>
      </c>
      <c r="N34" s="288">
        <v>14.4</v>
      </c>
      <c r="O34" s="194" t="s">
        <v>1408</v>
      </c>
      <c r="P34" s="194" t="s">
        <v>38</v>
      </c>
      <c r="Q34" s="194" t="s">
        <v>1382</v>
      </c>
      <c r="R34" s="194"/>
      <c r="S34" s="213" t="s">
        <v>1375</v>
      </c>
      <c r="T34" s="322">
        <f t="shared" si="2"/>
        <v>111</v>
      </c>
      <c r="U34" s="32">
        <f>IF(K34&lt;&gt;0,IF(K34&gt;=N34,ROUNDDOWN(K34/N34*100,0),""),"")</f>
      </c>
      <c r="V34" s="87"/>
      <c r="W34" s="87"/>
      <c r="X34" s="87"/>
      <c r="Y34" s="87"/>
      <c r="Z34" s="87"/>
      <c r="AA34" s="87"/>
    </row>
    <row r="35" spans="1:27" s="89" customFormat="1" ht="54.75" customHeight="1">
      <c r="A35" s="247"/>
      <c r="B35" s="248"/>
      <c r="C35" s="249" t="s">
        <v>1340</v>
      </c>
      <c r="D35" s="192" t="s">
        <v>1341</v>
      </c>
      <c r="E35" s="193" t="s">
        <v>950</v>
      </c>
      <c r="F35" s="194" t="s">
        <v>702</v>
      </c>
      <c r="G35" s="194">
        <v>1.998</v>
      </c>
      <c r="H35" s="194" t="s">
        <v>1409</v>
      </c>
      <c r="I35" s="194" t="s">
        <v>1342</v>
      </c>
      <c r="J35" s="195">
        <v>5</v>
      </c>
      <c r="K35" s="215">
        <v>11.8</v>
      </c>
      <c r="L35" s="216">
        <f t="shared" si="1"/>
        <v>196.75084745762712</v>
      </c>
      <c r="M35" s="198">
        <v>10.2</v>
      </c>
      <c r="N35" s="199">
        <v>13.5</v>
      </c>
      <c r="O35" s="194" t="s">
        <v>1403</v>
      </c>
      <c r="P35" s="194" t="s">
        <v>38</v>
      </c>
      <c r="Q35" s="194" t="s">
        <v>39</v>
      </c>
      <c r="R35" s="194"/>
      <c r="S35" s="200" t="s">
        <v>1375</v>
      </c>
      <c r="T35" s="201">
        <f t="shared" si="2"/>
        <v>115</v>
      </c>
      <c r="U35" s="194">
        <f>IF(AND(K35&lt;&gt;0,ISNUMBER(K35)),IF(ROUNDDOWN(K35/N35*100,0)&gt;=100,ROUNDDOWN(K35/N35*100,0),""),"")</f>
      </c>
      <c r="V35" s="87"/>
      <c r="W35" s="87"/>
      <c r="X35" s="87"/>
      <c r="Y35" s="87"/>
      <c r="Z35" s="87"/>
      <c r="AA35" s="87"/>
    </row>
    <row r="36" spans="1:27" s="89" customFormat="1" ht="54.75" customHeight="1">
      <c r="A36" s="247"/>
      <c r="B36" s="252"/>
      <c r="C36" s="253"/>
      <c r="D36" s="192" t="s">
        <v>1343</v>
      </c>
      <c r="E36" s="193" t="s">
        <v>1344</v>
      </c>
      <c r="F36" s="194" t="s">
        <v>702</v>
      </c>
      <c r="G36" s="194">
        <v>1.998</v>
      </c>
      <c r="H36" s="194" t="s">
        <v>1409</v>
      </c>
      <c r="I36" s="194" t="s">
        <v>1345</v>
      </c>
      <c r="J36" s="195">
        <v>5</v>
      </c>
      <c r="K36" s="215">
        <v>11.4</v>
      </c>
      <c r="L36" s="216">
        <f t="shared" si="1"/>
        <v>203.65438596491228</v>
      </c>
      <c r="M36" s="198">
        <v>10.2</v>
      </c>
      <c r="N36" s="199">
        <v>13.5</v>
      </c>
      <c r="O36" s="194" t="s">
        <v>1403</v>
      </c>
      <c r="P36" s="194" t="s">
        <v>38</v>
      </c>
      <c r="Q36" s="194" t="s">
        <v>1382</v>
      </c>
      <c r="R36" s="194"/>
      <c r="S36" s="200" t="s">
        <v>1375</v>
      </c>
      <c r="T36" s="201">
        <f t="shared" si="2"/>
        <v>111</v>
      </c>
      <c r="U36" s="194">
        <f>IF(AND(K36&lt;&gt;0,ISNUMBER(K36)),IF(ROUNDDOWN(K36/N36*100,0)&gt;=100,ROUNDDOWN(K36/N36*100,0),""),"")</f>
      </c>
      <c r="V36" s="87"/>
      <c r="W36" s="87"/>
      <c r="X36" s="87"/>
      <c r="Y36" s="87"/>
      <c r="Z36" s="87"/>
      <c r="AA36" s="87"/>
    </row>
    <row r="37" spans="1:27" s="89" customFormat="1" ht="54.75" customHeight="1" thickBot="1">
      <c r="A37" s="247"/>
      <c r="B37" s="254"/>
      <c r="C37" s="255"/>
      <c r="D37" s="192" t="s">
        <v>1343</v>
      </c>
      <c r="E37" s="193" t="s">
        <v>1346</v>
      </c>
      <c r="F37" s="194" t="s">
        <v>702</v>
      </c>
      <c r="G37" s="194">
        <v>1.998</v>
      </c>
      <c r="H37" s="194" t="s">
        <v>1409</v>
      </c>
      <c r="I37" s="194" t="s">
        <v>981</v>
      </c>
      <c r="J37" s="195">
        <v>5</v>
      </c>
      <c r="K37" s="196">
        <v>11.2</v>
      </c>
      <c r="L37" s="197">
        <f t="shared" si="1"/>
        <v>207.29107142857143</v>
      </c>
      <c r="M37" s="198">
        <v>9.4</v>
      </c>
      <c r="N37" s="199">
        <v>12.7</v>
      </c>
      <c r="O37" s="194" t="s">
        <v>1403</v>
      </c>
      <c r="P37" s="194" t="s">
        <v>38</v>
      </c>
      <c r="Q37" s="194" t="s">
        <v>1382</v>
      </c>
      <c r="R37" s="194"/>
      <c r="S37" s="200" t="s">
        <v>1375</v>
      </c>
      <c r="T37" s="201">
        <f t="shared" si="2"/>
        <v>119</v>
      </c>
      <c r="U37" s="194">
        <f>IF(AND(K37&lt;&gt;0,ISNUMBER(K37)),IF(ROUNDDOWN(K37/N37*100,0)&gt;=100,ROUNDDOWN(K37/N37*100,0),""),"")</f>
      </c>
      <c r="V37" s="87"/>
      <c r="W37" s="87"/>
      <c r="X37" s="87"/>
      <c r="Y37" s="87"/>
      <c r="Z37" s="87"/>
      <c r="AA37" s="87"/>
    </row>
    <row r="38" spans="1:21" s="87" customFormat="1" ht="66" customHeight="1">
      <c r="A38" s="362"/>
      <c r="B38" s="240"/>
      <c r="C38" s="295" t="s">
        <v>704</v>
      </c>
      <c r="D38" s="192" t="s">
        <v>705</v>
      </c>
      <c r="E38" s="194" t="s">
        <v>1347</v>
      </c>
      <c r="F38" s="194" t="s">
        <v>1410</v>
      </c>
      <c r="G38" s="194">
        <v>4.968</v>
      </c>
      <c r="H38" s="194" t="s">
        <v>1411</v>
      </c>
      <c r="I38" s="194" t="s">
        <v>706</v>
      </c>
      <c r="J38" s="207">
        <v>5</v>
      </c>
      <c r="K38" s="366">
        <v>11.6</v>
      </c>
      <c r="L38" s="367">
        <f t="shared" si="1"/>
        <v>200.14310344827587</v>
      </c>
      <c r="M38" s="210">
        <v>8.7</v>
      </c>
      <c r="N38" s="211">
        <v>11.9</v>
      </c>
      <c r="O38" s="212" t="s">
        <v>1412</v>
      </c>
      <c r="P38" s="206" t="s">
        <v>38</v>
      </c>
      <c r="Q38" s="206" t="s">
        <v>1413</v>
      </c>
      <c r="R38" s="206"/>
      <c r="S38" s="213" t="s">
        <v>1414</v>
      </c>
      <c r="T38" s="488">
        <f aca="true" t="shared" si="3" ref="T38:T49">IF(K38&gt;=M38,ROUNDDOWN(K38/M38*100,0),"")</f>
        <v>133</v>
      </c>
      <c r="U38" s="185">
        <f aca="true" t="shared" si="4" ref="U38:U49">IF(AND(K38&lt;&gt;0,K38&gt;=N38),ROUNDDOWN(K38/N38*100,0),"")</f>
      </c>
    </row>
    <row r="39" spans="1:27" s="87" customFormat="1" ht="66" customHeight="1">
      <c r="A39" s="362"/>
      <c r="B39" s="237"/>
      <c r="C39" s="312"/>
      <c r="D39" s="192" t="s">
        <v>705</v>
      </c>
      <c r="E39" s="194" t="s">
        <v>1348</v>
      </c>
      <c r="F39" s="194" t="s">
        <v>1410</v>
      </c>
      <c r="G39" s="194">
        <v>4.968</v>
      </c>
      <c r="H39" s="194" t="s">
        <v>1411</v>
      </c>
      <c r="I39" s="194" t="s">
        <v>707</v>
      </c>
      <c r="J39" s="207">
        <v>5</v>
      </c>
      <c r="K39" s="300">
        <v>11.6</v>
      </c>
      <c r="L39" s="236">
        <f t="shared" si="1"/>
        <v>200.14310344827587</v>
      </c>
      <c r="M39" s="210">
        <v>7.4</v>
      </c>
      <c r="N39" s="211">
        <v>10.6</v>
      </c>
      <c r="O39" s="212" t="s">
        <v>1412</v>
      </c>
      <c r="P39" s="206" t="s">
        <v>38</v>
      </c>
      <c r="Q39" s="206" t="s">
        <v>1413</v>
      </c>
      <c r="R39" s="206"/>
      <c r="S39" s="213" t="s">
        <v>1414</v>
      </c>
      <c r="T39" s="488">
        <f t="shared" si="3"/>
        <v>156</v>
      </c>
      <c r="U39" s="185">
        <f t="shared" si="4"/>
        <v>109</v>
      </c>
      <c r="V39" s="89"/>
      <c r="W39" s="89"/>
      <c r="X39" s="89"/>
      <c r="Y39" s="89"/>
      <c r="Z39" s="89"/>
      <c r="AA39" s="89"/>
    </row>
    <row r="40" spans="1:27" s="87" customFormat="1" ht="66" customHeight="1">
      <c r="A40" s="362"/>
      <c r="B40" s="237"/>
      <c r="C40" s="371" t="s">
        <v>1415</v>
      </c>
      <c r="D40" s="192" t="s">
        <v>708</v>
      </c>
      <c r="E40" s="194" t="s">
        <v>1056</v>
      </c>
      <c r="F40" s="194" t="s">
        <v>1410</v>
      </c>
      <c r="G40" s="194">
        <v>4.968</v>
      </c>
      <c r="H40" s="194" t="s">
        <v>1411</v>
      </c>
      <c r="I40" s="194" t="s">
        <v>709</v>
      </c>
      <c r="J40" s="207" t="s">
        <v>710</v>
      </c>
      <c r="K40" s="300">
        <v>11.6</v>
      </c>
      <c r="L40" s="236">
        <f t="shared" si="1"/>
        <v>200.14310344827587</v>
      </c>
      <c r="M40" s="210">
        <v>7.4</v>
      </c>
      <c r="N40" s="211">
        <v>10.6</v>
      </c>
      <c r="O40" s="212" t="s">
        <v>1412</v>
      </c>
      <c r="P40" s="206" t="s">
        <v>38</v>
      </c>
      <c r="Q40" s="206" t="s">
        <v>1413</v>
      </c>
      <c r="R40" s="206"/>
      <c r="S40" s="213" t="s">
        <v>1414</v>
      </c>
      <c r="T40" s="488">
        <f t="shared" si="3"/>
        <v>156</v>
      </c>
      <c r="U40" s="185">
        <f t="shared" si="4"/>
        <v>109</v>
      </c>
      <c r="V40" s="89"/>
      <c r="W40" s="89"/>
      <c r="X40" s="89"/>
      <c r="Y40" s="89"/>
      <c r="Z40" s="89"/>
      <c r="AA40" s="89"/>
    </row>
    <row r="41" spans="1:21" s="87" customFormat="1" ht="43.5" customHeight="1">
      <c r="A41" s="492"/>
      <c r="B41" s="311"/>
      <c r="C41" s="175" t="s">
        <v>1416</v>
      </c>
      <c r="D41" s="175" t="s">
        <v>1417</v>
      </c>
      <c r="E41" s="79" t="s">
        <v>1107</v>
      </c>
      <c r="F41" s="206" t="s">
        <v>225</v>
      </c>
      <c r="G41" s="206">
        <v>2.499</v>
      </c>
      <c r="H41" s="206" t="s">
        <v>1407</v>
      </c>
      <c r="I41" s="206" t="s">
        <v>426</v>
      </c>
      <c r="J41" s="207">
        <v>5</v>
      </c>
      <c r="K41" s="300">
        <v>10.6</v>
      </c>
      <c r="L41" s="236">
        <f t="shared" si="1"/>
        <v>219.0245283018868</v>
      </c>
      <c r="M41" s="210">
        <v>12.2</v>
      </c>
      <c r="N41" s="211">
        <v>15.4</v>
      </c>
      <c r="O41" s="212" t="s">
        <v>1418</v>
      </c>
      <c r="P41" s="206" t="s">
        <v>38</v>
      </c>
      <c r="Q41" s="206" t="s">
        <v>1413</v>
      </c>
      <c r="R41" s="206"/>
      <c r="S41" s="213" t="s">
        <v>1414</v>
      </c>
      <c r="T41" s="488">
        <f t="shared" si="3"/>
      </c>
      <c r="U41" s="185">
        <f t="shared" si="4"/>
      </c>
    </row>
    <row r="42" spans="1:21" s="87" customFormat="1" ht="43.5" customHeight="1">
      <c r="A42" s="362"/>
      <c r="B42" s="203"/>
      <c r="C42" s="295" t="s">
        <v>711</v>
      </c>
      <c r="D42" s="205" t="s">
        <v>712</v>
      </c>
      <c r="E42" s="206" t="s">
        <v>1419</v>
      </c>
      <c r="F42" s="206" t="s">
        <v>225</v>
      </c>
      <c r="G42" s="206">
        <v>2.499</v>
      </c>
      <c r="H42" s="206" t="s">
        <v>1407</v>
      </c>
      <c r="I42" s="206" t="s">
        <v>345</v>
      </c>
      <c r="J42" s="207">
        <v>5</v>
      </c>
      <c r="K42" s="300">
        <v>10.8</v>
      </c>
      <c r="L42" s="236">
        <f t="shared" si="1"/>
        <v>214.9685185185185</v>
      </c>
      <c r="M42" s="494">
        <v>13.2</v>
      </c>
      <c r="N42" s="495">
        <v>16.5</v>
      </c>
      <c r="O42" s="212" t="s">
        <v>1418</v>
      </c>
      <c r="P42" s="206" t="s">
        <v>38</v>
      </c>
      <c r="Q42" s="206" t="s">
        <v>204</v>
      </c>
      <c r="R42" s="206"/>
      <c r="S42" s="213" t="s">
        <v>1414</v>
      </c>
      <c r="T42" s="488">
        <f t="shared" si="3"/>
      </c>
      <c r="U42" s="185">
        <f t="shared" si="4"/>
      </c>
    </row>
    <row r="43" spans="1:27" s="89" customFormat="1" ht="43.5" customHeight="1">
      <c r="A43" s="362"/>
      <c r="B43" s="311"/>
      <c r="C43" s="312"/>
      <c r="D43" s="205" t="s">
        <v>712</v>
      </c>
      <c r="E43" s="206" t="s">
        <v>1420</v>
      </c>
      <c r="F43" s="206" t="s">
        <v>225</v>
      </c>
      <c r="G43" s="206">
        <v>2.499</v>
      </c>
      <c r="H43" s="206" t="s">
        <v>1407</v>
      </c>
      <c r="I43" s="206" t="s">
        <v>503</v>
      </c>
      <c r="J43" s="207">
        <v>5</v>
      </c>
      <c r="K43" s="300">
        <v>10.8</v>
      </c>
      <c r="L43" s="236">
        <f t="shared" si="1"/>
        <v>214.9685185185185</v>
      </c>
      <c r="M43" s="494">
        <v>12.2</v>
      </c>
      <c r="N43" s="495">
        <v>15.4</v>
      </c>
      <c r="O43" s="212" t="s">
        <v>1418</v>
      </c>
      <c r="P43" s="206" t="s">
        <v>38</v>
      </c>
      <c r="Q43" s="206" t="s">
        <v>204</v>
      </c>
      <c r="R43" s="206"/>
      <c r="S43" s="213" t="s">
        <v>1414</v>
      </c>
      <c r="T43" s="488">
        <f t="shared" si="3"/>
      </c>
      <c r="U43" s="185">
        <f t="shared" si="4"/>
      </c>
      <c r="V43" s="87"/>
      <c r="W43" s="87"/>
      <c r="X43" s="87"/>
      <c r="Y43" s="87"/>
      <c r="Z43" s="87"/>
      <c r="AA43" s="87"/>
    </row>
    <row r="44" spans="1:21" s="87" customFormat="1" ht="43.5" customHeight="1">
      <c r="A44" s="247"/>
      <c r="B44" s="248"/>
      <c r="C44" s="249" t="s">
        <v>1421</v>
      </c>
      <c r="D44" s="192" t="s">
        <v>1422</v>
      </c>
      <c r="E44" s="193" t="s">
        <v>1205</v>
      </c>
      <c r="F44" s="194" t="s">
        <v>212</v>
      </c>
      <c r="G44" s="194">
        <v>3.456</v>
      </c>
      <c r="H44" s="194" t="s">
        <v>1423</v>
      </c>
      <c r="I44" s="194">
        <v>1650</v>
      </c>
      <c r="J44" s="195">
        <v>5</v>
      </c>
      <c r="K44" s="215">
        <v>10.8</v>
      </c>
      <c r="L44" s="216">
        <f t="shared" si="1"/>
        <v>214.9685185185185</v>
      </c>
      <c r="M44" s="198">
        <v>13.2</v>
      </c>
      <c r="N44" s="199">
        <v>16.5</v>
      </c>
      <c r="O44" s="194" t="s">
        <v>1418</v>
      </c>
      <c r="P44" s="194" t="s">
        <v>38</v>
      </c>
      <c r="Q44" s="194" t="s">
        <v>204</v>
      </c>
      <c r="R44" s="194"/>
      <c r="S44" s="516" t="s">
        <v>1414</v>
      </c>
      <c r="T44" s="201">
        <f>IF(AND(K44&lt;&gt;0,ISNUMBER(K44)),IF(ROUNDDOWN(K44/M44*100,0)&gt;=100,ROUNDDOWN(K44/M44*100,0),""),"")</f>
      </c>
      <c r="U44" s="194">
        <f>IF(AND(K44&lt;&gt;0,ISNUMBER(K44)),IF(ROUNDDOWN(K44/N44*100,0)&gt;=100,ROUNDDOWN(K44/N44*100,0),""),"")</f>
      </c>
    </row>
    <row r="45" spans="1:21" s="87" customFormat="1" ht="43.5" customHeight="1">
      <c r="A45" s="247"/>
      <c r="B45" s="252"/>
      <c r="C45" s="253"/>
      <c r="D45" s="192" t="s">
        <v>1422</v>
      </c>
      <c r="E45" s="193" t="s">
        <v>1424</v>
      </c>
      <c r="F45" s="194" t="s">
        <v>212</v>
      </c>
      <c r="G45" s="194">
        <v>3.456</v>
      </c>
      <c r="H45" s="194" t="s">
        <v>1425</v>
      </c>
      <c r="I45" s="194" t="s">
        <v>1426</v>
      </c>
      <c r="J45" s="195">
        <v>5</v>
      </c>
      <c r="K45" s="215">
        <v>10.6</v>
      </c>
      <c r="L45" s="216">
        <f t="shared" si="1"/>
        <v>219.0245283018868</v>
      </c>
      <c r="M45" s="198">
        <v>12.2</v>
      </c>
      <c r="N45" s="199">
        <v>15.4</v>
      </c>
      <c r="O45" s="194" t="s">
        <v>1427</v>
      </c>
      <c r="P45" s="194" t="s">
        <v>38</v>
      </c>
      <c r="Q45" s="194" t="s">
        <v>204</v>
      </c>
      <c r="R45" s="194"/>
      <c r="S45" s="516" t="s">
        <v>1375</v>
      </c>
      <c r="T45" s="201">
        <f>IF(AND(K45&lt;&gt;0,ISNUMBER(K45)),IF(ROUNDDOWN(K45/M45*100,0)&gt;=100,ROUNDDOWN(K45/M45*100,0),""),"")</f>
      </c>
      <c r="U45" s="194">
        <f>IF(AND(K45&lt;&gt;0,ISNUMBER(K45)),IF(ROUNDDOWN(K45/N45*100,0)&gt;=100,ROUNDDOWN(K45/N45*100,0),""),"")</f>
      </c>
    </row>
    <row r="46" spans="1:21" s="87" customFormat="1" ht="43.5" customHeight="1">
      <c r="A46" s="247"/>
      <c r="B46" s="252"/>
      <c r="C46" s="253"/>
      <c r="D46" s="192" t="s">
        <v>1428</v>
      </c>
      <c r="E46" s="193" t="s">
        <v>1429</v>
      </c>
      <c r="F46" s="194" t="s">
        <v>212</v>
      </c>
      <c r="G46" s="194">
        <v>3.456</v>
      </c>
      <c r="H46" s="194" t="s">
        <v>1409</v>
      </c>
      <c r="I46" s="194" t="s">
        <v>428</v>
      </c>
      <c r="J46" s="195">
        <v>5</v>
      </c>
      <c r="K46" s="215">
        <v>10</v>
      </c>
      <c r="L46" s="216">
        <f t="shared" si="1"/>
        <v>232.166</v>
      </c>
      <c r="M46" s="198">
        <v>12.2</v>
      </c>
      <c r="N46" s="199">
        <v>15.4</v>
      </c>
      <c r="O46" s="194" t="s">
        <v>1427</v>
      </c>
      <c r="P46" s="194" t="s">
        <v>38</v>
      </c>
      <c r="Q46" s="194" t="s">
        <v>1382</v>
      </c>
      <c r="R46" s="194"/>
      <c r="S46" s="516" t="s">
        <v>1375</v>
      </c>
      <c r="T46" s="201">
        <f>IF(AND(K46&lt;&gt;0,ISNUMBER(K46)),IF(ROUNDDOWN(K46/M46*100,0)&gt;=100,ROUNDDOWN(K46/M46*100,0),""),"")</f>
      </c>
      <c r="U46" s="194">
        <f>IF(AND(K46&lt;&gt;0,ISNUMBER(K46)),IF(ROUNDDOWN(K46/N46*100,0)&gt;=100,ROUNDDOWN(K46/N46*100,0),""),"")</f>
      </c>
    </row>
    <row r="47" spans="1:21" s="87" customFormat="1" ht="43.5" customHeight="1">
      <c r="A47" s="247"/>
      <c r="B47" s="254"/>
      <c r="C47" s="255"/>
      <c r="D47" s="192" t="s">
        <v>1428</v>
      </c>
      <c r="E47" s="193" t="s">
        <v>1430</v>
      </c>
      <c r="F47" s="194" t="s">
        <v>212</v>
      </c>
      <c r="G47" s="194">
        <v>3.456</v>
      </c>
      <c r="H47" s="194" t="s">
        <v>1409</v>
      </c>
      <c r="I47" s="194" t="s">
        <v>573</v>
      </c>
      <c r="J47" s="195">
        <v>5</v>
      </c>
      <c r="K47" s="215">
        <v>9.9</v>
      </c>
      <c r="L47" s="216">
        <f t="shared" si="1"/>
        <v>234.51111111111112</v>
      </c>
      <c r="M47" s="198">
        <v>11.1</v>
      </c>
      <c r="N47" s="199">
        <v>14.4</v>
      </c>
      <c r="O47" s="194" t="s">
        <v>1427</v>
      </c>
      <c r="P47" s="194" t="s">
        <v>38</v>
      </c>
      <c r="Q47" s="194" t="s">
        <v>1382</v>
      </c>
      <c r="R47" s="194"/>
      <c r="S47" s="516" t="s">
        <v>1375</v>
      </c>
      <c r="T47" s="201">
        <f>IF(AND(K47&lt;&gt;0,ISNUMBER(K47)),IF(ROUNDDOWN(K47/M47*100,0)&gt;=100,ROUNDDOWN(K47/M47*100,0),""),"")</f>
      </c>
      <c r="U47" s="194">
        <f>IF(AND(K47&lt;&gt;0,ISNUMBER(K47)),IF(ROUNDDOWN(K47/N47*100,0)&gt;=100,ROUNDDOWN(K47/N47*100,0),""),"")</f>
      </c>
    </row>
    <row r="48" spans="1:21" s="87" customFormat="1" ht="43.5" customHeight="1">
      <c r="A48" s="492"/>
      <c r="B48" s="203"/>
      <c r="C48" s="175" t="s">
        <v>1431</v>
      </c>
      <c r="D48" s="175" t="s">
        <v>1432</v>
      </c>
      <c r="E48" s="177" t="s">
        <v>1107</v>
      </c>
      <c r="F48" s="212" t="s">
        <v>212</v>
      </c>
      <c r="G48" s="206">
        <v>3.456</v>
      </c>
      <c r="H48" s="206" t="s">
        <v>1425</v>
      </c>
      <c r="I48" s="206" t="s">
        <v>327</v>
      </c>
      <c r="J48" s="207">
        <v>5</v>
      </c>
      <c r="K48" s="300">
        <v>10</v>
      </c>
      <c r="L48" s="236">
        <f t="shared" si="1"/>
        <v>232.166</v>
      </c>
      <c r="M48" s="210">
        <v>13.2</v>
      </c>
      <c r="N48" s="211">
        <v>16.5</v>
      </c>
      <c r="O48" s="212" t="s">
        <v>1427</v>
      </c>
      <c r="P48" s="206" t="s">
        <v>38</v>
      </c>
      <c r="Q48" s="206" t="s">
        <v>204</v>
      </c>
      <c r="R48" s="206"/>
      <c r="S48" s="213" t="s">
        <v>1375</v>
      </c>
      <c r="T48" s="488">
        <f t="shared" si="3"/>
      </c>
      <c r="U48" s="185">
        <f t="shared" si="4"/>
      </c>
    </row>
    <row r="49" spans="1:21" s="87" customFormat="1" ht="43.5" customHeight="1">
      <c r="A49" s="492"/>
      <c r="B49" s="311"/>
      <c r="C49" s="290"/>
      <c r="D49" s="175" t="s">
        <v>1432</v>
      </c>
      <c r="E49" s="79" t="s">
        <v>871</v>
      </c>
      <c r="F49" s="206" t="s">
        <v>212</v>
      </c>
      <c r="G49" s="206">
        <v>3.456</v>
      </c>
      <c r="H49" s="206" t="s">
        <v>1425</v>
      </c>
      <c r="I49" s="206">
        <v>1660</v>
      </c>
      <c r="J49" s="207">
        <v>5</v>
      </c>
      <c r="K49" s="336">
        <v>9.8</v>
      </c>
      <c r="L49" s="368">
        <f t="shared" si="1"/>
        <v>236.90408163265303</v>
      </c>
      <c r="M49" s="210">
        <v>12.2</v>
      </c>
      <c r="N49" s="211">
        <v>15.4</v>
      </c>
      <c r="O49" s="212" t="s">
        <v>1427</v>
      </c>
      <c r="P49" s="206" t="s">
        <v>38</v>
      </c>
      <c r="Q49" s="206" t="s">
        <v>204</v>
      </c>
      <c r="R49" s="206"/>
      <c r="S49" s="213" t="s">
        <v>1375</v>
      </c>
      <c r="T49" s="488">
        <f t="shared" si="3"/>
      </c>
      <c r="U49" s="185">
        <f t="shared" si="4"/>
      </c>
    </row>
    <row r="50" spans="1:21" s="87" customFormat="1" ht="43.5" customHeight="1">
      <c r="A50" s="492"/>
      <c r="B50" s="497"/>
      <c r="C50" s="498" t="s">
        <v>1433</v>
      </c>
      <c r="D50" s="192" t="s">
        <v>713</v>
      </c>
      <c r="E50" s="194" t="s">
        <v>1107</v>
      </c>
      <c r="F50" s="194" t="s">
        <v>212</v>
      </c>
      <c r="G50" s="194">
        <v>3.456</v>
      </c>
      <c r="H50" s="194" t="s">
        <v>1425</v>
      </c>
      <c r="I50" s="194" t="s">
        <v>714</v>
      </c>
      <c r="J50" s="195">
        <v>4</v>
      </c>
      <c r="K50" s="215">
        <v>9.8</v>
      </c>
      <c r="L50" s="216">
        <f t="shared" si="1"/>
        <v>236.90408163265303</v>
      </c>
      <c r="M50" s="198">
        <v>12.2</v>
      </c>
      <c r="N50" s="199">
        <v>15.4</v>
      </c>
      <c r="O50" s="194" t="s">
        <v>1427</v>
      </c>
      <c r="P50" s="194" t="s">
        <v>38</v>
      </c>
      <c r="Q50" s="194" t="s">
        <v>204</v>
      </c>
      <c r="R50" s="194"/>
      <c r="S50" s="213" t="s">
        <v>1375</v>
      </c>
      <c r="T50" s="322">
        <f>IF(AND(K50&lt;&gt;0,ISNUMBER(K50)),IF(ROUNDDOWN(K50/M50*100,0)&gt;=100,ROUNDDOWN(K50/M50*100,0),""),"")</f>
      </c>
      <c r="U50" s="194">
        <f>IF(AND(K50&lt;&gt;0,ISNUMBER(K50)),IF(ROUNDDOWN(K50/N50*100,0)&gt;=100,ROUNDDOWN(K50/N50*100,0),""),"")</f>
      </c>
    </row>
    <row r="51" spans="1:27" s="87" customFormat="1" ht="43.5" customHeight="1">
      <c r="A51" s="362"/>
      <c r="B51" s="248"/>
      <c r="C51" s="249" t="s">
        <v>715</v>
      </c>
      <c r="D51" s="192" t="s">
        <v>716</v>
      </c>
      <c r="E51" s="193" t="s">
        <v>1349</v>
      </c>
      <c r="F51" s="194" t="s">
        <v>717</v>
      </c>
      <c r="G51" s="194">
        <v>4.608</v>
      </c>
      <c r="H51" s="194" t="s">
        <v>1425</v>
      </c>
      <c r="I51" s="194" t="s">
        <v>1350</v>
      </c>
      <c r="J51" s="195">
        <v>5</v>
      </c>
      <c r="K51" s="215">
        <v>8.4</v>
      </c>
      <c r="L51" s="216">
        <f t="shared" si="1"/>
        <v>276.38809523809516</v>
      </c>
      <c r="M51" s="198">
        <v>10.2</v>
      </c>
      <c r="N51" s="199">
        <v>13.5</v>
      </c>
      <c r="O51" s="194" t="s">
        <v>1427</v>
      </c>
      <c r="P51" s="194" t="s">
        <v>38</v>
      </c>
      <c r="Q51" s="194" t="s">
        <v>204</v>
      </c>
      <c r="R51" s="194"/>
      <c r="S51" s="499" t="s">
        <v>1375</v>
      </c>
      <c r="T51" s="201">
        <f aca="true" t="shared" si="5" ref="T51:T57">IF(AND(K51&lt;&gt;0,ISNUMBER(K51)),IF(ROUNDDOWN(K51/M51*100,0)&gt;=100,ROUNDDOWN(K51/M51*100,0),""),"")</f>
      </c>
      <c r="U51" s="194">
        <f aca="true" t="shared" si="6" ref="U51:U57">IF(AND(K51&lt;&gt;0,ISNUMBER(K51)),IF(ROUNDDOWN(K51/N51*100,0)&gt;=100,ROUNDDOWN(K51/N51*100,0),""),"")</f>
      </c>
      <c r="V51" s="89"/>
      <c r="W51" s="89"/>
      <c r="X51" s="89"/>
      <c r="Y51" s="89"/>
      <c r="Z51" s="89"/>
      <c r="AA51" s="89"/>
    </row>
    <row r="52" spans="1:21" s="87" customFormat="1" ht="43.5" customHeight="1">
      <c r="A52" s="362"/>
      <c r="B52" s="252"/>
      <c r="C52" s="253"/>
      <c r="D52" s="192" t="s">
        <v>716</v>
      </c>
      <c r="E52" s="193" t="s">
        <v>1351</v>
      </c>
      <c r="F52" s="194" t="s">
        <v>717</v>
      </c>
      <c r="G52" s="194">
        <v>4.608</v>
      </c>
      <c r="H52" s="194" t="s">
        <v>1425</v>
      </c>
      <c r="I52" s="194" t="s">
        <v>1352</v>
      </c>
      <c r="J52" s="195">
        <v>5</v>
      </c>
      <c r="K52" s="215">
        <v>8.3</v>
      </c>
      <c r="L52" s="216">
        <f t="shared" si="1"/>
        <v>279.71807228915657</v>
      </c>
      <c r="M52" s="198">
        <v>9.4</v>
      </c>
      <c r="N52" s="199">
        <v>12.7</v>
      </c>
      <c r="O52" s="194" t="s">
        <v>1427</v>
      </c>
      <c r="P52" s="194" t="s">
        <v>38</v>
      </c>
      <c r="Q52" s="194" t="s">
        <v>204</v>
      </c>
      <c r="R52" s="194"/>
      <c r="S52" s="499" t="s">
        <v>1375</v>
      </c>
      <c r="T52" s="201">
        <f t="shared" si="5"/>
      </c>
      <c r="U52" s="194">
        <f t="shared" si="6"/>
      </c>
    </row>
    <row r="53" spans="1:21" s="87" customFormat="1" ht="43.5" customHeight="1">
      <c r="A53" s="362"/>
      <c r="B53" s="252"/>
      <c r="C53" s="253"/>
      <c r="D53" s="192" t="s">
        <v>718</v>
      </c>
      <c r="E53" s="193" t="s">
        <v>1353</v>
      </c>
      <c r="F53" s="194" t="s">
        <v>717</v>
      </c>
      <c r="G53" s="194">
        <v>4.608</v>
      </c>
      <c r="H53" s="194" t="s">
        <v>1425</v>
      </c>
      <c r="I53" s="194" t="s">
        <v>264</v>
      </c>
      <c r="J53" s="195">
        <v>5</v>
      </c>
      <c r="K53" s="215">
        <v>7.9</v>
      </c>
      <c r="L53" s="216">
        <f t="shared" si="1"/>
        <v>293.8810126582278</v>
      </c>
      <c r="M53" s="198">
        <v>9.4</v>
      </c>
      <c r="N53" s="199">
        <v>12.7</v>
      </c>
      <c r="O53" s="194" t="s">
        <v>1427</v>
      </c>
      <c r="P53" s="194" t="s">
        <v>38</v>
      </c>
      <c r="Q53" s="194" t="s">
        <v>1382</v>
      </c>
      <c r="R53" s="194"/>
      <c r="S53" s="499" t="s">
        <v>1375</v>
      </c>
      <c r="T53" s="201">
        <f t="shared" si="5"/>
      </c>
      <c r="U53" s="194">
        <f t="shared" si="6"/>
      </c>
    </row>
    <row r="54" spans="1:21" s="87" customFormat="1" ht="33" customHeight="1">
      <c r="A54" s="362"/>
      <c r="B54" s="254"/>
      <c r="C54" s="255"/>
      <c r="D54" s="192" t="s">
        <v>718</v>
      </c>
      <c r="E54" s="193" t="s">
        <v>1354</v>
      </c>
      <c r="F54" s="194" t="s">
        <v>717</v>
      </c>
      <c r="G54" s="194">
        <v>4.608</v>
      </c>
      <c r="H54" s="194" t="s">
        <v>1425</v>
      </c>
      <c r="I54" s="194" t="s">
        <v>644</v>
      </c>
      <c r="J54" s="195">
        <v>5</v>
      </c>
      <c r="K54" s="215">
        <v>7.7</v>
      </c>
      <c r="L54" s="216">
        <f t="shared" si="1"/>
        <v>301.5142857142857</v>
      </c>
      <c r="M54" s="198">
        <v>8.7</v>
      </c>
      <c r="N54" s="199">
        <v>11.9</v>
      </c>
      <c r="O54" s="194" t="s">
        <v>1427</v>
      </c>
      <c r="P54" s="194" t="s">
        <v>38</v>
      </c>
      <c r="Q54" s="194" t="s">
        <v>1382</v>
      </c>
      <c r="R54" s="194"/>
      <c r="S54" s="499" t="s">
        <v>1375</v>
      </c>
      <c r="T54" s="201">
        <f t="shared" si="5"/>
      </c>
      <c r="U54" s="194">
        <f t="shared" si="6"/>
      </c>
    </row>
    <row r="55" spans="1:21" s="511" customFormat="1" ht="33" customHeight="1">
      <c r="A55" s="362"/>
      <c r="B55" s="248"/>
      <c r="C55" s="249" t="s">
        <v>719</v>
      </c>
      <c r="D55" s="192" t="s">
        <v>720</v>
      </c>
      <c r="E55" s="193" t="s">
        <v>1355</v>
      </c>
      <c r="F55" s="194" t="s">
        <v>717</v>
      </c>
      <c r="G55" s="194">
        <v>4.608</v>
      </c>
      <c r="H55" s="194" t="s">
        <v>1425</v>
      </c>
      <c r="I55" s="194" t="s">
        <v>1079</v>
      </c>
      <c r="J55" s="195" t="s">
        <v>710</v>
      </c>
      <c r="K55" s="215">
        <v>8.3</v>
      </c>
      <c r="L55" s="216">
        <f t="shared" si="1"/>
        <v>279.71807228915657</v>
      </c>
      <c r="M55" s="198">
        <v>9.4</v>
      </c>
      <c r="N55" s="199">
        <v>12.7</v>
      </c>
      <c r="O55" s="194" t="s">
        <v>1427</v>
      </c>
      <c r="P55" s="194" t="s">
        <v>38</v>
      </c>
      <c r="Q55" s="194" t="s">
        <v>204</v>
      </c>
      <c r="R55" s="194"/>
      <c r="S55" s="499" t="s">
        <v>1375</v>
      </c>
      <c r="T55" s="201">
        <f t="shared" si="5"/>
      </c>
      <c r="U55" s="194">
        <f t="shared" si="6"/>
      </c>
    </row>
    <row r="56" spans="1:21" s="87" customFormat="1" ht="42">
      <c r="A56" s="362"/>
      <c r="B56" s="252"/>
      <c r="C56" s="253"/>
      <c r="D56" s="192" t="s">
        <v>720</v>
      </c>
      <c r="E56" s="193" t="s">
        <v>1356</v>
      </c>
      <c r="F56" s="194" t="s">
        <v>717</v>
      </c>
      <c r="G56" s="194">
        <v>4.608</v>
      </c>
      <c r="H56" s="194" t="s">
        <v>1425</v>
      </c>
      <c r="I56" s="194" t="s">
        <v>1357</v>
      </c>
      <c r="J56" s="195" t="s">
        <v>710</v>
      </c>
      <c r="K56" s="215">
        <v>8.2</v>
      </c>
      <c r="L56" s="216">
        <f t="shared" si="1"/>
        <v>283.1292682926829</v>
      </c>
      <c r="M56" s="198">
        <v>8.7</v>
      </c>
      <c r="N56" s="199">
        <v>11.9</v>
      </c>
      <c r="O56" s="194" t="s">
        <v>1427</v>
      </c>
      <c r="P56" s="194" t="s">
        <v>38</v>
      </c>
      <c r="Q56" s="194" t="s">
        <v>204</v>
      </c>
      <c r="R56" s="194"/>
      <c r="S56" s="499" t="s">
        <v>1375</v>
      </c>
      <c r="T56" s="201">
        <f t="shared" si="5"/>
      </c>
      <c r="U56" s="194">
        <f t="shared" si="6"/>
      </c>
    </row>
    <row r="57" spans="1:21" s="87" customFormat="1" ht="42">
      <c r="A57" s="487"/>
      <c r="B57" s="254"/>
      <c r="C57" s="255"/>
      <c r="D57" s="192" t="s">
        <v>721</v>
      </c>
      <c r="E57" s="193" t="s">
        <v>1358</v>
      </c>
      <c r="F57" s="194" t="s">
        <v>717</v>
      </c>
      <c r="G57" s="194">
        <v>4.608</v>
      </c>
      <c r="H57" s="194" t="s">
        <v>1425</v>
      </c>
      <c r="I57" s="194" t="s">
        <v>722</v>
      </c>
      <c r="J57" s="195" t="s">
        <v>710</v>
      </c>
      <c r="K57" s="503">
        <v>7.7</v>
      </c>
      <c r="L57" s="504">
        <f t="shared" si="1"/>
        <v>301.5142857142857</v>
      </c>
      <c r="M57" s="198">
        <v>8.7</v>
      </c>
      <c r="N57" s="199">
        <v>11.9</v>
      </c>
      <c r="O57" s="194" t="s">
        <v>1427</v>
      </c>
      <c r="P57" s="194" t="s">
        <v>38</v>
      </c>
      <c r="Q57" s="194" t="s">
        <v>1382</v>
      </c>
      <c r="R57" s="194"/>
      <c r="S57" s="499" t="s">
        <v>1375</v>
      </c>
      <c r="T57" s="201">
        <f t="shared" si="5"/>
      </c>
      <c r="U57" s="194">
        <f t="shared" si="6"/>
      </c>
    </row>
    <row r="58" spans="1:21" s="87" customFormat="1" ht="31.5">
      <c r="A58" s="219"/>
      <c r="B58" s="248"/>
      <c r="C58" s="249" t="s">
        <v>1434</v>
      </c>
      <c r="D58" s="500" t="s">
        <v>723</v>
      </c>
      <c r="E58" s="501" t="s">
        <v>1213</v>
      </c>
      <c r="F58" s="501" t="s">
        <v>724</v>
      </c>
      <c r="G58" s="501">
        <v>4.968</v>
      </c>
      <c r="H58" s="501" t="s">
        <v>1425</v>
      </c>
      <c r="I58" s="501" t="s">
        <v>725</v>
      </c>
      <c r="J58" s="502">
        <v>4</v>
      </c>
      <c r="K58" s="503">
        <v>8.2</v>
      </c>
      <c r="L58" s="504">
        <f>(1/K58)*34.6*67.1</f>
        <v>283.1292682926829</v>
      </c>
      <c r="M58" s="505">
        <v>11.1</v>
      </c>
      <c r="N58" s="506">
        <v>14.4</v>
      </c>
      <c r="O58" s="501" t="s">
        <v>1435</v>
      </c>
      <c r="P58" s="501" t="s">
        <v>38</v>
      </c>
      <c r="Q58" s="501" t="s">
        <v>204</v>
      </c>
      <c r="R58" s="501"/>
      <c r="S58" s="507" t="s">
        <v>1375</v>
      </c>
      <c r="T58" s="508">
        <f>IF(AND(K58&lt;&gt;0,ISNUMBER(K58)),IF(ROUNDDOWN(K58/M58*100,0)&gt;=100,ROUNDDOWN(K58/M58*100,0),""),"")</f>
      </c>
      <c r="U58" s="501">
        <f>IF(AND(K58&lt;&gt;0,ISNUMBER(K58)),IF(ROUNDDOWN(K58/N58*100,0)&gt;=100,ROUNDDOWN(K58/N58*100,0),""),"")</f>
      </c>
    </row>
    <row r="59" spans="1:21" s="87" customFormat="1" ht="31.5">
      <c r="A59" s="517"/>
      <c r="B59" s="497"/>
      <c r="C59" s="498" t="s">
        <v>1436</v>
      </c>
      <c r="D59" s="192" t="s">
        <v>1437</v>
      </c>
      <c r="E59" s="193" t="s">
        <v>849</v>
      </c>
      <c r="F59" s="194" t="s">
        <v>724</v>
      </c>
      <c r="G59" s="194">
        <v>4.968</v>
      </c>
      <c r="H59" s="194" t="s">
        <v>1423</v>
      </c>
      <c r="I59" s="194" t="s">
        <v>1438</v>
      </c>
      <c r="J59" s="195">
        <v>5</v>
      </c>
      <c r="K59" s="518">
        <v>8.2</v>
      </c>
      <c r="L59" s="519">
        <f>(1/K59)*34.6*67.1</f>
        <v>283.1292682926829</v>
      </c>
      <c r="M59" s="198">
        <v>11.1</v>
      </c>
      <c r="N59" s="199">
        <v>14.4</v>
      </c>
      <c r="O59" s="194" t="s">
        <v>1439</v>
      </c>
      <c r="P59" s="194" t="s">
        <v>38</v>
      </c>
      <c r="Q59" s="194" t="s">
        <v>204</v>
      </c>
      <c r="R59" s="194"/>
      <c r="S59" s="499" t="s">
        <v>1414</v>
      </c>
      <c r="T59" s="201">
        <f>IF(AND(K59&lt;&gt;0,ISNUMBER(K59)),IF(ROUNDDOWN(K59/M59*100,0)&gt;=100,ROUNDDOWN(K59/M59*100,0),""),"")</f>
      </c>
      <c r="U59" s="194">
        <f>IF(AND(K59&lt;&gt;0,ISNUMBER(K59)),IF(ROUNDDOWN(K59/N59*100,0)&gt;=100,ROUNDDOWN(K59/N59*100,0),""),"")</f>
      </c>
    </row>
    <row r="60" spans="1:21" s="87" customFormat="1" ht="21.75" thickBot="1">
      <c r="A60" s="272"/>
      <c r="B60" s="258"/>
      <c r="C60" s="509" t="s">
        <v>1359</v>
      </c>
      <c r="D60" s="177" t="s">
        <v>1360</v>
      </c>
      <c r="E60" s="177" t="s">
        <v>1107</v>
      </c>
      <c r="F60" s="177" t="s">
        <v>1361</v>
      </c>
      <c r="G60" s="177">
        <v>5.662</v>
      </c>
      <c r="H60" s="177" t="s">
        <v>1362</v>
      </c>
      <c r="I60" s="177" t="s">
        <v>1363</v>
      </c>
      <c r="J60" s="258">
        <v>8</v>
      </c>
      <c r="K60" s="520">
        <v>6.5</v>
      </c>
      <c r="L60" s="521">
        <f>(1/K60)*34.6*67.1</f>
        <v>357.17846153846153</v>
      </c>
      <c r="M60" s="184">
        <v>7.4</v>
      </c>
      <c r="N60" s="177">
        <v>10.6</v>
      </c>
      <c r="O60" s="177" t="s">
        <v>186</v>
      </c>
      <c r="P60" s="177" t="s">
        <v>197</v>
      </c>
      <c r="Q60" s="177" t="s">
        <v>45</v>
      </c>
      <c r="R60" s="177"/>
      <c r="S60" s="510" t="s">
        <v>40</v>
      </c>
      <c r="T60" s="184" t="s">
        <v>404</v>
      </c>
      <c r="U60" s="177" t="s">
        <v>404</v>
      </c>
    </row>
  </sheetData>
  <sheetProtection/>
  <mergeCells count="11">
    <mergeCell ref="P4:R4"/>
    <mergeCell ref="T4:T7"/>
    <mergeCell ref="U4:U7"/>
    <mergeCell ref="M5:M8"/>
    <mergeCell ref="N5:N8"/>
    <mergeCell ref="P5:R5"/>
    <mergeCell ref="A4:A7"/>
    <mergeCell ref="B4:C7"/>
    <mergeCell ref="D4:E5"/>
    <mergeCell ref="F4:G5"/>
    <mergeCell ref="K4:N4"/>
  </mergeCells>
  <conditionalFormatting sqref="S28:S29 S9:S17 S41:S59">
    <cfRule type="cellIs" priority="1" dxfId="32" operator="equal" stopIfTrue="1">
      <formula>"☆☆☆"</formula>
    </cfRule>
    <cfRule type="cellIs" priority="2" dxfId="32" operator="equal" stopIfTrue="1">
      <formula>"☆☆☆☆"</formula>
    </cfRule>
  </conditionalFormatting>
  <dataValidations count="5">
    <dataValidation allowBlank="1" showInputMessage="1" showErrorMessage="1" imeMode="on" sqref="C22:C23"/>
    <dataValidation type="list" allowBlank="1" showInputMessage="1" sqref="S41 S58:S59 S48:S50 S9:S17">
      <formula1>$V$9:$V$9</formula1>
    </dataValidation>
    <dataValidation type="list" allowBlank="1" showInputMessage="1" showErrorMessage="1" sqref="S42:S47">
      <formula1>$V$9:$V$10</formula1>
    </dataValidation>
    <dataValidation type="list" allowBlank="1" showInputMessage="1" showErrorMessage="1" sqref="S28:S29">
      <formula1>$V$11:$V$20</formula1>
    </dataValidation>
    <dataValidation type="list" allowBlank="1" showInputMessage="1" showErrorMessage="1" sqref="S51:S57">
      <formula1>$V$9:$V$21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2016-03-24T05:22:03Z</cp:lastPrinted>
  <dcterms:created xsi:type="dcterms:W3CDTF">2015-01-20T05:50:12Z</dcterms:created>
  <dcterms:modified xsi:type="dcterms:W3CDTF">2016-03-24T07:57:26Z</dcterms:modified>
  <cp:category/>
  <cp:version/>
  <cp:contentType/>
  <cp:contentStatus/>
</cp:coreProperties>
</file>