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12" activeTab="4"/>
  </bookViews>
  <sheets>
    <sheet name="Suzuki" sheetId="1" r:id="rId1"/>
    <sheet name="Subaru" sheetId="2" r:id="rId2"/>
    <sheet name="Daihatsu" sheetId="3" r:id="rId3"/>
    <sheet name="Toyota" sheetId="4" r:id="rId4"/>
    <sheet name="Nissan" sheetId="5" r:id="rId5"/>
    <sheet name="Honda" sheetId="6" r:id="rId6"/>
    <sheet name="Mazda" sheetId="7" r:id="rId7"/>
    <sheet name="Mitsubishi" sheetId="8" r:id="rId8"/>
  </sheets>
  <externalReferences>
    <externalReference r:id="rId11"/>
    <externalReference r:id="rId12"/>
    <externalReference r:id="rId13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'Daihatsu'!$A$2:$U$44</definedName>
    <definedName name="_xlnm.Print_Area" localSheetId="5">'Honda'!$A$2:$U$63</definedName>
    <definedName name="_xlnm.Print_Area" localSheetId="6">'Mazda'!$A$2:$U$58</definedName>
    <definedName name="_xlnm.Print_Area" localSheetId="7">'Mitsubishi'!$A$2:$U$22</definedName>
    <definedName name="_xlnm.Print_Area" localSheetId="4">'Nissan'!$A$2:$U$28</definedName>
    <definedName name="_xlnm.Print_Area" localSheetId="1">'Subaru'!$A$2:$U$19</definedName>
    <definedName name="_xlnm.Print_Area" localSheetId="0">'Suzuki'!$A$2:$U$71</definedName>
    <definedName name="_xlnm.Print_Titles" localSheetId="2">'Daihatsu'!$2:$8</definedName>
    <definedName name="_xlnm.Print_Titles" localSheetId="5">'Honda'!$2:$8</definedName>
    <definedName name="_xlnm.Print_Titles" localSheetId="6">'Mazda'!$2:$8</definedName>
    <definedName name="_xlnm.Print_Titles" localSheetId="0">'Suzuki'!$2:$8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<sst xmlns="http://schemas.openxmlformats.org/spreadsheetml/2006/main" count="2584" uniqueCount="676">
  <si>
    <t>当該自動車の製造又は輸入の事業を行う者の氏名又は名称　　　　スズキ株式会社　</t>
  </si>
  <si>
    <t>ガソリン乗用車（軽自動車）</t>
  </si>
  <si>
    <t>平成27年度
燃費基準
達成・向上
達成レベル</t>
  </si>
  <si>
    <t>平成32年度
燃費基準
達成・向上
達成レベル</t>
  </si>
  <si>
    <t>DBA-HA36S</t>
  </si>
  <si>
    <t>R06A</t>
  </si>
  <si>
    <t>5MT</t>
  </si>
  <si>
    <t>EP</t>
  </si>
  <si>
    <t>3W</t>
  </si>
  <si>
    <t>F</t>
  </si>
  <si>
    <t>☆☆☆☆</t>
  </si>
  <si>
    <t>A</t>
  </si>
  <si>
    <t>5AT
(E)</t>
  </si>
  <si>
    <t>V,EP,AM</t>
  </si>
  <si>
    <t>CVT
(E･LTC)</t>
  </si>
  <si>
    <t>I,V,EP,B,C</t>
  </si>
  <si>
    <t>K6A</t>
  </si>
  <si>
    <t>V,EP</t>
  </si>
  <si>
    <t>V,EP,C</t>
  </si>
  <si>
    <t>ﾀｰﾎﾞﾁｬｰｼﾞｬ付</t>
  </si>
  <si>
    <t>R06A
-WA04A</t>
  </si>
  <si>
    <t>DBA-MH34S</t>
  </si>
  <si>
    <t>R06A</t>
  </si>
  <si>
    <t>770～790</t>
  </si>
  <si>
    <t>820～840</t>
  </si>
  <si>
    <t>750～770</t>
  </si>
  <si>
    <t>I,V,EP</t>
  </si>
  <si>
    <t>800～820</t>
  </si>
  <si>
    <t>780～800</t>
  </si>
  <si>
    <t>830～850</t>
  </si>
  <si>
    <t>860～870</t>
  </si>
  <si>
    <t>DBA-MF33S</t>
  </si>
  <si>
    <t>DBA-MK32S</t>
  </si>
  <si>
    <t>840～850</t>
  </si>
  <si>
    <t>860～880</t>
  </si>
  <si>
    <t>890～930</t>
  </si>
  <si>
    <t>860～900</t>
  </si>
  <si>
    <t>910～950</t>
  </si>
  <si>
    <t>DBA-MR31S</t>
  </si>
  <si>
    <t>810～820</t>
  </si>
  <si>
    <t>EP</t>
  </si>
  <si>
    <t>R</t>
  </si>
  <si>
    <t>980～1010</t>
  </si>
  <si>
    <t>4AT
(E)</t>
  </si>
  <si>
    <t>960～970</t>
  </si>
  <si>
    <t>980～1000</t>
  </si>
  <si>
    <t>ABA-JB23W</t>
  </si>
  <si>
    <t>5MT×2</t>
  </si>
  <si>
    <t>980～990</t>
  </si>
  <si>
    <t>4AT×2
(E)</t>
  </si>
  <si>
    <r>
      <rPr>
        <sz val="8"/>
        <color indexed="8"/>
        <rFont val="ＭＳ Ｐゴシック"/>
        <family val="3"/>
      </rPr>
      <t>当該自動車の製造又は輸入の事業を行う者の氏名又は名称　</t>
    </r>
  </si>
  <si>
    <t>富士重工業株式会社</t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</si>
  <si>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</si>
  <si>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r>
      <rPr>
        <sz val="8"/>
        <color indexed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</si>
  <si>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通称名</t>
    </r>
  </si>
  <si>
    <r>
      <rPr>
        <sz val="8"/>
        <color indexed="8"/>
        <rFont val="ＭＳ Ｐゴシック"/>
        <family val="3"/>
      </rPr>
      <t>原動機</t>
    </r>
  </si>
  <si>
    <r>
      <rPr>
        <sz val="8"/>
        <color indexed="8"/>
        <rFont val="ＭＳ Ｐゴシック"/>
        <family val="3"/>
      </rPr>
      <t>変速装置
の型式及び
変速段数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</si>
  <si>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</si>
  <si>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乗車定員
（名）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</si>
  <si>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</si>
  <si>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</si>
  <si>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</si>
  <si>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</si>
  <si>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</si>
  <si>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主要</t>
    </r>
  </si>
  <si>
    <r>
      <rPr>
        <sz val="8"/>
        <color indexed="8"/>
        <rFont val="ＭＳ Ｐゴシック"/>
        <family val="3"/>
      </rPr>
      <t>その他燃費値の異なる要因</t>
    </r>
  </si>
  <si>
    <r>
      <rPr>
        <sz val="8"/>
        <color indexed="8"/>
        <rFont val="ＭＳ Ｐゴシック"/>
        <family val="3"/>
      </rPr>
      <t>（参考）</t>
    </r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</si>
  <si>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</si>
  <si>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</si>
  <si>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燃費</t>
    </r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</si>
  <si>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</si>
  <si>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</si>
  <si>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color indexed="8"/>
        <rFont val="ＭＳ Ｐゴシック"/>
        <family val="3"/>
      </rPr>
      <t>改善</t>
    </r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</si>
  <si>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</si>
  <si>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駆動</t>
    </r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</si>
  <si>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</si>
  <si>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</si>
  <si>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</si>
  <si>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</si>
  <si>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形式</t>
    </r>
  </si>
  <si>
    <r>
      <rPr>
        <sz val="8"/>
        <color indexed="8"/>
        <rFont val="ＭＳ Ｐゴシック"/>
        <family val="3"/>
      </rPr>
      <t>レベル</t>
    </r>
  </si>
  <si>
    <t>3W,EGR</t>
  </si>
  <si>
    <t>3W</t>
  </si>
  <si>
    <r>
      <rPr>
        <b/>
        <sz val="12"/>
        <color indexed="8"/>
        <rFont val="ＭＳ Ｐゴシック"/>
        <family val="3"/>
      </rPr>
      <t>ガソリン乗用車（軽自動車）又はガソリン乗用車（普通・小型）</t>
    </r>
  </si>
  <si>
    <t>ダイハツ</t>
  </si>
  <si>
    <t>ﾐﾗ ｲｰｽ</t>
  </si>
  <si>
    <t>DBA-LA300S</t>
  </si>
  <si>
    <t>KF</t>
  </si>
  <si>
    <t>3W、EGR</t>
  </si>
  <si>
    <t>DBA-LA310S</t>
  </si>
  <si>
    <t>ﾑｰｳﾞ</t>
  </si>
  <si>
    <t>ﾀﾝﾄ</t>
  </si>
  <si>
    <t>DBA-LA600S</t>
  </si>
  <si>
    <t>920～940</t>
  </si>
  <si>
    <t>940～960</t>
  </si>
  <si>
    <t>DBA-LA610S</t>
  </si>
  <si>
    <t>990～1010</t>
  </si>
  <si>
    <t>ﾑｰｳﾞ ｺﾝﾃ</t>
  </si>
  <si>
    <t>DBA-L575S</t>
  </si>
  <si>
    <t>830~850</t>
  </si>
  <si>
    <t>DBA-L585S</t>
  </si>
  <si>
    <t>880~900</t>
  </si>
  <si>
    <t>ﾐﾗ ｺｺｱ</t>
  </si>
  <si>
    <t>DBA-L675S</t>
  </si>
  <si>
    <t>DBA-L685S</t>
  </si>
  <si>
    <t>ﾐﾗ</t>
  </si>
  <si>
    <t>DBA-L275S</t>
  </si>
  <si>
    <t>DBA-L285S</t>
  </si>
  <si>
    <t>ｱﾄﾚｰﾜｺﾞﾝ</t>
  </si>
  <si>
    <t>ABA-S321G</t>
  </si>
  <si>
    <t>4AT</t>
  </si>
  <si>
    <t>ABA-S331G</t>
  </si>
  <si>
    <t>1020～1030</t>
  </si>
  <si>
    <t>トヨタ自動車株式会社</t>
  </si>
  <si>
    <t>平成27年度
燃費基準
達成・向上
達成レベル</t>
  </si>
  <si>
    <t>平成32年度
燃費基準
達成・向上
達成レベル</t>
  </si>
  <si>
    <t>トヨタ</t>
  </si>
  <si>
    <t>※1</t>
  </si>
  <si>
    <t>ピクシス エポック</t>
  </si>
  <si>
    <t>DBA-LA300A</t>
  </si>
  <si>
    <t>I、Ｖ、EP、B、C</t>
  </si>
  <si>
    <t>DBA-LA310A</t>
  </si>
  <si>
    <t>ピクシス スペース</t>
  </si>
  <si>
    <t>830～850</t>
  </si>
  <si>
    <t>880～900</t>
  </si>
  <si>
    <t>（注）　*1印の付いている通称名については、　ダイハツ工業株式会社が製造事業者である。</t>
  </si>
  <si>
    <t>ニッサン</t>
  </si>
  <si>
    <t>※2</t>
  </si>
  <si>
    <t>ﾓｺ</t>
  </si>
  <si>
    <t>DBA-MG33S</t>
  </si>
  <si>
    <t>CVT(E･LTC)</t>
  </si>
  <si>
    <t/>
  </si>
  <si>
    <t>850</t>
  </si>
  <si>
    <t>※1</t>
  </si>
  <si>
    <t>ﾃﾞｲｽﾞ</t>
  </si>
  <si>
    <t>DBA-B21W</t>
  </si>
  <si>
    <t>3B20</t>
  </si>
  <si>
    <t>ﾃﾞｲｽﾞﾙｰｸｽ</t>
  </si>
  <si>
    <t>DBA-B21A</t>
  </si>
  <si>
    <t>920～950</t>
  </si>
  <si>
    <t>NV100 ｸﾘｯﾊﾟｰﾘｵ</t>
  </si>
  <si>
    <t>ホンダ</t>
  </si>
  <si>
    <t>DBA-JH1</t>
  </si>
  <si>
    <t>S07A</t>
  </si>
  <si>
    <t>4</t>
  </si>
  <si>
    <t>3W+EGR</t>
  </si>
  <si>
    <t>DBA-JH2</t>
  </si>
  <si>
    <t>DBA-JG1</t>
  </si>
  <si>
    <t>DBA-JG2</t>
  </si>
  <si>
    <t>890～900</t>
  </si>
  <si>
    <t>タイヤ165/55R15</t>
  </si>
  <si>
    <t>DBA-JF1</t>
  </si>
  <si>
    <t>CVT
（E･LTC）</t>
  </si>
  <si>
    <t>920～930</t>
  </si>
  <si>
    <t>タイヤ155/65R14</t>
  </si>
  <si>
    <t>DBA-JF2</t>
  </si>
  <si>
    <t>990～1000</t>
  </si>
  <si>
    <t>930～940</t>
  </si>
  <si>
    <t>950～960</t>
  </si>
  <si>
    <t>1000～1010</t>
  </si>
  <si>
    <t>1030～1070</t>
  </si>
  <si>
    <t>1030～1050</t>
  </si>
  <si>
    <t>ABA-HM1</t>
  </si>
  <si>
    <t>E07Z</t>
  </si>
  <si>
    <t>3AT</t>
  </si>
  <si>
    <t>ABA-HM2</t>
  </si>
  <si>
    <t>ABA-HM3</t>
  </si>
  <si>
    <t>ABA-HM4</t>
  </si>
  <si>
    <t>1010～1020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</si>
  <si>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</si>
  <si>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</si>
  <si>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</si>
  <si>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</si>
  <si>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</si>
  <si>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</si>
  <si>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</si>
  <si>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</si>
  <si>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</si>
  <si>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</si>
  <si>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</si>
  <si>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</si>
  <si>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</si>
  <si>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</si>
  <si>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</si>
  <si>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</si>
  <si>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</si>
  <si>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</si>
  <si>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</si>
  <si>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</si>
  <si>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</si>
  <si>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</si>
  <si>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</si>
  <si>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</si>
  <si>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</si>
  <si>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</si>
  <si>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</si>
  <si>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</si>
  <si>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</si>
  <si>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キャロル</t>
  </si>
  <si>
    <t>DBA-HB36S</t>
  </si>
  <si>
    <t>フレア</t>
  </si>
  <si>
    <t>DAA-MJ44S</t>
  </si>
  <si>
    <t>DBA-MJ34S</t>
  </si>
  <si>
    <t>フレア　ワゴン</t>
  </si>
  <si>
    <t>DBA-MM32S</t>
  </si>
  <si>
    <t>フレア
　クロスオーバー</t>
  </si>
  <si>
    <t>DBA-MS31S</t>
  </si>
  <si>
    <t>スクラム</t>
  </si>
  <si>
    <t>AZ-オフロード</t>
  </si>
  <si>
    <t>ABA-JM23W</t>
  </si>
  <si>
    <r>
      <rPr>
        <sz val="8"/>
        <rFont val="ＭＳ Ｐゴシック"/>
        <family val="3"/>
      </rPr>
      <t>（注）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</si>
  <si>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印の付いている通称名については、スズキ株式会社が製造事業者である。</t>
    </r>
  </si>
  <si>
    <t>平成27年度
燃費基準
達成・向上
達成レベル</t>
  </si>
  <si>
    <t>平成32年度
燃費基準
達成・向上
達成レベル</t>
  </si>
  <si>
    <t>三菱</t>
  </si>
  <si>
    <t>ｅＫ</t>
  </si>
  <si>
    <t>DBA-B11W</t>
  </si>
  <si>
    <t>3B20</t>
  </si>
  <si>
    <t>V,C,I,
B,EP</t>
  </si>
  <si>
    <t>EGR
3W</t>
  </si>
  <si>
    <t>V,C,
B,EP</t>
  </si>
  <si>
    <t>ｅＫ ＳＰＡＣＥ</t>
  </si>
  <si>
    <t>DBA-B11A</t>
  </si>
  <si>
    <t>タウンボックス</t>
  </si>
  <si>
    <t>※1印の付いている通称名については、スズキ株式会社が製造事業者です。</t>
  </si>
  <si>
    <t>目標年度（平成27年度/平成32年度）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</si>
  <si>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</si>
  <si>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達成・向上
達成レベル</t>
    </r>
  </si>
  <si>
    <t>類別区分番号</t>
  </si>
  <si>
    <r>
      <rPr>
        <sz val="8"/>
        <rFont val="ＭＳ Ｐゴシック"/>
        <family val="3"/>
      </rPr>
      <t>スズキ</t>
    </r>
  </si>
  <si>
    <r>
      <rPr>
        <sz val="8"/>
        <rFont val="ＭＳ Ｐゴシック"/>
        <family val="3"/>
      </rPr>
      <t>アルト</t>
    </r>
  </si>
  <si>
    <r>
      <rPr>
        <u val="single"/>
        <sz val="8"/>
        <rFont val="ＭＳ Ｐゴシック"/>
        <family val="3"/>
      </rPr>
      <t>☆☆☆☆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</si>
  <si>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0602</t>
    </r>
  </si>
  <si>
    <r>
      <t>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</si>
  <si>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0603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0604</t>
    </r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</si>
  <si>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</si>
  <si>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</si>
  <si>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0605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</t>
    </r>
  </si>
  <si>
    <r>
      <t>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</si>
  <si>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t>I,V,EP,AM</t>
  </si>
  <si>
    <r>
      <rPr>
        <sz val="8"/>
        <rFont val="ＭＳ Ｐゴシック"/>
        <family val="3"/>
      </rPr>
      <t>ﾀｰﾎﾞﾁｬｰｼﾞｬ付</t>
    </r>
  </si>
  <si>
    <r>
      <t>0607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0608</t>
    </r>
  </si>
  <si>
    <t>3W+EGR</t>
  </si>
  <si>
    <r>
      <rPr>
        <sz val="8"/>
        <rFont val="ＭＳ Ｐゴシック"/>
        <family val="3"/>
      </rPr>
      <t>アルト　ラパン</t>
    </r>
  </si>
  <si>
    <r>
      <rPr>
        <sz val="8"/>
        <rFont val="ＭＳ Ｐゴシック"/>
        <family val="3"/>
      </rPr>
      <t>ワゴンＲ</t>
    </r>
  </si>
  <si>
    <r>
      <t>0011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0020</t>
    </r>
  </si>
  <si>
    <r>
      <t>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790</t>
    </r>
  </si>
  <si>
    <r>
      <t>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840</t>
    </r>
  </si>
  <si>
    <r>
      <t>750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770</t>
    </r>
  </si>
  <si>
    <r>
      <t>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</si>
  <si>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t>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800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</si>
  <si>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</si>
  <si>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MR</t>
    </r>
    <r>
      <rPr>
        <sz val="8"/>
        <rFont val="ＭＳ Ｐゴシック"/>
        <family val="3"/>
      </rPr>
      <t>ワゴン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</si>
  <si>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</si>
  <si>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r>
      <rPr>
        <sz val="8"/>
        <rFont val="ＭＳ Ｐゴシック"/>
        <family val="3"/>
      </rPr>
      <t>スペーシア</t>
    </r>
  </si>
  <si>
    <r>
      <t>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</si>
  <si>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880</t>
    </r>
  </si>
  <si>
    <r>
      <t>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930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</si>
  <si>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900</t>
    </r>
  </si>
  <si>
    <r>
      <t>910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</si>
  <si>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r>
      <t>760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780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</si>
  <si>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830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</si>
  <si>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</si>
  <si>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rPr>
        <sz val="8"/>
        <rFont val="ＭＳ Ｐゴシック"/>
        <family val="3"/>
      </rPr>
      <t>エブリイ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</si>
  <si>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</si>
  <si>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</si>
  <si>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t>V,EP</t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</si>
  <si>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</si>
  <si>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1010</t>
    </r>
  </si>
  <si>
    <r>
      <rPr>
        <sz val="8"/>
        <rFont val="ＭＳ Ｐゴシック"/>
        <family val="3"/>
      </rPr>
      <t>ジムニー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</si>
  <si>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</si>
  <si>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1000</t>
    </r>
  </si>
  <si>
    <t>スバル</t>
  </si>
  <si>
    <t>※</t>
  </si>
  <si>
    <t xml:space="preserve">プレオ プラス </t>
  </si>
  <si>
    <t>DBA-LA300F</t>
  </si>
  <si>
    <t>0009～0012</t>
  </si>
  <si>
    <t>DBA-LA310F</t>
  </si>
  <si>
    <t>0007～0009</t>
  </si>
  <si>
    <t xml:space="preserve">ステラ </t>
  </si>
  <si>
    <t>DBA-LA150F</t>
  </si>
  <si>
    <t>0001～0002、0004</t>
  </si>
  <si>
    <t>820～830</t>
  </si>
  <si>
    <t>0003、0005</t>
  </si>
  <si>
    <t>DBA-LA160F</t>
  </si>
  <si>
    <t>880~890</t>
  </si>
  <si>
    <t xml:space="preserve">プレオ </t>
  </si>
  <si>
    <t>DBA-L275F</t>
  </si>
  <si>
    <t>0109～0110</t>
  </si>
  <si>
    <t>Ｖ,EP</t>
  </si>
  <si>
    <t>DBA-L285F</t>
  </si>
  <si>
    <t>0053～0054</t>
  </si>
  <si>
    <t xml:space="preserve">ディアス </t>
  </si>
  <si>
    <t>ABA-S321N</t>
  </si>
  <si>
    <t>0015～0018</t>
  </si>
  <si>
    <t>ABA-S331N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</si>
  <si>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※印の付いている通称名については、ダイハツ工業株式会社が製造事業者です。</t>
    </r>
  </si>
  <si>
    <r>
      <t>0007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0009</t>
    </r>
  </si>
  <si>
    <t>DBA-LA150S</t>
  </si>
  <si>
    <t>0001,0002,0004</t>
  </si>
  <si>
    <t>0003,0005</t>
  </si>
  <si>
    <t>DBA-LA160S</t>
  </si>
  <si>
    <t>ｷｬｽﾄ</t>
  </si>
  <si>
    <t>DBA-LA250S</t>
  </si>
  <si>
    <r>
      <t>0001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0004,0007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0010,
0013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0016,0019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0022</t>
    </r>
  </si>
  <si>
    <t>DBA-LA250S</t>
  </si>
  <si>
    <t>0005,0006,0011,0012,
0017,0018,0023,0024</t>
  </si>
  <si>
    <t>DBA-LA260S</t>
  </si>
  <si>
    <t>0025,0026</t>
  </si>
  <si>
    <t>3W</t>
  </si>
  <si>
    <t>0001～0004</t>
  </si>
  <si>
    <t>0005,0006</t>
  </si>
  <si>
    <t>0007</t>
  </si>
  <si>
    <t>0008,0009</t>
  </si>
  <si>
    <t>0001</t>
  </si>
  <si>
    <t>0002～0004</t>
  </si>
  <si>
    <t>0052～0061</t>
  </si>
  <si>
    <t>0062</t>
  </si>
  <si>
    <t>I,EP,B,C</t>
  </si>
  <si>
    <r>
      <t>0050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0059</t>
    </r>
  </si>
  <si>
    <t>0060</t>
  </si>
  <si>
    <r>
      <t>0025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0034</t>
    </r>
  </si>
  <si>
    <r>
      <t>0029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0038</t>
    </r>
  </si>
  <si>
    <t>ｳｪｲｸ</t>
  </si>
  <si>
    <t>DBA-LA700S</t>
  </si>
  <si>
    <t>0001,0002</t>
  </si>
  <si>
    <t>0003,0004</t>
  </si>
  <si>
    <t>DBA-LA710S</t>
  </si>
  <si>
    <t>0002,0003</t>
  </si>
  <si>
    <t>1050～1060</t>
  </si>
  <si>
    <t>0109,0110</t>
  </si>
  <si>
    <t>0053,0054</t>
  </si>
  <si>
    <t>ｺﾍﾟﾝ</t>
  </si>
  <si>
    <t>DBA-LA400K</t>
  </si>
  <si>
    <t>0001,0003</t>
  </si>
  <si>
    <t>Ｖ,EP,B</t>
  </si>
  <si>
    <t>0002,0004</t>
  </si>
  <si>
    <t>I,Ｖ,EP,B,C</t>
  </si>
  <si>
    <r>
      <t>0015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0018</t>
    </r>
  </si>
  <si>
    <t>ダイハツ工業株式会社</t>
  </si>
  <si>
    <t>当該自動車の製造又は輸入の事業を行う者の氏名又は名称　</t>
  </si>
  <si>
    <t>目標年度（平成27年度/平成32年度）</t>
  </si>
  <si>
    <t>車名</t>
  </si>
  <si>
    <t>通称名</t>
  </si>
  <si>
    <t>原動機</t>
  </si>
  <si>
    <t>変速装置
の型式及び
変速段数</t>
  </si>
  <si>
    <t>車両重量
（kg）</t>
  </si>
  <si>
    <t>乗車定員
（名）</t>
  </si>
  <si>
    <t>JC08モード</t>
  </si>
  <si>
    <t>燃費値
（km/L）</t>
  </si>
  <si>
    <t>1km走行
における
CO2排出量
（g-CO2/km）</t>
  </si>
  <si>
    <t>平成27年度
燃費基準値
（km/L）</t>
  </si>
  <si>
    <t>平成32年度
燃費基準値
（km/L）</t>
  </si>
  <si>
    <t>主要</t>
  </si>
  <si>
    <t>その他燃費値の異なる要因</t>
  </si>
  <si>
    <t>（参考）</t>
  </si>
  <si>
    <t>型式</t>
  </si>
  <si>
    <t>総排
気量
（L）</t>
  </si>
  <si>
    <t>燃費</t>
  </si>
  <si>
    <t>主要排</t>
  </si>
  <si>
    <t>低排出</t>
  </si>
  <si>
    <r>
      <rPr>
        <sz val="8"/>
        <color indexed="8"/>
        <rFont val="ＭＳ Ｐゴシック"/>
        <family val="3"/>
      </rPr>
      <t>類別区分番号</t>
    </r>
  </si>
  <si>
    <t>改善</t>
  </si>
  <si>
    <t>出ガス</t>
  </si>
  <si>
    <t>駆動</t>
  </si>
  <si>
    <t>その他</t>
  </si>
  <si>
    <t>ガス認定</t>
  </si>
  <si>
    <t>対策</t>
  </si>
  <si>
    <t>対策</t>
  </si>
  <si>
    <t>形式</t>
  </si>
  <si>
    <t>レベル</t>
  </si>
  <si>
    <t>0007-0009</t>
  </si>
  <si>
    <t>DBA-L５７５Ａ</t>
  </si>
  <si>
    <t>I、Ｖ、EP、B、C</t>
  </si>
  <si>
    <t>CVT
(E･LTC)</t>
  </si>
  <si>
    <t>I、EP、B、C</t>
  </si>
  <si>
    <t>DBA-L５８５Ａ</t>
  </si>
  <si>
    <t>0050～0059</t>
  </si>
  <si>
    <t>ピクシス メガ</t>
  </si>
  <si>
    <t>DBA-LA700A</t>
  </si>
  <si>
    <t>CVT
(E･LTC)</t>
  </si>
  <si>
    <t>990～1000</t>
  </si>
  <si>
    <t>1010～1020</t>
  </si>
  <si>
    <t>DBA-LA710A</t>
  </si>
  <si>
    <t>1050～1060</t>
  </si>
  <si>
    <r>
      <rPr>
        <sz val="8"/>
        <rFont val="ＭＳ Ｐゴシック"/>
        <family val="3"/>
      </rPr>
      <t>当該自動車の製造又は輸入の事業を行う者の氏名又は名称　</t>
    </r>
  </si>
  <si>
    <t>日産自動車株式会社</t>
  </si>
  <si>
    <r>
      <rPr>
        <b/>
        <sz val="12"/>
        <rFont val="ＭＳ Ｐゴシック"/>
        <family val="3"/>
      </rPr>
      <t>ガソリン乗用車（軽自動車）又はガソリン乗用車（普通・小型）</t>
    </r>
  </si>
  <si>
    <t>0015～0017</t>
  </si>
  <si>
    <t>0605</t>
  </si>
  <si>
    <t>0606～0607</t>
  </si>
  <si>
    <t>0018</t>
  </si>
  <si>
    <t>0608</t>
  </si>
  <si>
    <t>1502～1505</t>
  </si>
  <si>
    <t>V,C,I,
B,EP</t>
  </si>
  <si>
    <t>EGR
3W</t>
  </si>
  <si>
    <t>1507～1510</t>
  </si>
  <si>
    <t>890～910</t>
  </si>
  <si>
    <t>V,C,I,B,EP</t>
  </si>
  <si>
    <t>V,C,
B,EP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</si>
  <si>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0105,
0113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0114</t>
    </r>
  </si>
  <si>
    <t>0107</t>
  </si>
  <si>
    <r>
      <t>0108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0111,
0115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0116</t>
    </r>
  </si>
  <si>
    <t>0106</t>
  </si>
  <si>
    <t>0112</t>
  </si>
  <si>
    <t>ABA-DR17W</t>
  </si>
  <si>
    <t>0001～0012</t>
  </si>
  <si>
    <t>4AT(E)</t>
  </si>
  <si>
    <t>940～970</t>
  </si>
  <si>
    <t>0601～0612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</si>
  <si>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印の付いている通称名については、三菱自動車工業株式会社が製造事業者である。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</si>
  <si>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印の付いている通称名については、スズキ株式会社が製造事業者である。</t>
    </r>
  </si>
  <si>
    <t>本田技研工業株式会社</t>
  </si>
  <si>
    <t>Ｎ－ＷＧＮ</t>
  </si>
  <si>
    <t>0006、0009</t>
  </si>
  <si>
    <t>Ｎ－ＷＧＮ　ＣＵＳＴＯＭ</t>
  </si>
  <si>
    <t>0008</t>
  </si>
  <si>
    <t>0004</t>
  </si>
  <si>
    <t>0005</t>
  </si>
  <si>
    <t>Ｎ－ＯＮＥ</t>
  </si>
  <si>
    <t>0006、0008、0010</t>
  </si>
  <si>
    <t>0011</t>
  </si>
  <si>
    <t>0012、0014</t>
  </si>
  <si>
    <t>0013</t>
  </si>
  <si>
    <t>0006、0008</t>
  </si>
  <si>
    <t>0009</t>
  </si>
  <si>
    <t>Ｎ－ＢＯＸ　ＳＬＡＳＨ</t>
  </si>
  <si>
    <t>0052～0053、0055、0076</t>
  </si>
  <si>
    <t>0056、0078</t>
  </si>
  <si>
    <t>0054、0058、0075、0079</t>
  </si>
  <si>
    <t>930～950</t>
  </si>
  <si>
    <t>0057、0077</t>
  </si>
  <si>
    <t>0051～0052</t>
  </si>
  <si>
    <t>0054、0075</t>
  </si>
  <si>
    <t>0055、0077</t>
  </si>
  <si>
    <t>0053、0057、0074、0078</t>
  </si>
  <si>
    <t>0056、0076</t>
  </si>
  <si>
    <t>Ｎ－ＢＯＸ</t>
  </si>
  <si>
    <t>0059、0061、0074</t>
  </si>
  <si>
    <t>0060、0062</t>
  </si>
  <si>
    <t>0058、0060、0073</t>
  </si>
  <si>
    <t>0059、0061</t>
  </si>
  <si>
    <t>Ｎ－ＢＯＸ　Ｃｕｓｔｏｍ</t>
  </si>
  <si>
    <t>0063、0065</t>
  </si>
  <si>
    <t>0064、0066</t>
  </si>
  <si>
    <t>0062、0064</t>
  </si>
  <si>
    <t>Ｎ－ＢＯＸ　＋</t>
  </si>
  <si>
    <t>0067、0069</t>
  </si>
  <si>
    <t>990～1020</t>
  </si>
  <si>
    <t>0068</t>
  </si>
  <si>
    <t>0070</t>
  </si>
  <si>
    <t>0066、0068</t>
  </si>
  <si>
    <t>0067</t>
  </si>
  <si>
    <t>0069</t>
  </si>
  <si>
    <t>Ｎ－ＢＯＸ　＋　Ｃｕｓｔｏｍ</t>
  </si>
  <si>
    <t>0071、0073</t>
  </si>
  <si>
    <t>1010～1040</t>
  </si>
  <si>
    <t>0072</t>
  </si>
  <si>
    <t>0070、0072</t>
  </si>
  <si>
    <t>1050～1080</t>
  </si>
  <si>
    <t>0071</t>
  </si>
  <si>
    <t>Ｓ６６０</t>
  </si>
  <si>
    <t>DBA-JW5</t>
  </si>
  <si>
    <t>0001、0003</t>
  </si>
  <si>
    <t>2</t>
  </si>
  <si>
    <t>0002、0004</t>
  </si>
  <si>
    <t>6MT</t>
  </si>
  <si>
    <t>ＶＡＭＯＳ</t>
  </si>
  <si>
    <t>0043</t>
  </si>
  <si>
    <t>0044</t>
  </si>
  <si>
    <t>ＶＡＭＯＳ　Ｈｏｂｉｏ</t>
  </si>
  <si>
    <t>0035</t>
  </si>
  <si>
    <t>0036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</si>
  <si>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</si>
  <si>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</si>
  <si>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</si>
  <si>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</si>
  <si>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1502,1503,
1505,1506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</si>
  <si>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</si>
  <si>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</si>
  <si>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t>1508,1509,
1511</t>
  </si>
  <si>
    <t>1504,1507</t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</si>
  <si>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</si>
  <si>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t>1501</t>
  </si>
  <si>
    <t>1510,1512</t>
  </si>
  <si>
    <r>
      <t>910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920</t>
    </r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</si>
  <si>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0103,
0109</t>
    </r>
  </si>
  <si>
    <r>
      <t>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940</t>
    </r>
  </si>
  <si>
    <t>0105</t>
  </si>
  <si>
    <t>0106,0107,
0111</t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</si>
  <si>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</si>
  <si>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t>0104,0110</t>
  </si>
  <si>
    <t>0108,0112</t>
  </si>
  <si>
    <t>ABA-DS17W</t>
  </si>
  <si>
    <t>当該自動車の製造又は輸入の事業を行う者の氏名又は名称　　　　マツダ株式会社　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</si>
  <si>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</si>
  <si>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</si>
  <si>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マツダ</t>
  </si>
  <si>
    <t>DBA-HB36S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</si>
  <si>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</si>
  <si>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t>R06A</t>
  </si>
  <si>
    <r>
      <t>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800</t>
    </r>
  </si>
  <si>
    <t>H,I,V,EP,B,C</t>
  </si>
  <si>
    <t>3W+EGR</t>
  </si>
  <si>
    <t>DAA-MJ44S</t>
  </si>
  <si>
    <r>
      <t>0611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0620</t>
    </r>
  </si>
  <si>
    <t>R06A
-WA04A</t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</si>
  <si>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</si>
  <si>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</si>
  <si>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0021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0022</t>
    </r>
  </si>
  <si>
    <r>
      <t>0621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0622</t>
    </r>
  </si>
  <si>
    <r>
      <t>0037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0046</t>
    </r>
  </si>
  <si>
    <r>
      <t>0635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0644</t>
    </r>
  </si>
  <si>
    <r>
      <t>0019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
0047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0050</t>
    </r>
  </si>
  <si>
    <r>
      <t>0619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0624
0645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0648</t>
    </r>
  </si>
  <si>
    <r>
      <t>0059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0068</t>
    </r>
  </si>
  <si>
    <t>3W+EGR</t>
  </si>
  <si>
    <r>
      <t>0655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0664</t>
    </r>
  </si>
  <si>
    <t>0033,0036</t>
  </si>
  <si>
    <t>0632,0634</t>
  </si>
  <si>
    <t>DAA-MM42S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</si>
  <si>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</si>
  <si>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t>R06A
-WA04A</t>
  </si>
  <si>
    <t>H,I,V,EP,B,C</t>
  </si>
  <si>
    <t>3W+EGR</t>
  </si>
  <si>
    <t>F</t>
  </si>
  <si>
    <r>
      <t>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</si>
  <si>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</t>
    </r>
  </si>
  <si>
    <t>A</t>
  </si>
  <si>
    <r>
      <t>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</si>
  <si>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0607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</si>
  <si>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t>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0014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</si>
  <si>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840</t>
    </r>
  </si>
  <si>
    <t>V,EP,C</t>
  </si>
  <si>
    <r>
      <t>0003
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0009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</si>
  <si>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
0607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0609</t>
    </r>
  </si>
  <si>
    <t>I,V,EP,B,C</t>
  </si>
  <si>
    <r>
      <t>0004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
0010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</si>
  <si>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0604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
0610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</si>
  <si>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t>DAA-MS41S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</si>
  <si>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</si>
  <si>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t>R06A
-WA04A</t>
  </si>
  <si>
    <r>
      <t>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800</t>
    </r>
  </si>
  <si>
    <t>H,I,V,EP,B,C</t>
  </si>
  <si>
    <t>3W+EGR</t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</si>
  <si>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0604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</si>
  <si>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</si>
  <si>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</si>
  <si>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</si>
  <si>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t>3W</t>
  </si>
  <si>
    <t>F</t>
  </si>
  <si>
    <t>ﾀｰﾎﾞﾁｬｰｼﾞｬ付</t>
  </si>
  <si>
    <t>DAA-MS41S</t>
  </si>
  <si>
    <r>
      <t>0605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</t>
    </r>
  </si>
  <si>
    <t>R06A
-WA04A</t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</si>
  <si>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</si>
  <si>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t>H,I,V,EP,B,C</t>
  </si>
  <si>
    <t>3W</t>
  </si>
  <si>
    <t>A</t>
  </si>
  <si>
    <t>DBA-MS31S</t>
  </si>
  <si>
    <r>
      <t>0019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0022</t>
    </r>
  </si>
  <si>
    <r>
      <t>0023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0026</t>
    </r>
  </si>
  <si>
    <r>
      <t>0619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0622</t>
    </r>
  </si>
  <si>
    <r>
      <t>0623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0626</t>
    </r>
  </si>
  <si>
    <r>
      <t>0027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0030</t>
    </r>
  </si>
  <si>
    <r>
      <t>0627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0630</t>
    </r>
  </si>
  <si>
    <t>DBA-MS31S</t>
  </si>
  <si>
    <r>
      <t>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0016</t>
    </r>
  </si>
  <si>
    <r>
      <t>0613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0616</t>
    </r>
  </si>
  <si>
    <r>
      <t>0017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0018</t>
    </r>
  </si>
  <si>
    <r>
      <t>0617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0618</t>
    </r>
  </si>
  <si>
    <t>ABA-DG17W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</si>
  <si>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</si>
  <si>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t>R06A</t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</si>
  <si>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</si>
  <si>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t>V,EP</t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</si>
  <si>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</si>
  <si>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1010</t>
    </r>
  </si>
  <si>
    <t>V,EP</t>
  </si>
  <si>
    <t>0009</t>
  </si>
  <si>
    <r>
      <t>0010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</si>
  <si>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0016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</si>
  <si>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</si>
  <si>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</si>
  <si>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</si>
  <si>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</si>
  <si>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DBA-HA36S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</si>
  <si>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</si>
  <si>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t>R06A</t>
  </si>
  <si>
    <t>ﾀｰﾎﾞﾁｬｰｼﾞｬ付
最大ﾄﾙｸ98N･m</t>
  </si>
  <si>
    <r>
      <t>0009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0010</t>
    </r>
  </si>
  <si>
    <t>5MT</t>
  </si>
  <si>
    <t>V,EP</t>
  </si>
  <si>
    <t>3W</t>
  </si>
  <si>
    <t>ﾀｰﾎﾞﾁｬｰｼﾞｬ付
最大ﾄﾙｸ100N･m</t>
  </si>
  <si>
    <t>DBA-HA36S</t>
  </si>
  <si>
    <r>
      <t>0609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0610</t>
    </r>
  </si>
  <si>
    <r>
      <t>0011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</si>
  <si>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t>5AT
(E)</t>
  </si>
  <si>
    <t>I,V,EP,AM</t>
  </si>
  <si>
    <r>
      <t>0611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</si>
  <si>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t>DBA-HE33S</t>
  </si>
  <si>
    <t>0001</t>
  </si>
  <si>
    <t>V,EP,AM</t>
  </si>
  <si>
    <t>3W+EGR</t>
  </si>
  <si>
    <r>
      <rPr>
        <u val="single"/>
        <sz val="8"/>
        <rFont val="ＭＳ Ｐゴシック"/>
        <family val="3"/>
      </rPr>
      <t>☆☆☆☆</t>
    </r>
  </si>
  <si>
    <t>0601</t>
  </si>
  <si>
    <t>A</t>
  </si>
  <si>
    <t>0002</t>
  </si>
  <si>
    <t>I,V,EP,B,C</t>
  </si>
  <si>
    <t>F</t>
  </si>
  <si>
    <t>0602</t>
  </si>
  <si>
    <t>DAA-MH44S</t>
  </si>
  <si>
    <r>
      <t>0011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0020</t>
    </r>
  </si>
  <si>
    <t>R06A
-WA04A</t>
  </si>
  <si>
    <r>
      <t>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800</t>
    </r>
  </si>
  <si>
    <t>H,I,V,EP,B,C</t>
  </si>
  <si>
    <r>
      <t>0611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0620</t>
    </r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</si>
  <si>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</si>
  <si>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</si>
  <si>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0021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0022</t>
    </r>
  </si>
  <si>
    <t>ﾀｰﾎﾞﾁｬｰｼﾞｬ付</t>
  </si>
  <si>
    <r>
      <t>0621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0622</t>
    </r>
  </si>
  <si>
    <r>
      <t>0037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0046</t>
    </r>
  </si>
  <si>
    <t>V,EP,C</t>
  </si>
  <si>
    <r>
      <t>0635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0644</t>
    </r>
  </si>
  <si>
    <r>
      <t>0019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
0047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0050</t>
    </r>
  </si>
  <si>
    <r>
      <t>0619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0624
0645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0648</t>
    </r>
  </si>
  <si>
    <r>
      <t>0059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0068</t>
    </r>
  </si>
  <si>
    <r>
      <t>0655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0664</t>
    </r>
  </si>
  <si>
    <t>0033,0036</t>
  </si>
  <si>
    <t>0632,0634</t>
  </si>
  <si>
    <r>
      <t>0015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0017</t>
    </r>
  </si>
  <si>
    <t>0605</t>
  </si>
  <si>
    <r>
      <t>0606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0607</t>
    </r>
  </si>
  <si>
    <t>0018</t>
  </si>
  <si>
    <t>0608</t>
  </si>
  <si>
    <t>DAA-MK42S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</si>
  <si>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</t>
    </r>
  </si>
  <si>
    <r>
      <t>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</si>
  <si>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</t>
    </r>
  </si>
  <si>
    <r>
      <t>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</si>
  <si>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900</t>
    </r>
  </si>
  <si>
    <r>
      <t>0607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</si>
  <si>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t>910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</si>
  <si>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r>
      <t>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0014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</si>
  <si>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840</t>
    </r>
  </si>
  <si>
    <r>
      <t>0003
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0009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</si>
  <si>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
0607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0609</t>
    </r>
  </si>
  <si>
    <r>
      <t>0004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
0010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</si>
  <si>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0604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
0610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</si>
  <si>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rPr>
        <sz val="8"/>
        <rFont val="ＭＳ Ｐゴシック"/>
        <family val="3"/>
      </rPr>
      <t>ハスラー</t>
    </r>
  </si>
  <si>
    <t>DAA-MR41S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</si>
  <si>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</si>
  <si>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0604</t>
    </r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</si>
  <si>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</si>
  <si>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>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</si>
  <si>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t>0605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0606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</si>
  <si>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</si>
  <si>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r>
      <t>0019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0022</t>
    </r>
  </si>
  <si>
    <r>
      <t>0023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0026</t>
    </r>
  </si>
  <si>
    <r>
      <t>0619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0622</t>
    </r>
  </si>
  <si>
    <r>
      <t>0623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0626</t>
    </r>
  </si>
  <si>
    <r>
      <t>0027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0030</t>
    </r>
  </si>
  <si>
    <r>
      <t>0627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0630</t>
    </r>
  </si>
  <si>
    <r>
      <t>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0016</t>
    </r>
  </si>
  <si>
    <r>
      <t>0613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0616</t>
    </r>
  </si>
  <si>
    <r>
      <t>0017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0018</t>
    </r>
  </si>
  <si>
    <r>
      <t>0617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0618</t>
    </r>
  </si>
  <si>
    <t>ABA-DA17W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</si>
  <si>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</si>
  <si>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970</t>
    </r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</si>
  <si>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0612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</si>
  <si>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1010</t>
    </r>
  </si>
  <si>
    <t>0009</t>
  </si>
  <si>
    <r>
      <t>0010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</si>
</sst>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_ "/>
    <numFmt numFmtId="180" formatCode="m&quot;月&quot;d&quot;日&quot;;@"/>
    <numFmt numFmtId="181" formatCode="0.000_);[Red]\(0.000\)"/>
    <numFmt numFmtId="182" formatCode="0.0_ 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ＭＳ Ｐゴシック"/>
      <family val="3"/>
    </font>
    <font>
      <b/>
      <sz val="12"/>
      <color theme="1"/>
      <name val="Arial"/>
      <family val="2"/>
    </font>
    <font>
      <u val="single"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vertAlign val="superscript"/>
      <sz val="8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u val="single"/>
      <sz val="12"/>
      <name val="Calibri"/>
      <family val="3"/>
    </font>
    <font>
      <sz val="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 horizontal="right"/>
    </xf>
    <xf numFmtId="0" fontId="65" fillId="0" borderId="11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65" fillId="0" borderId="17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70" fillId="0" borderId="10" xfId="0" applyFont="1" applyFill="1" applyBorder="1" applyAlignment="1" applyProtection="1">
      <alignment/>
      <protection locked="0"/>
    </xf>
    <xf numFmtId="0" fontId="70" fillId="0" borderId="18" xfId="0" applyFont="1" applyFill="1" applyBorder="1" applyAlignment="1">
      <alignment vertical="center"/>
    </xf>
    <xf numFmtId="0" fontId="70" fillId="0" borderId="14" xfId="0" applyFont="1" applyFill="1" applyBorder="1" applyAlignment="1" applyProtection="1">
      <alignment horizontal="left" vertical="center"/>
      <protection locked="0"/>
    </xf>
    <xf numFmtId="0" fontId="70" fillId="0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70" fillId="0" borderId="10" xfId="0" applyFont="1" applyFill="1" applyBorder="1" applyAlignment="1">
      <alignment/>
    </xf>
    <xf numFmtId="0" fontId="71" fillId="0" borderId="0" xfId="0" applyFont="1" applyAlignment="1">
      <alignment/>
    </xf>
    <xf numFmtId="0" fontId="70" fillId="0" borderId="1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 applyProtection="1">
      <alignment vertical="center"/>
      <protection locked="0"/>
    </xf>
    <xf numFmtId="176" fontId="70" fillId="0" borderId="19" xfId="0" applyNumberFormat="1" applyFont="1" applyFill="1" applyBorder="1" applyAlignment="1" applyProtection="1">
      <alignment horizontal="center" vertical="center"/>
      <protection locked="0"/>
    </xf>
    <xf numFmtId="0" fontId="70" fillId="0" borderId="19" xfId="0" applyFont="1" applyFill="1" applyBorder="1" applyAlignment="1" applyProtection="1">
      <alignment horizontal="center" vertical="center" wrapText="1"/>
      <protection locked="0"/>
    </xf>
    <xf numFmtId="0" fontId="70" fillId="0" borderId="22" xfId="0" applyFont="1" applyFill="1" applyBorder="1" applyAlignment="1" applyProtection="1">
      <alignment horizontal="center" vertical="center"/>
      <protection locked="0"/>
    </xf>
    <xf numFmtId="177" fontId="73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78" fontId="73" fillId="0" borderId="24" xfId="0" applyNumberFormat="1" applyFont="1" applyFill="1" applyBorder="1" applyAlignment="1">
      <alignment horizontal="center" vertical="center" wrapText="1"/>
    </xf>
    <xf numFmtId="177" fontId="70" fillId="0" borderId="25" xfId="0" applyNumberFormat="1" applyFont="1" applyFill="1" applyBorder="1" applyAlignment="1" applyProtection="1" quotePrefix="1">
      <alignment horizontal="center" vertical="center" wrapText="1"/>
      <protection locked="0"/>
    </xf>
    <xf numFmtId="177" fontId="70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179" fontId="70" fillId="0" borderId="26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180" fontId="71" fillId="0" borderId="0" xfId="0" applyNumberFormat="1" applyFont="1" applyAlignment="1">
      <alignment/>
    </xf>
    <xf numFmtId="177" fontId="7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7" xfId="0" applyFont="1" applyBorder="1" applyAlignment="1">
      <alignment/>
    </xf>
    <xf numFmtId="0" fontId="70" fillId="0" borderId="17" xfId="0" applyFont="1" applyFill="1" applyBorder="1" applyAlignment="1">
      <alignment horizontal="left" vertical="center"/>
    </xf>
    <xf numFmtId="14" fontId="71" fillId="0" borderId="0" xfId="0" applyNumberFormat="1" applyFont="1" applyAlignment="1">
      <alignment/>
    </xf>
    <xf numFmtId="0" fontId="71" fillId="0" borderId="12" xfId="0" applyFont="1" applyBorder="1" applyAlignment="1">
      <alignment/>
    </xf>
    <xf numFmtId="0" fontId="71" fillId="0" borderId="28" xfId="0" applyFont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77" fontId="19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78" fontId="19" fillId="0" borderId="24" xfId="0" applyNumberFormat="1" applyFont="1" applyFill="1" applyBorder="1" applyAlignment="1">
      <alignment horizontal="center" vertical="center" wrapText="1"/>
    </xf>
    <xf numFmtId="177" fontId="19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77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77" fontId="19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8" fontId="19" fillId="0" borderId="3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177" fontId="19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8" fontId="19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0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7" fontId="1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8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 quotePrefix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8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2" fontId="21" fillId="0" borderId="0" xfId="0" applyNumberFormat="1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182" fontId="1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 horizontal="right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176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177" fontId="12" fillId="33" borderId="23" xfId="0" applyNumberFormat="1" applyFont="1" applyFill="1" applyBorder="1" applyAlignment="1" applyProtection="1" quotePrefix="1">
      <alignment horizontal="center" vertical="center" wrapText="1"/>
      <protection locked="0"/>
    </xf>
    <xf numFmtId="178" fontId="12" fillId="33" borderId="24" xfId="0" applyNumberFormat="1" applyFont="1" applyFill="1" applyBorder="1" applyAlignment="1">
      <alignment horizontal="center" vertical="center" wrapText="1"/>
    </xf>
    <xf numFmtId="177" fontId="12" fillId="33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179" fontId="6" fillId="33" borderId="29" xfId="0" applyNumberFormat="1" applyFont="1" applyFill="1" applyBorder="1" applyAlignment="1">
      <alignment horizontal="center" vertical="center"/>
    </xf>
    <xf numFmtId="179" fontId="6" fillId="33" borderId="19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176" fontId="6" fillId="33" borderId="19" xfId="0" applyNumberFormat="1" applyFont="1" applyFill="1" applyBorder="1" applyAlignment="1" applyProtection="1">
      <alignment horizontal="center" vertical="center"/>
      <protection locked="0"/>
    </xf>
    <xf numFmtId="177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49" fontId="6" fillId="33" borderId="19" xfId="0" applyNumberFormat="1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 quotePrefix="1">
      <alignment horizontal="left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 quotePrefix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77" fontId="12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78" fontId="12" fillId="0" borderId="24" xfId="0" applyNumberFormat="1" applyFont="1" applyFill="1" applyBorder="1" applyAlignment="1">
      <alignment horizontal="center" vertical="center" wrapText="1"/>
    </xf>
    <xf numFmtId="177" fontId="12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179" fontId="6" fillId="0" borderId="29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7" fontId="12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8" fontId="12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0" fillId="0" borderId="0" xfId="0" applyFont="1" applyFill="1" applyAlignment="1">
      <alignment horizontal="right"/>
    </xf>
    <xf numFmtId="180" fontId="70" fillId="0" borderId="0" xfId="0" applyNumberFormat="1" applyFont="1" applyAlignment="1">
      <alignment horizontal="right" vertical="center"/>
    </xf>
    <xf numFmtId="0" fontId="70" fillId="0" borderId="17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12" xfId="0" applyFont="1" applyFill="1" applyBorder="1" applyAlignment="1" applyProtection="1">
      <alignment/>
      <protection locked="0"/>
    </xf>
    <xf numFmtId="0" fontId="70" fillId="0" borderId="28" xfId="0" applyFont="1" applyFill="1" applyBorder="1" applyAlignment="1" applyProtection="1">
      <alignment/>
      <protection locked="0"/>
    </xf>
    <xf numFmtId="0" fontId="70" fillId="0" borderId="15" xfId="0" applyFont="1" applyFill="1" applyBorder="1" applyAlignment="1" applyProtection="1">
      <alignment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34" xfId="0" applyFont="1" applyFill="1" applyBorder="1" applyAlignment="1" applyProtection="1">
      <alignment horizontal="center" vertical="center"/>
      <protection locked="0"/>
    </xf>
    <xf numFmtId="177" fontId="73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8" fontId="73" fillId="0" borderId="31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 applyProtection="1">
      <alignment vertical="center"/>
      <protection locked="0"/>
    </xf>
    <xf numFmtId="0" fontId="70" fillId="0" borderId="27" xfId="0" applyFont="1" applyFill="1" applyBorder="1" applyAlignment="1" applyProtection="1">
      <alignment vertical="center" shrinkToFit="1"/>
      <protection locked="0"/>
    </xf>
    <xf numFmtId="177" fontId="73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70" fillId="0" borderId="19" xfId="0" applyFont="1" applyFill="1" applyBorder="1" applyAlignment="1" applyProtection="1">
      <alignment horizontal="left" vertical="center"/>
      <protection locked="0"/>
    </xf>
    <xf numFmtId="179" fontId="70" fillId="0" borderId="29" xfId="0" applyNumberFormat="1" applyFont="1" applyFill="1" applyBorder="1" applyAlignment="1">
      <alignment horizontal="center" vertical="center"/>
    </xf>
    <xf numFmtId="179" fontId="70" fillId="0" borderId="19" xfId="0" applyNumberFormat="1" applyFont="1" applyFill="1" applyBorder="1" applyAlignment="1">
      <alignment horizontal="center" vertical="center"/>
    </xf>
    <xf numFmtId="56" fontId="71" fillId="0" borderId="0" xfId="0" applyNumberFormat="1" applyFont="1" applyAlignment="1">
      <alignment/>
    </xf>
    <xf numFmtId="0" fontId="70" fillId="0" borderId="27" xfId="0" applyFont="1" applyFill="1" applyBorder="1" applyAlignment="1" applyProtection="1">
      <alignment vertical="center"/>
      <protection locked="0"/>
    </xf>
    <xf numFmtId="0" fontId="70" fillId="0" borderId="20" xfId="0" applyFont="1" applyFill="1" applyBorder="1" applyAlignment="1" applyProtection="1">
      <alignment vertical="center"/>
      <protection locked="0"/>
    </xf>
    <xf numFmtId="0" fontId="70" fillId="0" borderId="28" xfId="0" applyFont="1" applyFill="1" applyBorder="1" applyAlignment="1" applyProtection="1">
      <alignment vertical="center"/>
      <protection locked="0"/>
    </xf>
    <xf numFmtId="0" fontId="71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7" fontId="2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77" fontId="24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77" fontId="19" fillId="0" borderId="35" xfId="0" applyNumberFormat="1" applyFont="1" applyFill="1" applyBorder="1" applyAlignment="1" applyProtection="1" quotePrefix="1">
      <alignment horizontal="center" vertical="center"/>
      <protection locked="0"/>
    </xf>
    <xf numFmtId="177" fontId="19" fillId="0" borderId="23" xfId="0" applyNumberFormat="1" applyFont="1" applyFill="1" applyBorder="1" applyAlignment="1" applyProtection="1" quotePrefix="1">
      <alignment horizontal="center" vertical="center"/>
      <protection locked="0"/>
    </xf>
    <xf numFmtId="177" fontId="19" fillId="0" borderId="35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178" fontId="19" fillId="0" borderId="37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 applyProtection="1" quotePrefix="1">
      <alignment horizontal="center" vertical="center"/>
      <protection locked="0"/>
    </xf>
    <xf numFmtId="177" fontId="4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178" fontId="19" fillId="0" borderId="2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left" vertical="center"/>
      <protection locked="0"/>
    </xf>
    <xf numFmtId="177" fontId="19" fillId="0" borderId="30" xfId="0" applyNumberFormat="1" applyFont="1" applyFill="1" applyBorder="1" applyAlignment="1" applyProtection="1" quotePrefix="1">
      <alignment horizontal="center" vertical="center"/>
      <protection locked="0"/>
    </xf>
    <xf numFmtId="178" fontId="19" fillId="0" borderId="3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177" fontId="80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177" fontId="80" fillId="0" borderId="35" xfId="0" applyNumberFormat="1" applyFont="1" applyFill="1" applyBorder="1" applyAlignment="1" applyProtection="1" quotePrefix="1">
      <alignment horizontal="center" vertical="center"/>
      <protection locked="0"/>
    </xf>
    <xf numFmtId="177" fontId="80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8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/>
    </xf>
    <xf numFmtId="0" fontId="1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 shrinkToFit="1"/>
    </xf>
    <xf numFmtId="0" fontId="70" fillId="0" borderId="36" xfId="0" applyFont="1" applyFill="1" applyBorder="1" applyAlignment="1">
      <alignment horizontal="center" shrinkToFit="1"/>
    </xf>
    <xf numFmtId="0" fontId="70" fillId="0" borderId="17" xfId="0" applyFont="1" applyFill="1" applyBorder="1" applyAlignment="1">
      <alignment horizontal="center" shrinkToFi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shrinkToFit="1"/>
    </xf>
    <xf numFmtId="0" fontId="70" fillId="0" borderId="10" xfId="0" applyFont="1" applyFill="1" applyBorder="1" applyAlignment="1">
      <alignment horizontal="center" shrinkToFit="1"/>
    </xf>
    <xf numFmtId="0" fontId="70" fillId="0" borderId="15" xfId="0" applyFont="1" applyFill="1" applyBorder="1" applyAlignment="1">
      <alignment horizontal="center" shrinkToFit="1"/>
    </xf>
    <xf numFmtId="0" fontId="70" fillId="0" borderId="18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13" borderId="21" xfId="0" applyFont="1" applyFill="1" applyBorder="1" applyAlignment="1">
      <alignment horizontal="center"/>
    </xf>
    <xf numFmtId="0" fontId="65" fillId="13" borderId="36" xfId="0" applyFont="1" applyFill="1" applyBorder="1" applyAlignment="1">
      <alignment horizontal="center"/>
    </xf>
    <xf numFmtId="0" fontId="65" fillId="13" borderId="17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 shrinkToFit="1"/>
    </xf>
    <xf numFmtId="0" fontId="65" fillId="0" borderId="36" xfId="0" applyFont="1" applyFill="1" applyBorder="1" applyAlignment="1">
      <alignment horizontal="center" shrinkToFit="1"/>
    </xf>
    <xf numFmtId="0" fontId="65" fillId="0" borderId="17" xfId="0" applyFont="1" applyFill="1" applyBorder="1" applyAlignment="1">
      <alignment horizontal="center" shrinkToFit="1"/>
    </xf>
    <xf numFmtId="0" fontId="65" fillId="0" borderId="3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shrinkToFit="1"/>
    </xf>
    <xf numFmtId="0" fontId="65" fillId="0" borderId="10" xfId="0" applyFont="1" applyFill="1" applyBorder="1" applyAlignment="1">
      <alignment horizontal="center" shrinkToFit="1"/>
    </xf>
    <xf numFmtId="0" fontId="65" fillId="0" borderId="15" xfId="0" applyFont="1" applyFill="1" applyBorder="1" applyAlignment="1">
      <alignment horizontal="center" shrinkToFit="1"/>
    </xf>
    <xf numFmtId="0" fontId="65" fillId="0" borderId="10" xfId="0" applyFont="1" applyFill="1" applyBorder="1" applyAlignment="1">
      <alignment horizontal="left"/>
    </xf>
    <xf numFmtId="0" fontId="70" fillId="0" borderId="10" xfId="0" applyFont="1" applyFill="1" applyBorder="1" applyAlignment="1" applyProtection="1">
      <alignment horizontal="right"/>
      <protection locked="0"/>
    </xf>
    <xf numFmtId="0" fontId="65" fillId="0" borderId="10" xfId="0" applyFont="1" applyFill="1" applyBorder="1" applyAlignment="1" applyProtection="1">
      <alignment horizontal="right"/>
      <protection locked="0"/>
    </xf>
    <xf numFmtId="0" fontId="65" fillId="0" borderId="25" xfId="0" applyFont="1" applyFill="1" applyBorder="1" applyAlignment="1">
      <alignment horizontal="right"/>
    </xf>
    <xf numFmtId="0" fontId="65" fillId="0" borderId="21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28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65" fillId="0" borderId="36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7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375" style="137" customWidth="1"/>
    <col min="2" max="2" width="4.125" style="126" customWidth="1"/>
    <col min="3" max="3" width="13.50390625" style="126" customWidth="1"/>
    <col min="4" max="4" width="10.00390625" style="126" bestFit="1" customWidth="1"/>
    <col min="5" max="5" width="10.00390625" style="126" customWidth="1"/>
    <col min="6" max="6" width="7.125" style="126" customWidth="1"/>
    <col min="7" max="7" width="6.25390625" style="126" customWidth="1"/>
    <col min="8" max="8" width="11.75390625" style="126" customWidth="1"/>
    <col min="9" max="9" width="10.50390625" style="126" customWidth="1"/>
    <col min="10" max="10" width="7.25390625" style="126" bestFit="1" customWidth="1"/>
    <col min="11" max="11" width="6.125" style="126" bestFit="1" customWidth="1"/>
    <col min="12" max="12" width="9.375" style="126" bestFit="1" customWidth="1"/>
    <col min="13" max="14" width="8.875" style="126" bestFit="1" customWidth="1"/>
    <col min="15" max="15" width="11.375" style="126" customWidth="1"/>
    <col min="16" max="16" width="9.75390625" style="126" customWidth="1"/>
    <col min="17" max="17" width="8.875" style="126" bestFit="1" customWidth="1"/>
    <col min="18" max="18" width="11.125" style="126" customWidth="1"/>
    <col min="19" max="19" width="10.50390625" style="126" customWidth="1"/>
    <col min="20" max="21" width="8.625" style="126" bestFit="1" customWidth="1"/>
    <col min="22" max="16384" width="9.00390625" style="126" customWidth="1"/>
  </cols>
  <sheetData>
    <row r="1" spans="1:17" ht="21.75" customHeight="1">
      <c r="A1" s="125"/>
      <c r="B1" s="125"/>
      <c r="Q1" s="127"/>
    </row>
    <row r="2" spans="1:21" s="128" customFormat="1" ht="14.25">
      <c r="A2" s="126"/>
      <c r="B2" s="126"/>
      <c r="C2" s="126"/>
      <c r="F2" s="129"/>
      <c r="I2" s="126"/>
      <c r="J2" s="320" t="s">
        <v>0</v>
      </c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</row>
    <row r="3" spans="1:21" s="128" customFormat="1" ht="23.25" customHeight="1">
      <c r="A3" s="130" t="s">
        <v>1</v>
      </c>
      <c r="B3" s="130"/>
      <c r="C3" s="126"/>
      <c r="F3" s="126"/>
      <c r="G3" s="126"/>
      <c r="H3" s="126"/>
      <c r="I3" s="126"/>
      <c r="J3" s="131"/>
      <c r="K3" s="126"/>
      <c r="L3" s="126"/>
      <c r="M3" s="126"/>
      <c r="N3" s="126"/>
      <c r="O3" s="126"/>
      <c r="Q3" s="132"/>
      <c r="R3" s="322" t="s">
        <v>225</v>
      </c>
      <c r="S3" s="322"/>
      <c r="T3" s="322"/>
      <c r="U3" s="322"/>
    </row>
    <row r="4" spans="1:21" s="7" customFormat="1" ht="14.25" customHeight="1" thickBot="1">
      <c r="A4" s="290" t="s">
        <v>170</v>
      </c>
      <c r="B4" s="323" t="s">
        <v>171</v>
      </c>
      <c r="C4" s="324"/>
      <c r="D4" s="329"/>
      <c r="E4" s="331"/>
      <c r="F4" s="323" t="s">
        <v>172</v>
      </c>
      <c r="G4" s="333"/>
      <c r="H4" s="294" t="s">
        <v>173</v>
      </c>
      <c r="I4" s="294" t="s">
        <v>584</v>
      </c>
      <c r="J4" s="295" t="s">
        <v>175</v>
      </c>
      <c r="K4" s="298" t="s">
        <v>585</v>
      </c>
      <c r="L4" s="299"/>
      <c r="M4" s="299"/>
      <c r="N4" s="300"/>
      <c r="O4" s="54"/>
      <c r="P4" s="301"/>
      <c r="Q4" s="302"/>
      <c r="R4" s="303"/>
      <c r="S4" s="56"/>
      <c r="T4" s="304" t="s">
        <v>226</v>
      </c>
      <c r="U4" s="294" t="s">
        <v>227</v>
      </c>
    </row>
    <row r="5" spans="1:21" s="7" customFormat="1" ht="11.25" customHeight="1">
      <c r="A5" s="291"/>
      <c r="B5" s="325"/>
      <c r="C5" s="326"/>
      <c r="D5" s="330"/>
      <c r="E5" s="332"/>
      <c r="F5" s="297"/>
      <c r="G5" s="316"/>
      <c r="H5" s="291"/>
      <c r="I5" s="291"/>
      <c r="J5" s="296"/>
      <c r="K5" s="307" t="s">
        <v>177</v>
      </c>
      <c r="L5" s="310" t="s">
        <v>178</v>
      </c>
      <c r="M5" s="313" t="s">
        <v>179</v>
      </c>
      <c r="N5" s="314" t="s">
        <v>180</v>
      </c>
      <c r="O5" s="60" t="s">
        <v>181</v>
      </c>
      <c r="P5" s="317" t="s">
        <v>182</v>
      </c>
      <c r="Q5" s="318"/>
      <c r="R5" s="319"/>
      <c r="S5" s="61" t="s">
        <v>183</v>
      </c>
      <c r="T5" s="305"/>
      <c r="U5" s="291"/>
    </row>
    <row r="6" spans="1:21" s="7" customFormat="1" ht="11.25" customHeight="1">
      <c r="A6" s="291"/>
      <c r="B6" s="325"/>
      <c r="C6" s="326"/>
      <c r="D6" s="290" t="s">
        <v>184</v>
      </c>
      <c r="E6" s="293" t="s">
        <v>228</v>
      </c>
      <c r="F6" s="290" t="s">
        <v>184</v>
      </c>
      <c r="G6" s="294" t="s">
        <v>185</v>
      </c>
      <c r="H6" s="291"/>
      <c r="I6" s="291"/>
      <c r="J6" s="296"/>
      <c r="K6" s="308"/>
      <c r="L6" s="311"/>
      <c r="M6" s="308"/>
      <c r="N6" s="315"/>
      <c r="O6" s="63" t="s">
        <v>186</v>
      </c>
      <c r="P6" s="63" t="s">
        <v>187</v>
      </c>
      <c r="Q6" s="63"/>
      <c r="R6" s="63"/>
      <c r="S6" s="64" t="s">
        <v>188</v>
      </c>
      <c r="T6" s="305"/>
      <c r="U6" s="291"/>
    </row>
    <row r="7" spans="1:21" s="7" customFormat="1" ht="12" customHeight="1">
      <c r="A7" s="291"/>
      <c r="B7" s="325"/>
      <c r="C7" s="326"/>
      <c r="D7" s="291"/>
      <c r="E7" s="291"/>
      <c r="F7" s="291"/>
      <c r="G7" s="291"/>
      <c r="H7" s="291"/>
      <c r="I7" s="291"/>
      <c r="J7" s="296"/>
      <c r="K7" s="308"/>
      <c r="L7" s="311"/>
      <c r="M7" s="308"/>
      <c r="N7" s="315"/>
      <c r="O7" s="63" t="s">
        <v>189</v>
      </c>
      <c r="P7" s="63" t="s">
        <v>190</v>
      </c>
      <c r="Q7" s="63" t="s">
        <v>191</v>
      </c>
      <c r="R7" s="63" t="s">
        <v>192</v>
      </c>
      <c r="S7" s="64" t="s">
        <v>193</v>
      </c>
      <c r="T7" s="305"/>
      <c r="U7" s="291"/>
    </row>
    <row r="8" spans="1:21" s="7" customFormat="1" ht="11.25" customHeight="1">
      <c r="A8" s="292"/>
      <c r="B8" s="327"/>
      <c r="C8" s="328"/>
      <c r="D8" s="292"/>
      <c r="E8" s="292"/>
      <c r="F8" s="292"/>
      <c r="G8" s="292"/>
      <c r="H8" s="292"/>
      <c r="I8" s="292"/>
      <c r="J8" s="297"/>
      <c r="K8" s="309"/>
      <c r="L8" s="312"/>
      <c r="M8" s="309"/>
      <c r="N8" s="316"/>
      <c r="O8" s="58" t="s">
        <v>194</v>
      </c>
      <c r="P8" s="58" t="s">
        <v>195</v>
      </c>
      <c r="Q8" s="58" t="s">
        <v>196</v>
      </c>
      <c r="R8" s="65"/>
      <c r="S8" s="66" t="s">
        <v>197</v>
      </c>
      <c r="T8" s="306"/>
      <c r="U8" s="292"/>
    </row>
    <row r="9" spans="1:21" s="7" customFormat="1" ht="24" customHeight="1">
      <c r="A9" s="67" t="s">
        <v>229</v>
      </c>
      <c r="B9" s="68"/>
      <c r="C9" s="69" t="s">
        <v>230</v>
      </c>
      <c r="D9" s="67" t="s">
        <v>586</v>
      </c>
      <c r="E9" s="133" t="s">
        <v>587</v>
      </c>
      <c r="F9" s="70" t="s">
        <v>588</v>
      </c>
      <c r="G9" s="71">
        <v>0.658</v>
      </c>
      <c r="H9" s="72" t="s">
        <v>6</v>
      </c>
      <c r="I9" s="73">
        <v>610</v>
      </c>
      <c r="J9" s="74">
        <v>4</v>
      </c>
      <c r="K9" s="75">
        <v>27.2</v>
      </c>
      <c r="L9" s="76">
        <f aca="true" t="shared" si="0" ref="L9:L71">IF(K9&gt;0,1/K9*34.6*67.1,"")</f>
        <v>85.35514705882353</v>
      </c>
      <c r="M9" s="75">
        <v>21.8</v>
      </c>
      <c r="N9" s="77">
        <v>24.6</v>
      </c>
      <c r="O9" s="73" t="s">
        <v>7</v>
      </c>
      <c r="P9" s="78" t="s">
        <v>8</v>
      </c>
      <c r="Q9" s="73" t="s">
        <v>9</v>
      </c>
      <c r="R9" s="73"/>
      <c r="S9" s="79" t="s">
        <v>231</v>
      </c>
      <c r="T9" s="80">
        <f>IF(K9&lt;&gt;0,IF(K9&gt;=M9,ROUNDDOWN(K9/M9*100,0),""),"")</f>
        <v>124</v>
      </c>
      <c r="U9" s="81">
        <f>IF(K9&lt;&gt;0,IF(K9&gt;=N9,ROUNDDOWN(K9/N9*100,0),""),"")</f>
        <v>110</v>
      </c>
    </row>
    <row r="10" spans="1:21" s="7" customFormat="1" ht="24" customHeight="1">
      <c r="A10" s="82"/>
      <c r="B10" s="83"/>
      <c r="C10" s="84"/>
      <c r="D10" s="67" t="s">
        <v>4</v>
      </c>
      <c r="E10" s="133" t="s">
        <v>232</v>
      </c>
      <c r="F10" s="70" t="s">
        <v>5</v>
      </c>
      <c r="G10" s="71">
        <v>0.658</v>
      </c>
      <c r="H10" s="78" t="s">
        <v>6</v>
      </c>
      <c r="I10" s="73">
        <v>660</v>
      </c>
      <c r="J10" s="74">
        <v>4</v>
      </c>
      <c r="K10" s="75">
        <v>25.2</v>
      </c>
      <c r="L10" s="76">
        <f>IF(K10&gt;0,1/K10*34.6*67.1,"")</f>
        <v>92.12936507936507</v>
      </c>
      <c r="M10" s="75">
        <v>21.8</v>
      </c>
      <c r="N10" s="77">
        <v>24.6</v>
      </c>
      <c r="O10" s="73" t="s">
        <v>7</v>
      </c>
      <c r="P10" s="78" t="s">
        <v>8</v>
      </c>
      <c r="Q10" s="73" t="s">
        <v>11</v>
      </c>
      <c r="R10" s="78"/>
      <c r="S10" s="79" t="s">
        <v>231</v>
      </c>
      <c r="T10" s="80">
        <f>IF(K10&lt;&gt;0,IF(K10&gt;=M10,ROUNDDOWN(K10/M10*100,0),""),"")</f>
        <v>115</v>
      </c>
      <c r="U10" s="81">
        <f>IF(K10&lt;&gt;0,IF(K10&gt;=N10,ROUNDDOWN(K10/N10*100,0),""),"")</f>
        <v>102</v>
      </c>
    </row>
    <row r="11" spans="1:21" s="7" customFormat="1" ht="24" customHeight="1">
      <c r="A11" s="82"/>
      <c r="B11" s="83"/>
      <c r="C11" s="84"/>
      <c r="D11" s="67" t="s">
        <v>4</v>
      </c>
      <c r="E11" s="133" t="s">
        <v>233</v>
      </c>
      <c r="F11" s="70" t="s">
        <v>5</v>
      </c>
      <c r="G11" s="71">
        <v>0.658</v>
      </c>
      <c r="H11" s="78" t="s">
        <v>12</v>
      </c>
      <c r="I11" s="73">
        <v>620</v>
      </c>
      <c r="J11" s="74">
        <v>4</v>
      </c>
      <c r="K11" s="85">
        <v>29.6</v>
      </c>
      <c r="L11" s="76">
        <f t="shared" si="0"/>
        <v>78.43445945945945</v>
      </c>
      <c r="M11" s="75">
        <v>21.8</v>
      </c>
      <c r="N11" s="77">
        <v>24.6</v>
      </c>
      <c r="O11" s="78" t="s">
        <v>13</v>
      </c>
      <c r="P11" s="78" t="s">
        <v>145</v>
      </c>
      <c r="Q11" s="73" t="s">
        <v>9</v>
      </c>
      <c r="R11" s="73"/>
      <c r="S11" s="79" t="s">
        <v>231</v>
      </c>
      <c r="T11" s="80">
        <f aca="true" t="shared" si="1" ref="T11:T71">IF(K11&lt;&gt;0,IF(K11&gt;=M11,ROUNDDOWN(K11/M11*100,0),""),"")</f>
        <v>135</v>
      </c>
      <c r="U11" s="81">
        <f aca="true" t="shared" si="2" ref="U11:U71">IF(K11&lt;&gt;0,IF(K11&gt;=N11,ROUNDDOWN(K11/N11*100,0),""),"")</f>
        <v>120</v>
      </c>
    </row>
    <row r="12" spans="1:21" s="7" customFormat="1" ht="24" customHeight="1">
      <c r="A12" s="82"/>
      <c r="B12" s="83"/>
      <c r="C12" s="84"/>
      <c r="D12" s="67" t="s">
        <v>4</v>
      </c>
      <c r="E12" s="133" t="s">
        <v>234</v>
      </c>
      <c r="F12" s="70" t="s">
        <v>5</v>
      </c>
      <c r="G12" s="71">
        <v>0.658</v>
      </c>
      <c r="H12" s="78" t="s">
        <v>12</v>
      </c>
      <c r="I12" s="73">
        <v>670</v>
      </c>
      <c r="J12" s="74">
        <v>4</v>
      </c>
      <c r="K12" s="75">
        <v>27.4</v>
      </c>
      <c r="L12" s="76">
        <f>IF(K12&gt;0,1/K12*34.6*67.1,"")</f>
        <v>84.73211678832116</v>
      </c>
      <c r="M12" s="75">
        <v>21.8</v>
      </c>
      <c r="N12" s="77">
        <v>24.6</v>
      </c>
      <c r="O12" s="73" t="s">
        <v>13</v>
      </c>
      <c r="P12" s="78" t="s">
        <v>145</v>
      </c>
      <c r="Q12" s="73" t="s">
        <v>11</v>
      </c>
      <c r="R12" s="73"/>
      <c r="S12" s="79" t="s">
        <v>231</v>
      </c>
      <c r="T12" s="80">
        <f>IF(K12&lt;&gt;0,IF(K12&gt;=M12,ROUNDDOWN(K12/M12*100,0),""),"")</f>
        <v>125</v>
      </c>
      <c r="U12" s="81">
        <f>IF(K12&lt;&gt;0,IF(K12&gt;=N12,ROUNDDOWN(K12/N12*100,0),""),"")</f>
        <v>111</v>
      </c>
    </row>
    <row r="13" spans="1:21" s="7" customFormat="1" ht="24" customHeight="1">
      <c r="A13" s="82"/>
      <c r="B13" s="83"/>
      <c r="C13" s="84"/>
      <c r="D13" s="67" t="s">
        <v>4</v>
      </c>
      <c r="E13" s="133" t="s">
        <v>235</v>
      </c>
      <c r="F13" s="70" t="s">
        <v>5</v>
      </c>
      <c r="G13" s="71">
        <v>0.658</v>
      </c>
      <c r="H13" s="78" t="s">
        <v>236</v>
      </c>
      <c r="I13" s="73">
        <v>650</v>
      </c>
      <c r="J13" s="74">
        <v>4</v>
      </c>
      <c r="K13" s="75">
        <v>37</v>
      </c>
      <c r="L13" s="76">
        <f t="shared" si="0"/>
        <v>62.74756756756757</v>
      </c>
      <c r="M13" s="75">
        <v>21.8</v>
      </c>
      <c r="N13" s="77">
        <v>24.6</v>
      </c>
      <c r="O13" s="73" t="s">
        <v>15</v>
      </c>
      <c r="P13" s="78" t="s">
        <v>145</v>
      </c>
      <c r="Q13" s="73" t="s">
        <v>9</v>
      </c>
      <c r="R13" s="73"/>
      <c r="S13" s="79" t="s">
        <v>231</v>
      </c>
      <c r="T13" s="80">
        <f t="shared" si="1"/>
        <v>169</v>
      </c>
      <c r="U13" s="81">
        <f t="shared" si="2"/>
        <v>150</v>
      </c>
    </row>
    <row r="14" spans="1:21" s="7" customFormat="1" ht="24" customHeight="1">
      <c r="A14" s="82"/>
      <c r="B14" s="83"/>
      <c r="C14" s="84"/>
      <c r="D14" s="67" t="s">
        <v>4</v>
      </c>
      <c r="E14" s="133" t="s">
        <v>237</v>
      </c>
      <c r="F14" s="70" t="s">
        <v>5</v>
      </c>
      <c r="G14" s="71">
        <v>0.658</v>
      </c>
      <c r="H14" s="78" t="s">
        <v>236</v>
      </c>
      <c r="I14" s="73">
        <v>700</v>
      </c>
      <c r="J14" s="74">
        <v>4</v>
      </c>
      <c r="K14" s="75">
        <v>33.2</v>
      </c>
      <c r="L14" s="76">
        <f t="shared" si="0"/>
        <v>69.92951807228914</v>
      </c>
      <c r="M14" s="75">
        <v>21.8</v>
      </c>
      <c r="N14" s="77">
        <v>24.6</v>
      </c>
      <c r="O14" s="73" t="s">
        <v>15</v>
      </c>
      <c r="P14" s="78" t="s">
        <v>145</v>
      </c>
      <c r="Q14" s="73" t="s">
        <v>11</v>
      </c>
      <c r="R14" s="73"/>
      <c r="S14" s="79" t="s">
        <v>231</v>
      </c>
      <c r="T14" s="80">
        <f t="shared" si="1"/>
        <v>152</v>
      </c>
      <c r="U14" s="81">
        <f t="shared" si="2"/>
        <v>134</v>
      </c>
    </row>
    <row r="15" spans="1:21" s="7" customFormat="1" ht="24" customHeight="1">
      <c r="A15" s="82"/>
      <c r="B15" s="83"/>
      <c r="C15" s="84"/>
      <c r="D15" s="67" t="s">
        <v>4</v>
      </c>
      <c r="E15" s="133" t="s">
        <v>238</v>
      </c>
      <c r="F15" s="70" t="s">
        <v>5</v>
      </c>
      <c r="G15" s="71">
        <v>0.658</v>
      </c>
      <c r="H15" s="78" t="s">
        <v>12</v>
      </c>
      <c r="I15" s="73">
        <v>670</v>
      </c>
      <c r="J15" s="74">
        <v>4</v>
      </c>
      <c r="K15" s="85">
        <v>25.6</v>
      </c>
      <c r="L15" s="76">
        <f t="shared" si="0"/>
        <v>90.68984375</v>
      </c>
      <c r="M15" s="75">
        <v>21.8</v>
      </c>
      <c r="N15" s="77">
        <v>24.6</v>
      </c>
      <c r="O15" s="78" t="s">
        <v>239</v>
      </c>
      <c r="P15" s="78" t="s">
        <v>82</v>
      </c>
      <c r="Q15" s="73" t="s">
        <v>9</v>
      </c>
      <c r="R15" s="286" t="s">
        <v>589</v>
      </c>
      <c r="S15" s="79" t="s">
        <v>231</v>
      </c>
      <c r="T15" s="80">
        <f t="shared" si="1"/>
        <v>117</v>
      </c>
      <c r="U15" s="81">
        <f t="shared" si="2"/>
        <v>104</v>
      </c>
    </row>
    <row r="16" spans="1:21" s="7" customFormat="1" ht="24" customHeight="1">
      <c r="A16" s="82"/>
      <c r="B16" s="83"/>
      <c r="C16" s="84"/>
      <c r="D16" s="67" t="s">
        <v>4</v>
      </c>
      <c r="E16" s="133" t="s">
        <v>241</v>
      </c>
      <c r="F16" s="70" t="s">
        <v>5</v>
      </c>
      <c r="G16" s="71">
        <v>0.658</v>
      </c>
      <c r="H16" s="78" t="s">
        <v>12</v>
      </c>
      <c r="I16" s="73">
        <v>720</v>
      </c>
      <c r="J16" s="74">
        <v>4</v>
      </c>
      <c r="K16" s="75">
        <v>24.6</v>
      </c>
      <c r="L16" s="76">
        <f t="shared" si="0"/>
        <v>94.37642276422763</v>
      </c>
      <c r="M16" s="75">
        <v>21.8</v>
      </c>
      <c r="N16" s="77">
        <v>24.6</v>
      </c>
      <c r="O16" s="73" t="s">
        <v>239</v>
      </c>
      <c r="P16" s="78" t="s">
        <v>82</v>
      </c>
      <c r="Q16" s="73" t="s">
        <v>11</v>
      </c>
      <c r="R16" s="286" t="s">
        <v>589</v>
      </c>
      <c r="S16" s="79" t="s">
        <v>231</v>
      </c>
      <c r="T16" s="80">
        <f t="shared" si="1"/>
        <v>112</v>
      </c>
      <c r="U16" s="81">
        <f t="shared" si="2"/>
        <v>100</v>
      </c>
    </row>
    <row r="17" spans="1:21" s="7" customFormat="1" ht="24" customHeight="1">
      <c r="A17" s="82"/>
      <c r="B17" s="83"/>
      <c r="C17" s="84"/>
      <c r="D17" s="67" t="s">
        <v>4</v>
      </c>
      <c r="E17" s="133" t="s">
        <v>590</v>
      </c>
      <c r="F17" s="70" t="s">
        <v>588</v>
      </c>
      <c r="G17" s="71">
        <v>0.658</v>
      </c>
      <c r="H17" s="78" t="s">
        <v>591</v>
      </c>
      <c r="I17" s="73">
        <v>670</v>
      </c>
      <c r="J17" s="74">
        <v>4</v>
      </c>
      <c r="K17" s="85">
        <v>23</v>
      </c>
      <c r="L17" s="76">
        <f t="shared" si="0"/>
        <v>100.94173913043477</v>
      </c>
      <c r="M17" s="75">
        <v>21.8</v>
      </c>
      <c r="N17" s="77">
        <v>24.6</v>
      </c>
      <c r="O17" s="78" t="s">
        <v>592</v>
      </c>
      <c r="P17" s="78" t="s">
        <v>593</v>
      </c>
      <c r="Q17" s="73" t="s">
        <v>9</v>
      </c>
      <c r="R17" s="286" t="s">
        <v>594</v>
      </c>
      <c r="S17" s="79" t="s">
        <v>231</v>
      </c>
      <c r="T17" s="80">
        <f t="shared" si="1"/>
        <v>105</v>
      </c>
      <c r="U17" s="81">
        <f t="shared" si="2"/>
      </c>
    </row>
    <row r="18" spans="1:21" s="7" customFormat="1" ht="24" customHeight="1">
      <c r="A18" s="82"/>
      <c r="B18" s="83"/>
      <c r="C18" s="84"/>
      <c r="D18" s="67" t="s">
        <v>595</v>
      </c>
      <c r="E18" s="133" t="s">
        <v>596</v>
      </c>
      <c r="F18" s="70" t="s">
        <v>588</v>
      </c>
      <c r="G18" s="71">
        <v>0.658</v>
      </c>
      <c r="H18" s="78" t="s">
        <v>591</v>
      </c>
      <c r="I18" s="73">
        <v>720</v>
      </c>
      <c r="J18" s="74">
        <v>4</v>
      </c>
      <c r="K18" s="75">
        <v>22</v>
      </c>
      <c r="L18" s="76">
        <f t="shared" si="0"/>
        <v>105.52999999999999</v>
      </c>
      <c r="M18" s="75">
        <v>21.8</v>
      </c>
      <c r="N18" s="77">
        <v>24.6</v>
      </c>
      <c r="O18" s="73" t="s">
        <v>592</v>
      </c>
      <c r="P18" s="78" t="s">
        <v>593</v>
      </c>
      <c r="Q18" s="73" t="s">
        <v>11</v>
      </c>
      <c r="R18" s="286" t="s">
        <v>594</v>
      </c>
      <c r="S18" s="79" t="s">
        <v>231</v>
      </c>
      <c r="T18" s="80">
        <f t="shared" si="1"/>
        <v>100</v>
      </c>
      <c r="U18" s="81">
        <f t="shared" si="2"/>
      </c>
    </row>
    <row r="19" spans="1:21" s="7" customFormat="1" ht="24" customHeight="1">
      <c r="A19" s="82"/>
      <c r="B19" s="83"/>
      <c r="C19" s="84"/>
      <c r="D19" s="67" t="s">
        <v>595</v>
      </c>
      <c r="E19" s="133" t="s">
        <v>597</v>
      </c>
      <c r="F19" s="70" t="s">
        <v>588</v>
      </c>
      <c r="G19" s="71">
        <v>0.658</v>
      </c>
      <c r="H19" s="78" t="s">
        <v>598</v>
      </c>
      <c r="I19" s="73">
        <v>690</v>
      </c>
      <c r="J19" s="74">
        <v>4</v>
      </c>
      <c r="K19" s="85">
        <v>23.6</v>
      </c>
      <c r="L19" s="76">
        <f t="shared" si="0"/>
        <v>98.37542372881356</v>
      </c>
      <c r="M19" s="75">
        <v>21.8</v>
      </c>
      <c r="N19" s="77">
        <v>24.6</v>
      </c>
      <c r="O19" s="78" t="s">
        <v>599</v>
      </c>
      <c r="P19" s="78" t="s">
        <v>593</v>
      </c>
      <c r="Q19" s="73" t="s">
        <v>9</v>
      </c>
      <c r="R19" s="286" t="s">
        <v>594</v>
      </c>
      <c r="S19" s="79" t="s">
        <v>231</v>
      </c>
      <c r="T19" s="80">
        <f t="shared" si="1"/>
        <v>108</v>
      </c>
      <c r="U19" s="81">
        <f t="shared" si="2"/>
      </c>
    </row>
    <row r="20" spans="1:21" s="7" customFormat="1" ht="24" customHeight="1">
      <c r="A20" s="82"/>
      <c r="B20" s="83"/>
      <c r="C20" s="84"/>
      <c r="D20" s="67" t="s">
        <v>595</v>
      </c>
      <c r="E20" s="133" t="s">
        <v>600</v>
      </c>
      <c r="F20" s="70" t="s">
        <v>588</v>
      </c>
      <c r="G20" s="71">
        <v>0.658</v>
      </c>
      <c r="H20" s="78" t="s">
        <v>598</v>
      </c>
      <c r="I20" s="73">
        <v>740</v>
      </c>
      <c r="J20" s="74">
        <v>4</v>
      </c>
      <c r="K20" s="75">
        <v>22.6</v>
      </c>
      <c r="L20" s="76">
        <f t="shared" si="0"/>
        <v>102.72831858407078</v>
      </c>
      <c r="M20" s="75">
        <v>21.8</v>
      </c>
      <c r="N20" s="77">
        <v>24.6</v>
      </c>
      <c r="O20" s="73" t="s">
        <v>599</v>
      </c>
      <c r="P20" s="78" t="s">
        <v>593</v>
      </c>
      <c r="Q20" s="73" t="s">
        <v>11</v>
      </c>
      <c r="R20" s="286" t="s">
        <v>594</v>
      </c>
      <c r="S20" s="79" t="s">
        <v>231</v>
      </c>
      <c r="T20" s="80">
        <f t="shared" si="1"/>
        <v>103</v>
      </c>
      <c r="U20" s="81">
        <f t="shared" si="2"/>
      </c>
    </row>
    <row r="21" spans="1:21" s="7" customFormat="1" ht="24" customHeight="1">
      <c r="A21" s="82"/>
      <c r="B21" s="68"/>
      <c r="C21" s="69" t="s">
        <v>243</v>
      </c>
      <c r="D21" s="88" t="s">
        <v>601</v>
      </c>
      <c r="E21" s="134" t="s">
        <v>602</v>
      </c>
      <c r="F21" s="73" t="s">
        <v>588</v>
      </c>
      <c r="G21" s="89">
        <v>0.658</v>
      </c>
      <c r="H21" s="78" t="s">
        <v>598</v>
      </c>
      <c r="I21" s="73">
        <v>650</v>
      </c>
      <c r="J21" s="74">
        <v>4</v>
      </c>
      <c r="K21" s="75">
        <v>29.6</v>
      </c>
      <c r="L21" s="76">
        <f t="shared" si="0"/>
        <v>78.43445945945945</v>
      </c>
      <c r="M21" s="75">
        <v>21.8</v>
      </c>
      <c r="N21" s="77">
        <v>24.6</v>
      </c>
      <c r="O21" s="73" t="s">
        <v>603</v>
      </c>
      <c r="P21" s="78" t="s">
        <v>604</v>
      </c>
      <c r="Q21" s="73" t="s">
        <v>9</v>
      </c>
      <c r="R21" s="73"/>
      <c r="S21" s="79" t="s">
        <v>605</v>
      </c>
      <c r="T21" s="80">
        <f t="shared" si="1"/>
        <v>135</v>
      </c>
      <c r="U21" s="81">
        <f t="shared" si="2"/>
        <v>120</v>
      </c>
    </row>
    <row r="22" spans="1:21" s="7" customFormat="1" ht="24" customHeight="1">
      <c r="A22" s="82"/>
      <c r="B22" s="83"/>
      <c r="C22" s="84"/>
      <c r="D22" s="88" t="s">
        <v>601</v>
      </c>
      <c r="E22" s="134" t="s">
        <v>606</v>
      </c>
      <c r="F22" s="73" t="s">
        <v>588</v>
      </c>
      <c r="G22" s="89">
        <v>0.658</v>
      </c>
      <c r="H22" s="78" t="s">
        <v>598</v>
      </c>
      <c r="I22" s="73">
        <v>700</v>
      </c>
      <c r="J22" s="74">
        <v>4</v>
      </c>
      <c r="K22" s="75">
        <v>27.4</v>
      </c>
      <c r="L22" s="76">
        <f>IF(K22&gt;0,1/K22*34.6*67.1,"")</f>
        <v>84.73211678832116</v>
      </c>
      <c r="M22" s="75">
        <v>21.8</v>
      </c>
      <c r="N22" s="77">
        <v>24.6</v>
      </c>
      <c r="O22" s="73" t="s">
        <v>603</v>
      </c>
      <c r="P22" s="78" t="s">
        <v>604</v>
      </c>
      <c r="Q22" s="73" t="s">
        <v>607</v>
      </c>
      <c r="R22" s="73"/>
      <c r="S22" s="79" t="s">
        <v>231</v>
      </c>
      <c r="T22" s="80">
        <f>IF(K22&lt;&gt;0,IF(K22&gt;=M22,ROUNDDOWN(K22/M22*100,0),""),"")</f>
        <v>125</v>
      </c>
      <c r="U22" s="81">
        <f>IF(K22&lt;&gt;0,IF(K22&gt;=N22,ROUNDDOWN(K22/N22*100,0),""),"")</f>
        <v>111</v>
      </c>
    </row>
    <row r="23" spans="1:21" s="7" customFormat="1" ht="24" customHeight="1">
      <c r="A23" s="82"/>
      <c r="B23" s="83"/>
      <c r="C23" s="84"/>
      <c r="D23" s="88" t="s">
        <v>601</v>
      </c>
      <c r="E23" s="134" t="s">
        <v>608</v>
      </c>
      <c r="F23" s="73" t="s">
        <v>588</v>
      </c>
      <c r="G23" s="89">
        <v>0.658</v>
      </c>
      <c r="H23" s="78" t="s">
        <v>236</v>
      </c>
      <c r="I23" s="73">
        <v>680</v>
      </c>
      <c r="J23" s="74">
        <v>4</v>
      </c>
      <c r="K23" s="75">
        <v>35.6</v>
      </c>
      <c r="L23" s="76">
        <f t="shared" si="0"/>
        <v>65.21516853932584</v>
      </c>
      <c r="M23" s="75">
        <v>21.8</v>
      </c>
      <c r="N23" s="77">
        <v>24.6</v>
      </c>
      <c r="O23" s="73" t="s">
        <v>609</v>
      </c>
      <c r="P23" s="78" t="s">
        <v>604</v>
      </c>
      <c r="Q23" s="73" t="s">
        <v>610</v>
      </c>
      <c r="R23" s="73"/>
      <c r="S23" s="79" t="s">
        <v>231</v>
      </c>
      <c r="T23" s="80">
        <f t="shared" si="1"/>
        <v>163</v>
      </c>
      <c r="U23" s="81">
        <f t="shared" si="2"/>
        <v>144</v>
      </c>
    </row>
    <row r="24" spans="1:21" s="7" customFormat="1" ht="24" customHeight="1">
      <c r="A24" s="82"/>
      <c r="B24" s="83"/>
      <c r="C24" s="84"/>
      <c r="D24" s="88" t="s">
        <v>601</v>
      </c>
      <c r="E24" s="134" t="s">
        <v>611</v>
      </c>
      <c r="F24" s="73" t="s">
        <v>588</v>
      </c>
      <c r="G24" s="89">
        <v>0.658</v>
      </c>
      <c r="H24" s="78" t="s">
        <v>236</v>
      </c>
      <c r="I24" s="73">
        <v>730</v>
      </c>
      <c r="J24" s="74">
        <v>4</v>
      </c>
      <c r="K24" s="75">
        <v>33.2</v>
      </c>
      <c r="L24" s="76">
        <f t="shared" si="0"/>
        <v>69.92951807228914</v>
      </c>
      <c r="M24" s="75">
        <v>21.8</v>
      </c>
      <c r="N24" s="77">
        <v>24.6</v>
      </c>
      <c r="O24" s="73" t="s">
        <v>609</v>
      </c>
      <c r="P24" s="78" t="s">
        <v>604</v>
      </c>
      <c r="Q24" s="73" t="s">
        <v>11</v>
      </c>
      <c r="R24" s="73"/>
      <c r="S24" s="79" t="s">
        <v>231</v>
      </c>
      <c r="T24" s="80">
        <f t="shared" si="1"/>
        <v>152</v>
      </c>
      <c r="U24" s="81">
        <f t="shared" si="2"/>
        <v>134</v>
      </c>
    </row>
    <row r="25" spans="1:21" s="7" customFormat="1" ht="24" customHeight="1">
      <c r="A25" s="82"/>
      <c r="B25" s="68"/>
      <c r="C25" s="69" t="s">
        <v>244</v>
      </c>
      <c r="D25" s="88" t="s">
        <v>612</v>
      </c>
      <c r="E25" s="133" t="s">
        <v>613</v>
      </c>
      <c r="F25" s="78" t="s">
        <v>614</v>
      </c>
      <c r="G25" s="89">
        <v>0.658</v>
      </c>
      <c r="H25" s="78" t="s">
        <v>236</v>
      </c>
      <c r="I25" s="73" t="s">
        <v>615</v>
      </c>
      <c r="J25" s="74">
        <v>4</v>
      </c>
      <c r="K25" s="75">
        <v>33</v>
      </c>
      <c r="L25" s="76">
        <f>IF(K25&gt;0,1/K25*34.6*67.1,"")</f>
        <v>70.35333333333334</v>
      </c>
      <c r="M25" s="75">
        <v>21</v>
      </c>
      <c r="N25" s="77">
        <v>24.5</v>
      </c>
      <c r="O25" s="73" t="s">
        <v>616</v>
      </c>
      <c r="P25" s="78" t="s">
        <v>604</v>
      </c>
      <c r="Q25" s="73" t="s">
        <v>9</v>
      </c>
      <c r="R25" s="73"/>
      <c r="S25" s="79" t="s">
        <v>231</v>
      </c>
      <c r="T25" s="80">
        <f>IF(K25&lt;&gt;0,IF(K25&gt;=M25,ROUNDDOWN(K25/M25*100,0),""),"")</f>
        <v>157</v>
      </c>
      <c r="U25" s="81">
        <f>IF(K25&lt;&gt;0,IF(K25&gt;=N25,ROUNDDOWN(K25/N25*100,0),""),"")</f>
        <v>134</v>
      </c>
    </row>
    <row r="26" spans="1:21" s="7" customFormat="1" ht="24" customHeight="1">
      <c r="A26" s="82"/>
      <c r="B26" s="83"/>
      <c r="C26" s="84"/>
      <c r="D26" s="88" t="s">
        <v>612</v>
      </c>
      <c r="E26" s="133" t="s">
        <v>617</v>
      </c>
      <c r="F26" s="78" t="s">
        <v>614</v>
      </c>
      <c r="G26" s="89">
        <v>0.658</v>
      </c>
      <c r="H26" s="78" t="s">
        <v>618</v>
      </c>
      <c r="I26" s="73" t="s">
        <v>619</v>
      </c>
      <c r="J26" s="74">
        <v>4</v>
      </c>
      <c r="K26" s="75">
        <v>30.8</v>
      </c>
      <c r="L26" s="76">
        <f>IF(K26&gt;0,1/K26*34.6*67.1,"")</f>
        <v>75.37857142857142</v>
      </c>
      <c r="M26" s="75">
        <v>21</v>
      </c>
      <c r="N26" s="77">
        <v>24.5</v>
      </c>
      <c r="O26" s="73" t="s">
        <v>616</v>
      </c>
      <c r="P26" s="78" t="s">
        <v>604</v>
      </c>
      <c r="Q26" s="73" t="s">
        <v>11</v>
      </c>
      <c r="R26" s="73"/>
      <c r="S26" s="79" t="s">
        <v>231</v>
      </c>
      <c r="T26" s="80">
        <f>IF(K26&lt;&gt;0,IF(K26&gt;=M26,ROUNDDOWN(K26/M26*100,0),""),"")</f>
        <v>146</v>
      </c>
      <c r="U26" s="81">
        <f>IF(K26&lt;&gt;0,IF(K26&gt;=N26,ROUNDDOWN(K26/N26*100,0),""),"")</f>
        <v>125</v>
      </c>
    </row>
    <row r="27" spans="1:21" s="7" customFormat="1" ht="24" customHeight="1">
      <c r="A27" s="82"/>
      <c r="B27" s="83"/>
      <c r="C27" s="84"/>
      <c r="D27" s="88" t="s">
        <v>612</v>
      </c>
      <c r="E27" s="133" t="s">
        <v>620</v>
      </c>
      <c r="F27" s="78" t="s">
        <v>614</v>
      </c>
      <c r="G27" s="89">
        <v>0.658</v>
      </c>
      <c r="H27" s="78" t="s">
        <v>618</v>
      </c>
      <c r="I27" s="73">
        <v>820</v>
      </c>
      <c r="J27" s="74">
        <v>4</v>
      </c>
      <c r="K27" s="75">
        <v>28</v>
      </c>
      <c r="L27" s="76">
        <f>IF(K27&gt;0,1/K27*34.6*67.1,"")</f>
        <v>82.91642857142857</v>
      </c>
      <c r="M27" s="75">
        <v>21</v>
      </c>
      <c r="N27" s="77">
        <v>24.5</v>
      </c>
      <c r="O27" s="73" t="s">
        <v>616</v>
      </c>
      <c r="P27" s="78" t="s">
        <v>593</v>
      </c>
      <c r="Q27" s="73" t="s">
        <v>610</v>
      </c>
      <c r="R27" s="135" t="s">
        <v>621</v>
      </c>
      <c r="S27" s="79" t="s">
        <v>231</v>
      </c>
      <c r="T27" s="80">
        <f>IF(K27&lt;&gt;0,IF(K27&gt;=M27,ROUNDDOWN(K27/M27*100,0),""),"")</f>
        <v>133</v>
      </c>
      <c r="U27" s="81">
        <f>IF(K27&lt;&gt;0,IF(K27&gt;=N27,ROUNDDOWN(K27/N27*100,0),""),"")</f>
        <v>114</v>
      </c>
    </row>
    <row r="28" spans="1:21" s="7" customFormat="1" ht="24" customHeight="1">
      <c r="A28" s="82"/>
      <c r="B28" s="83"/>
      <c r="C28" s="84"/>
      <c r="D28" s="88" t="s">
        <v>612</v>
      </c>
      <c r="E28" s="133" t="s">
        <v>622</v>
      </c>
      <c r="F28" s="78" t="s">
        <v>614</v>
      </c>
      <c r="G28" s="89">
        <v>0.658</v>
      </c>
      <c r="H28" s="78" t="s">
        <v>618</v>
      </c>
      <c r="I28" s="73">
        <v>870</v>
      </c>
      <c r="J28" s="74">
        <v>4</v>
      </c>
      <c r="K28" s="75">
        <v>26.4</v>
      </c>
      <c r="L28" s="76">
        <f>IF(K28&gt;0,1/K28*34.6*67.1,"")</f>
        <v>87.94166666666668</v>
      </c>
      <c r="M28" s="75">
        <v>20.8</v>
      </c>
      <c r="N28" s="77">
        <v>23.7</v>
      </c>
      <c r="O28" s="73" t="s">
        <v>616</v>
      </c>
      <c r="P28" s="78" t="s">
        <v>593</v>
      </c>
      <c r="Q28" s="73" t="s">
        <v>11</v>
      </c>
      <c r="R28" s="135" t="s">
        <v>621</v>
      </c>
      <c r="S28" s="79" t="s">
        <v>231</v>
      </c>
      <c r="T28" s="80">
        <f>IF(K28&lt;&gt;0,IF(K28&gt;=M28,ROUNDDOWN(K28/M28*100,0),""),"")</f>
        <v>126</v>
      </c>
      <c r="U28" s="81">
        <f>IF(K28&lt;&gt;0,IF(K28&gt;=N28,ROUNDDOWN(K28/N28*100,0),""),"")</f>
        <v>111</v>
      </c>
    </row>
    <row r="29" spans="1:21" s="7" customFormat="1" ht="24" customHeight="1">
      <c r="A29" s="82"/>
      <c r="B29" s="83"/>
      <c r="C29" s="84"/>
      <c r="D29" s="88" t="s">
        <v>21</v>
      </c>
      <c r="E29" s="133" t="s">
        <v>623</v>
      </c>
      <c r="F29" s="73" t="s">
        <v>22</v>
      </c>
      <c r="G29" s="89">
        <v>0.658</v>
      </c>
      <c r="H29" s="78" t="s">
        <v>236</v>
      </c>
      <c r="I29" s="73" t="s">
        <v>246</v>
      </c>
      <c r="J29" s="74">
        <v>4</v>
      </c>
      <c r="K29" s="75">
        <v>26</v>
      </c>
      <c r="L29" s="76">
        <f t="shared" si="0"/>
        <v>89.29461538461538</v>
      </c>
      <c r="M29" s="75">
        <v>21</v>
      </c>
      <c r="N29" s="77">
        <v>24.5</v>
      </c>
      <c r="O29" s="73" t="s">
        <v>624</v>
      </c>
      <c r="P29" s="78" t="s">
        <v>8</v>
      </c>
      <c r="Q29" s="73" t="s">
        <v>9</v>
      </c>
      <c r="R29" s="73"/>
      <c r="S29" s="79" t="s">
        <v>231</v>
      </c>
      <c r="T29" s="80">
        <f t="shared" si="1"/>
        <v>123</v>
      </c>
      <c r="U29" s="81">
        <f t="shared" si="2"/>
        <v>106</v>
      </c>
    </row>
    <row r="30" spans="1:21" s="7" customFormat="1" ht="24" customHeight="1">
      <c r="A30" s="82"/>
      <c r="B30" s="83"/>
      <c r="C30" s="84"/>
      <c r="D30" s="88" t="s">
        <v>21</v>
      </c>
      <c r="E30" s="133" t="s">
        <v>625</v>
      </c>
      <c r="F30" s="73" t="s">
        <v>22</v>
      </c>
      <c r="G30" s="89">
        <v>0.658</v>
      </c>
      <c r="H30" s="78" t="s">
        <v>236</v>
      </c>
      <c r="I30" s="73" t="s">
        <v>247</v>
      </c>
      <c r="J30" s="74">
        <v>4</v>
      </c>
      <c r="K30" s="75">
        <v>25.2</v>
      </c>
      <c r="L30" s="76">
        <f t="shared" si="0"/>
        <v>92.12936507936507</v>
      </c>
      <c r="M30" s="75">
        <v>21</v>
      </c>
      <c r="N30" s="77">
        <v>24.5</v>
      </c>
      <c r="O30" s="73" t="s">
        <v>18</v>
      </c>
      <c r="P30" s="78" t="s">
        <v>8</v>
      </c>
      <c r="Q30" s="73" t="s">
        <v>11</v>
      </c>
      <c r="R30" s="73"/>
      <c r="S30" s="79" t="s">
        <v>231</v>
      </c>
      <c r="T30" s="80">
        <f t="shared" si="1"/>
        <v>120</v>
      </c>
      <c r="U30" s="81">
        <f t="shared" si="2"/>
        <v>102</v>
      </c>
    </row>
    <row r="31" spans="1:21" s="7" customFormat="1" ht="24" customHeight="1">
      <c r="A31" s="82"/>
      <c r="B31" s="83"/>
      <c r="C31" s="84"/>
      <c r="D31" s="88" t="s">
        <v>21</v>
      </c>
      <c r="E31" s="136" t="s">
        <v>626</v>
      </c>
      <c r="F31" s="73" t="s">
        <v>22</v>
      </c>
      <c r="G31" s="89">
        <v>0.658</v>
      </c>
      <c r="H31" s="78" t="s">
        <v>6</v>
      </c>
      <c r="I31" s="73" t="s">
        <v>248</v>
      </c>
      <c r="J31" s="74">
        <v>4</v>
      </c>
      <c r="K31" s="75">
        <v>25.8</v>
      </c>
      <c r="L31" s="76">
        <f t="shared" si="0"/>
        <v>89.98682170542635</v>
      </c>
      <c r="M31" s="75">
        <v>21</v>
      </c>
      <c r="N31" s="77">
        <v>24.5</v>
      </c>
      <c r="O31" s="73" t="s">
        <v>26</v>
      </c>
      <c r="P31" s="78" t="s">
        <v>8</v>
      </c>
      <c r="Q31" s="73" t="s">
        <v>9</v>
      </c>
      <c r="R31" s="73"/>
      <c r="S31" s="79" t="s">
        <v>231</v>
      </c>
      <c r="T31" s="80">
        <f t="shared" si="1"/>
        <v>122</v>
      </c>
      <c r="U31" s="81">
        <f t="shared" si="2"/>
        <v>105</v>
      </c>
    </row>
    <row r="32" spans="1:21" s="7" customFormat="1" ht="24" customHeight="1">
      <c r="A32" s="82"/>
      <c r="B32" s="83"/>
      <c r="C32" s="84"/>
      <c r="D32" s="88" t="s">
        <v>21</v>
      </c>
      <c r="E32" s="136" t="s">
        <v>627</v>
      </c>
      <c r="F32" s="73" t="s">
        <v>22</v>
      </c>
      <c r="G32" s="89">
        <v>0.658</v>
      </c>
      <c r="H32" s="78" t="s">
        <v>6</v>
      </c>
      <c r="I32" s="73" t="s">
        <v>249</v>
      </c>
      <c r="J32" s="74">
        <v>4</v>
      </c>
      <c r="K32" s="75">
        <v>24.2</v>
      </c>
      <c r="L32" s="76">
        <f t="shared" si="0"/>
        <v>95.93636363636364</v>
      </c>
      <c r="M32" s="75">
        <v>21</v>
      </c>
      <c r="N32" s="77">
        <v>24.5</v>
      </c>
      <c r="O32" s="73" t="s">
        <v>26</v>
      </c>
      <c r="P32" s="78" t="s">
        <v>8</v>
      </c>
      <c r="Q32" s="73" t="s">
        <v>11</v>
      </c>
      <c r="R32" s="73"/>
      <c r="S32" s="79" t="s">
        <v>231</v>
      </c>
      <c r="T32" s="80">
        <f t="shared" si="1"/>
        <v>115</v>
      </c>
      <c r="U32" s="81">
        <f t="shared" si="2"/>
      </c>
    </row>
    <row r="33" spans="1:21" s="7" customFormat="1" ht="24" customHeight="1">
      <c r="A33" s="82"/>
      <c r="B33" s="83"/>
      <c r="C33" s="84"/>
      <c r="D33" s="88" t="s">
        <v>21</v>
      </c>
      <c r="E33" s="133" t="s">
        <v>628</v>
      </c>
      <c r="F33" s="73" t="s">
        <v>22</v>
      </c>
      <c r="G33" s="89">
        <v>0.658</v>
      </c>
      <c r="H33" s="78" t="s">
        <v>236</v>
      </c>
      <c r="I33" s="73" t="s">
        <v>250</v>
      </c>
      <c r="J33" s="91">
        <v>4</v>
      </c>
      <c r="K33" s="92">
        <v>30.6</v>
      </c>
      <c r="L33" s="93">
        <f t="shared" si="0"/>
        <v>75.87124183006537</v>
      </c>
      <c r="M33" s="75">
        <v>21</v>
      </c>
      <c r="N33" s="77">
        <v>24.5</v>
      </c>
      <c r="O33" s="73" t="s">
        <v>15</v>
      </c>
      <c r="P33" s="78" t="s">
        <v>604</v>
      </c>
      <c r="Q33" s="73" t="s">
        <v>9</v>
      </c>
      <c r="R33" s="73"/>
      <c r="S33" s="79" t="s">
        <v>231</v>
      </c>
      <c r="T33" s="80">
        <f t="shared" si="1"/>
        <v>145</v>
      </c>
      <c r="U33" s="81">
        <f t="shared" si="2"/>
        <v>124</v>
      </c>
    </row>
    <row r="34" spans="1:21" s="7" customFormat="1" ht="24" customHeight="1">
      <c r="A34" s="82"/>
      <c r="B34" s="83"/>
      <c r="C34" s="84"/>
      <c r="D34" s="88" t="s">
        <v>21</v>
      </c>
      <c r="E34" s="133" t="s">
        <v>629</v>
      </c>
      <c r="F34" s="73" t="s">
        <v>22</v>
      </c>
      <c r="G34" s="89">
        <v>0.658</v>
      </c>
      <c r="H34" s="78" t="s">
        <v>236</v>
      </c>
      <c r="I34" s="73" t="s">
        <v>251</v>
      </c>
      <c r="J34" s="91">
        <v>4</v>
      </c>
      <c r="K34" s="92">
        <v>29</v>
      </c>
      <c r="L34" s="93">
        <f t="shared" si="0"/>
        <v>80.05724137931034</v>
      </c>
      <c r="M34" s="75">
        <v>21</v>
      </c>
      <c r="N34" s="77">
        <v>24.5</v>
      </c>
      <c r="O34" s="73" t="s">
        <v>15</v>
      </c>
      <c r="P34" s="78" t="s">
        <v>604</v>
      </c>
      <c r="Q34" s="73" t="s">
        <v>11</v>
      </c>
      <c r="R34" s="73"/>
      <c r="S34" s="79" t="s">
        <v>231</v>
      </c>
      <c r="T34" s="80">
        <f t="shared" si="1"/>
        <v>138</v>
      </c>
      <c r="U34" s="81">
        <f t="shared" si="2"/>
        <v>118</v>
      </c>
    </row>
    <row r="35" spans="1:21" s="7" customFormat="1" ht="24" customHeight="1">
      <c r="A35" s="82"/>
      <c r="B35" s="83"/>
      <c r="C35" s="84"/>
      <c r="D35" s="88" t="s">
        <v>21</v>
      </c>
      <c r="E35" s="133" t="s">
        <v>630</v>
      </c>
      <c r="F35" s="73" t="s">
        <v>22</v>
      </c>
      <c r="G35" s="89">
        <v>0.658</v>
      </c>
      <c r="H35" s="78" t="s">
        <v>236</v>
      </c>
      <c r="I35" s="73">
        <v>820</v>
      </c>
      <c r="J35" s="91">
        <v>4</v>
      </c>
      <c r="K35" s="92">
        <v>27</v>
      </c>
      <c r="L35" s="93">
        <f t="shared" si="0"/>
        <v>85.9874074074074</v>
      </c>
      <c r="M35" s="75">
        <v>21</v>
      </c>
      <c r="N35" s="77">
        <v>24.5</v>
      </c>
      <c r="O35" s="73" t="s">
        <v>15</v>
      </c>
      <c r="P35" s="78" t="s">
        <v>8</v>
      </c>
      <c r="Q35" s="73" t="s">
        <v>9</v>
      </c>
      <c r="R35" s="135" t="s">
        <v>621</v>
      </c>
      <c r="S35" s="79" t="s">
        <v>231</v>
      </c>
      <c r="T35" s="80">
        <f t="shared" si="1"/>
        <v>128</v>
      </c>
      <c r="U35" s="81">
        <f t="shared" si="2"/>
        <v>110</v>
      </c>
    </row>
    <row r="36" spans="1:21" s="7" customFormat="1" ht="24" customHeight="1">
      <c r="A36" s="82"/>
      <c r="B36" s="86"/>
      <c r="C36" s="87"/>
      <c r="D36" s="88" t="s">
        <v>21</v>
      </c>
      <c r="E36" s="133" t="s">
        <v>631</v>
      </c>
      <c r="F36" s="73" t="s">
        <v>22</v>
      </c>
      <c r="G36" s="89">
        <v>0.658</v>
      </c>
      <c r="H36" s="78" t="s">
        <v>236</v>
      </c>
      <c r="I36" s="73">
        <v>870</v>
      </c>
      <c r="J36" s="91">
        <v>4</v>
      </c>
      <c r="K36" s="92">
        <v>25.2</v>
      </c>
      <c r="L36" s="93">
        <f t="shared" si="0"/>
        <v>92.12936507936507</v>
      </c>
      <c r="M36" s="75">
        <v>20.8</v>
      </c>
      <c r="N36" s="77">
        <v>23.7</v>
      </c>
      <c r="O36" s="73" t="s">
        <v>15</v>
      </c>
      <c r="P36" s="78" t="s">
        <v>8</v>
      </c>
      <c r="Q36" s="73" t="s">
        <v>11</v>
      </c>
      <c r="R36" s="73" t="s">
        <v>240</v>
      </c>
      <c r="S36" s="79" t="s">
        <v>231</v>
      </c>
      <c r="T36" s="80">
        <f t="shared" si="1"/>
        <v>121</v>
      </c>
      <c r="U36" s="81">
        <f t="shared" si="2"/>
        <v>106</v>
      </c>
    </row>
    <row r="37" spans="1:21" s="7" customFormat="1" ht="24" customHeight="1">
      <c r="A37" s="82"/>
      <c r="B37" s="68"/>
      <c r="C37" s="69" t="s">
        <v>252</v>
      </c>
      <c r="D37" s="88" t="s">
        <v>31</v>
      </c>
      <c r="E37" s="134" t="s">
        <v>632</v>
      </c>
      <c r="F37" s="73" t="s">
        <v>22</v>
      </c>
      <c r="G37" s="89">
        <v>0.658</v>
      </c>
      <c r="H37" s="78" t="s">
        <v>236</v>
      </c>
      <c r="I37" s="73" t="s">
        <v>249</v>
      </c>
      <c r="J37" s="73">
        <v>4</v>
      </c>
      <c r="K37" s="75">
        <v>30</v>
      </c>
      <c r="L37" s="76">
        <f t="shared" si="0"/>
        <v>77.38866666666667</v>
      </c>
      <c r="M37" s="75">
        <v>21</v>
      </c>
      <c r="N37" s="77">
        <v>24.5</v>
      </c>
      <c r="O37" s="73" t="s">
        <v>15</v>
      </c>
      <c r="P37" s="78" t="s">
        <v>8</v>
      </c>
      <c r="Q37" s="73" t="s">
        <v>9</v>
      </c>
      <c r="R37" s="73"/>
      <c r="S37" s="79" t="s">
        <v>231</v>
      </c>
      <c r="T37" s="80">
        <f t="shared" si="1"/>
        <v>142</v>
      </c>
      <c r="U37" s="81">
        <f t="shared" si="2"/>
        <v>122</v>
      </c>
    </row>
    <row r="38" spans="1:21" s="7" customFormat="1" ht="24" customHeight="1">
      <c r="A38" s="82"/>
      <c r="B38" s="83"/>
      <c r="C38" s="84"/>
      <c r="D38" s="88" t="s">
        <v>31</v>
      </c>
      <c r="E38" s="134" t="s">
        <v>633</v>
      </c>
      <c r="F38" s="73" t="s">
        <v>22</v>
      </c>
      <c r="G38" s="89">
        <v>0.658</v>
      </c>
      <c r="H38" s="78" t="s">
        <v>236</v>
      </c>
      <c r="I38" s="73">
        <v>850</v>
      </c>
      <c r="J38" s="91">
        <v>4</v>
      </c>
      <c r="K38" s="92">
        <v>28.4</v>
      </c>
      <c r="L38" s="93">
        <f t="shared" si="0"/>
        <v>81.74859154929578</v>
      </c>
      <c r="M38" s="75">
        <v>21</v>
      </c>
      <c r="N38" s="77">
        <v>24.5</v>
      </c>
      <c r="O38" s="73" t="s">
        <v>15</v>
      </c>
      <c r="P38" s="78" t="s">
        <v>8</v>
      </c>
      <c r="Q38" s="73" t="s">
        <v>11</v>
      </c>
      <c r="R38" s="73"/>
      <c r="S38" s="79" t="s">
        <v>231</v>
      </c>
      <c r="T38" s="80">
        <f t="shared" si="1"/>
        <v>135</v>
      </c>
      <c r="U38" s="81">
        <f t="shared" si="2"/>
        <v>115</v>
      </c>
    </row>
    <row r="39" spans="1:21" s="7" customFormat="1" ht="24" customHeight="1">
      <c r="A39" s="82"/>
      <c r="B39" s="83"/>
      <c r="C39" s="84"/>
      <c r="D39" s="88" t="s">
        <v>31</v>
      </c>
      <c r="E39" s="134" t="s">
        <v>634</v>
      </c>
      <c r="F39" s="73" t="s">
        <v>22</v>
      </c>
      <c r="G39" s="89">
        <v>0.658</v>
      </c>
      <c r="H39" s="78" t="s">
        <v>236</v>
      </c>
      <c r="I39" s="73" t="s">
        <v>253</v>
      </c>
      <c r="J39" s="74">
        <v>4</v>
      </c>
      <c r="K39" s="75">
        <v>27.2</v>
      </c>
      <c r="L39" s="76">
        <f t="shared" si="0"/>
        <v>85.35514705882353</v>
      </c>
      <c r="M39" s="75">
        <v>20.8</v>
      </c>
      <c r="N39" s="77">
        <v>23.7</v>
      </c>
      <c r="O39" s="73" t="s">
        <v>15</v>
      </c>
      <c r="P39" s="78" t="s">
        <v>8</v>
      </c>
      <c r="Q39" s="73" t="s">
        <v>11</v>
      </c>
      <c r="R39" s="73"/>
      <c r="S39" s="79" t="s">
        <v>231</v>
      </c>
      <c r="T39" s="80">
        <f t="shared" si="1"/>
        <v>130</v>
      </c>
      <c r="U39" s="81">
        <f t="shared" si="2"/>
        <v>114</v>
      </c>
    </row>
    <row r="40" spans="1:21" s="7" customFormat="1" ht="24" customHeight="1">
      <c r="A40" s="82"/>
      <c r="B40" s="83"/>
      <c r="C40" s="84"/>
      <c r="D40" s="88" t="s">
        <v>31</v>
      </c>
      <c r="E40" s="134" t="s">
        <v>635</v>
      </c>
      <c r="F40" s="73" t="s">
        <v>22</v>
      </c>
      <c r="G40" s="89">
        <v>0.658</v>
      </c>
      <c r="H40" s="78" t="s">
        <v>236</v>
      </c>
      <c r="I40" s="73">
        <v>840</v>
      </c>
      <c r="J40" s="74">
        <v>4</v>
      </c>
      <c r="K40" s="75">
        <v>27</v>
      </c>
      <c r="L40" s="76">
        <f t="shared" si="0"/>
        <v>85.9874074074074</v>
      </c>
      <c r="M40" s="75">
        <v>21</v>
      </c>
      <c r="N40" s="77">
        <v>24.5</v>
      </c>
      <c r="O40" s="73" t="s">
        <v>15</v>
      </c>
      <c r="P40" s="78" t="s">
        <v>8</v>
      </c>
      <c r="Q40" s="73" t="s">
        <v>9</v>
      </c>
      <c r="R40" s="73" t="s">
        <v>240</v>
      </c>
      <c r="S40" s="79" t="s">
        <v>231</v>
      </c>
      <c r="T40" s="80">
        <f t="shared" si="1"/>
        <v>128</v>
      </c>
      <c r="U40" s="81">
        <f t="shared" si="2"/>
        <v>110</v>
      </c>
    </row>
    <row r="41" spans="1:21" s="7" customFormat="1" ht="24" customHeight="1">
      <c r="A41" s="82"/>
      <c r="B41" s="86"/>
      <c r="C41" s="87"/>
      <c r="D41" s="88" t="s">
        <v>31</v>
      </c>
      <c r="E41" s="134" t="s">
        <v>636</v>
      </c>
      <c r="F41" s="73" t="s">
        <v>22</v>
      </c>
      <c r="G41" s="89">
        <v>0.658</v>
      </c>
      <c r="H41" s="78" t="s">
        <v>236</v>
      </c>
      <c r="I41" s="73">
        <v>890</v>
      </c>
      <c r="J41" s="91">
        <v>4</v>
      </c>
      <c r="K41" s="92">
        <v>25.2</v>
      </c>
      <c r="L41" s="93">
        <f t="shared" si="0"/>
        <v>92.12936507936507</v>
      </c>
      <c r="M41" s="75">
        <v>20.8</v>
      </c>
      <c r="N41" s="77">
        <v>23.7</v>
      </c>
      <c r="O41" s="73" t="s">
        <v>15</v>
      </c>
      <c r="P41" s="78" t="s">
        <v>8</v>
      </c>
      <c r="Q41" s="73" t="s">
        <v>11</v>
      </c>
      <c r="R41" s="135" t="s">
        <v>621</v>
      </c>
      <c r="S41" s="79" t="s">
        <v>231</v>
      </c>
      <c r="T41" s="80">
        <f t="shared" si="1"/>
        <v>121</v>
      </c>
      <c r="U41" s="81">
        <f t="shared" si="2"/>
        <v>106</v>
      </c>
    </row>
    <row r="42" spans="1:21" s="7" customFormat="1" ht="24" customHeight="1">
      <c r="A42" s="82"/>
      <c r="B42" s="83"/>
      <c r="C42" s="69" t="s">
        <v>254</v>
      </c>
      <c r="D42" s="88" t="s">
        <v>637</v>
      </c>
      <c r="E42" s="134" t="s">
        <v>638</v>
      </c>
      <c r="F42" s="78" t="s">
        <v>614</v>
      </c>
      <c r="G42" s="89">
        <v>0.658</v>
      </c>
      <c r="H42" s="78" t="s">
        <v>236</v>
      </c>
      <c r="I42" s="73" t="s">
        <v>255</v>
      </c>
      <c r="J42" s="91">
        <v>4</v>
      </c>
      <c r="K42" s="92">
        <v>32</v>
      </c>
      <c r="L42" s="93">
        <f>IF(K42&gt;0,1/K42*34.6*67.1,"")</f>
        <v>72.551875</v>
      </c>
      <c r="M42" s="75">
        <v>21</v>
      </c>
      <c r="N42" s="77">
        <v>24.5</v>
      </c>
      <c r="O42" s="73" t="s">
        <v>616</v>
      </c>
      <c r="P42" s="78" t="s">
        <v>604</v>
      </c>
      <c r="Q42" s="73" t="s">
        <v>610</v>
      </c>
      <c r="R42" s="73"/>
      <c r="S42" s="79" t="s">
        <v>231</v>
      </c>
      <c r="T42" s="80">
        <f t="shared" si="1"/>
        <v>152</v>
      </c>
      <c r="U42" s="81">
        <f t="shared" si="2"/>
        <v>130</v>
      </c>
    </row>
    <row r="43" spans="1:21" s="7" customFormat="1" ht="24" customHeight="1">
      <c r="A43" s="82"/>
      <c r="B43" s="83"/>
      <c r="C43" s="84"/>
      <c r="D43" s="88" t="s">
        <v>637</v>
      </c>
      <c r="E43" s="134" t="s">
        <v>639</v>
      </c>
      <c r="F43" s="78" t="s">
        <v>614</v>
      </c>
      <c r="G43" s="89">
        <v>0.658</v>
      </c>
      <c r="H43" s="78" t="s">
        <v>236</v>
      </c>
      <c r="I43" s="73" t="s">
        <v>256</v>
      </c>
      <c r="J43" s="91">
        <v>4</v>
      </c>
      <c r="K43" s="92">
        <v>30.6</v>
      </c>
      <c r="L43" s="93">
        <f t="shared" si="0"/>
        <v>75.87124183006537</v>
      </c>
      <c r="M43" s="75">
        <v>20.8</v>
      </c>
      <c r="N43" s="77">
        <v>23.7</v>
      </c>
      <c r="O43" s="73" t="s">
        <v>616</v>
      </c>
      <c r="P43" s="78" t="s">
        <v>604</v>
      </c>
      <c r="Q43" s="73" t="s">
        <v>610</v>
      </c>
      <c r="R43" s="73"/>
      <c r="S43" s="79" t="s">
        <v>231</v>
      </c>
      <c r="T43" s="80">
        <f t="shared" si="1"/>
        <v>147</v>
      </c>
      <c r="U43" s="81">
        <f t="shared" si="2"/>
        <v>129</v>
      </c>
    </row>
    <row r="44" spans="1:21" s="7" customFormat="1" ht="24" customHeight="1">
      <c r="A44" s="82"/>
      <c r="B44" s="83"/>
      <c r="C44" s="84"/>
      <c r="D44" s="88" t="s">
        <v>637</v>
      </c>
      <c r="E44" s="134" t="s">
        <v>640</v>
      </c>
      <c r="F44" s="78" t="s">
        <v>614</v>
      </c>
      <c r="G44" s="89">
        <v>0.658</v>
      </c>
      <c r="H44" s="78" t="s">
        <v>236</v>
      </c>
      <c r="I44" s="73" t="s">
        <v>257</v>
      </c>
      <c r="J44" s="91">
        <v>4</v>
      </c>
      <c r="K44" s="92">
        <v>29</v>
      </c>
      <c r="L44" s="93">
        <f>IF(K44&gt;0,1/K44*34.6*67.1,"")</f>
        <v>80.05724137931034</v>
      </c>
      <c r="M44" s="75">
        <v>20.8</v>
      </c>
      <c r="N44" s="77">
        <v>23.7</v>
      </c>
      <c r="O44" s="73" t="s">
        <v>616</v>
      </c>
      <c r="P44" s="78" t="s">
        <v>604</v>
      </c>
      <c r="Q44" s="73" t="s">
        <v>607</v>
      </c>
      <c r="R44" s="73"/>
      <c r="S44" s="79" t="s">
        <v>231</v>
      </c>
      <c r="T44" s="80">
        <f>IF(K44&lt;&gt;0,IF(K44&gt;=M44,ROUNDDOWN(K44/M44*100,0),""),"")</f>
        <v>139</v>
      </c>
      <c r="U44" s="81">
        <f>IF(K44&lt;&gt;0,IF(K44&gt;=N44,ROUNDDOWN(K44/N44*100,0),""),"")</f>
        <v>122</v>
      </c>
    </row>
    <row r="45" spans="1:21" s="7" customFormat="1" ht="24" customHeight="1">
      <c r="A45" s="82"/>
      <c r="B45" s="83"/>
      <c r="C45" s="84"/>
      <c r="D45" s="88" t="s">
        <v>637</v>
      </c>
      <c r="E45" s="134" t="s">
        <v>641</v>
      </c>
      <c r="F45" s="78" t="s">
        <v>614</v>
      </c>
      <c r="G45" s="89">
        <v>0.658</v>
      </c>
      <c r="H45" s="78" t="s">
        <v>236</v>
      </c>
      <c r="I45" s="73" t="s">
        <v>642</v>
      </c>
      <c r="J45" s="91">
        <v>4</v>
      </c>
      <c r="K45" s="92">
        <v>26.8</v>
      </c>
      <c r="L45" s="93">
        <f t="shared" si="0"/>
        <v>86.62910447761192</v>
      </c>
      <c r="M45" s="75">
        <v>20.8</v>
      </c>
      <c r="N45" s="77">
        <v>23.7</v>
      </c>
      <c r="O45" s="73" t="s">
        <v>616</v>
      </c>
      <c r="P45" s="78" t="s">
        <v>593</v>
      </c>
      <c r="Q45" s="73" t="s">
        <v>610</v>
      </c>
      <c r="R45" s="135" t="s">
        <v>621</v>
      </c>
      <c r="S45" s="79" t="s">
        <v>231</v>
      </c>
      <c r="T45" s="80">
        <f t="shared" si="1"/>
        <v>128</v>
      </c>
      <c r="U45" s="81">
        <f t="shared" si="2"/>
        <v>113</v>
      </c>
    </row>
    <row r="46" spans="1:21" s="7" customFormat="1" ht="24" customHeight="1">
      <c r="A46" s="82"/>
      <c r="B46" s="83"/>
      <c r="C46" s="84"/>
      <c r="D46" s="88" t="s">
        <v>637</v>
      </c>
      <c r="E46" s="134" t="s">
        <v>643</v>
      </c>
      <c r="F46" s="78" t="s">
        <v>614</v>
      </c>
      <c r="G46" s="89">
        <v>0.658</v>
      </c>
      <c r="H46" s="78" t="s">
        <v>236</v>
      </c>
      <c r="I46" s="73" t="s">
        <v>644</v>
      </c>
      <c r="J46" s="91">
        <v>4</v>
      </c>
      <c r="K46" s="92">
        <v>25.6</v>
      </c>
      <c r="L46" s="93">
        <f>IF(K46&gt;0,1/K46*34.6*67.1,"")</f>
        <v>90.68984375</v>
      </c>
      <c r="M46" s="75">
        <v>20.8</v>
      </c>
      <c r="N46" s="77">
        <v>23.7</v>
      </c>
      <c r="O46" s="73" t="s">
        <v>616</v>
      </c>
      <c r="P46" s="78" t="s">
        <v>593</v>
      </c>
      <c r="Q46" s="73" t="s">
        <v>607</v>
      </c>
      <c r="R46" s="135" t="s">
        <v>621</v>
      </c>
      <c r="S46" s="79" t="s">
        <v>231</v>
      </c>
      <c r="T46" s="80">
        <f>IF(K46&lt;&gt;0,IF(K46&gt;=M46,ROUNDDOWN(K46/M46*100,0),""),"")</f>
        <v>123</v>
      </c>
      <c r="U46" s="81">
        <f>IF(K46&lt;&gt;0,IF(K46&gt;=N46,ROUNDDOWN(K46/N46*100,0),""),"")</f>
        <v>108</v>
      </c>
    </row>
    <row r="47" spans="1:21" s="7" customFormat="1" ht="24" customHeight="1">
      <c r="A47" s="82"/>
      <c r="B47" s="83"/>
      <c r="C47" s="84"/>
      <c r="D47" s="88" t="s">
        <v>32</v>
      </c>
      <c r="E47" s="134" t="s">
        <v>645</v>
      </c>
      <c r="F47" s="73" t="s">
        <v>22</v>
      </c>
      <c r="G47" s="89">
        <v>0.658</v>
      </c>
      <c r="H47" s="78" t="s">
        <v>236</v>
      </c>
      <c r="I47" s="73" t="s">
        <v>646</v>
      </c>
      <c r="J47" s="91">
        <v>4</v>
      </c>
      <c r="K47" s="92">
        <v>26</v>
      </c>
      <c r="L47" s="93">
        <f>IF(K47&gt;0,1/K47*34.6*67.1,"")</f>
        <v>89.29461538461538</v>
      </c>
      <c r="M47" s="75">
        <v>21</v>
      </c>
      <c r="N47" s="77">
        <v>24.5</v>
      </c>
      <c r="O47" s="73" t="s">
        <v>624</v>
      </c>
      <c r="P47" s="78" t="s">
        <v>8</v>
      </c>
      <c r="Q47" s="73" t="s">
        <v>9</v>
      </c>
      <c r="R47" s="73"/>
      <c r="S47" s="79" t="s">
        <v>231</v>
      </c>
      <c r="T47" s="80">
        <f>IF(K47&lt;&gt;0,IF(K47&gt;=M47,ROUNDDOWN(K47/M47*100,0),""),"")</f>
        <v>123</v>
      </c>
      <c r="U47" s="81">
        <f>IF(K47&lt;&gt;0,IF(K47&gt;=N47,ROUNDDOWN(K47/N47*100,0),""),"")</f>
        <v>106</v>
      </c>
    </row>
    <row r="48" spans="1:21" s="7" customFormat="1" ht="24" customHeight="1">
      <c r="A48" s="82"/>
      <c r="B48" s="83"/>
      <c r="D48" s="88" t="s">
        <v>32</v>
      </c>
      <c r="E48" s="134" t="s">
        <v>638</v>
      </c>
      <c r="F48" s="73" t="s">
        <v>22</v>
      </c>
      <c r="G48" s="89">
        <v>0.658</v>
      </c>
      <c r="H48" s="78" t="s">
        <v>236</v>
      </c>
      <c r="I48" s="73" t="s">
        <v>255</v>
      </c>
      <c r="J48" s="91">
        <v>4</v>
      </c>
      <c r="K48" s="92">
        <v>29</v>
      </c>
      <c r="L48" s="93">
        <f t="shared" si="0"/>
        <v>80.05724137931034</v>
      </c>
      <c r="M48" s="75">
        <v>21</v>
      </c>
      <c r="N48" s="77">
        <v>24.5</v>
      </c>
      <c r="O48" s="73" t="s">
        <v>15</v>
      </c>
      <c r="P48" s="78" t="s">
        <v>8</v>
      </c>
      <c r="Q48" s="73" t="s">
        <v>9</v>
      </c>
      <c r="R48" s="73"/>
      <c r="S48" s="79" t="s">
        <v>231</v>
      </c>
      <c r="T48" s="80">
        <f t="shared" si="1"/>
        <v>138</v>
      </c>
      <c r="U48" s="81">
        <f t="shared" si="2"/>
        <v>118</v>
      </c>
    </row>
    <row r="49" spans="1:21" s="7" customFormat="1" ht="24" customHeight="1">
      <c r="A49" s="82"/>
      <c r="B49" s="83"/>
      <c r="C49" s="84"/>
      <c r="D49" s="88" t="s">
        <v>32</v>
      </c>
      <c r="E49" s="136" t="s">
        <v>647</v>
      </c>
      <c r="F49" s="73" t="s">
        <v>22</v>
      </c>
      <c r="G49" s="89">
        <v>0.658</v>
      </c>
      <c r="H49" s="78" t="s">
        <v>236</v>
      </c>
      <c r="I49" s="73" t="s">
        <v>256</v>
      </c>
      <c r="J49" s="91">
        <v>4</v>
      </c>
      <c r="K49" s="92">
        <v>27.8</v>
      </c>
      <c r="L49" s="93">
        <f t="shared" si="0"/>
        <v>83.51294964028777</v>
      </c>
      <c r="M49" s="75">
        <v>20.8</v>
      </c>
      <c r="N49" s="77">
        <v>23.7</v>
      </c>
      <c r="O49" s="73" t="s">
        <v>15</v>
      </c>
      <c r="P49" s="78" t="s">
        <v>8</v>
      </c>
      <c r="Q49" s="73" t="s">
        <v>9</v>
      </c>
      <c r="R49" s="73"/>
      <c r="S49" s="79" t="s">
        <v>231</v>
      </c>
      <c r="T49" s="80">
        <f t="shared" si="1"/>
        <v>133</v>
      </c>
      <c r="U49" s="81">
        <f t="shared" si="2"/>
        <v>117</v>
      </c>
    </row>
    <row r="50" spans="1:21" s="7" customFormat="1" ht="24" customHeight="1">
      <c r="A50" s="82"/>
      <c r="B50" s="83"/>
      <c r="C50" s="84"/>
      <c r="D50" s="88" t="s">
        <v>32</v>
      </c>
      <c r="E50" s="136" t="s">
        <v>648</v>
      </c>
      <c r="F50" s="73" t="s">
        <v>22</v>
      </c>
      <c r="G50" s="89">
        <v>0.658</v>
      </c>
      <c r="H50" s="78" t="s">
        <v>236</v>
      </c>
      <c r="I50" s="73" t="s">
        <v>257</v>
      </c>
      <c r="J50" s="91">
        <v>4</v>
      </c>
      <c r="K50" s="92">
        <v>26.8</v>
      </c>
      <c r="L50" s="93">
        <f t="shared" si="0"/>
        <v>86.62910447761192</v>
      </c>
      <c r="M50" s="75">
        <v>20.8</v>
      </c>
      <c r="N50" s="77">
        <v>23.7</v>
      </c>
      <c r="O50" s="73" t="s">
        <v>15</v>
      </c>
      <c r="P50" s="78" t="s">
        <v>8</v>
      </c>
      <c r="Q50" s="73" t="s">
        <v>11</v>
      </c>
      <c r="R50" s="73"/>
      <c r="S50" s="79" t="s">
        <v>231</v>
      </c>
      <c r="T50" s="80">
        <f t="shared" si="1"/>
        <v>128</v>
      </c>
      <c r="U50" s="81">
        <f t="shared" si="2"/>
        <v>113</v>
      </c>
    </row>
    <row r="51" spans="1:21" s="7" customFormat="1" ht="24" customHeight="1">
      <c r="A51" s="82"/>
      <c r="B51" s="83"/>
      <c r="C51" s="84"/>
      <c r="D51" s="88" t="s">
        <v>32</v>
      </c>
      <c r="E51" s="136" t="s">
        <v>649</v>
      </c>
      <c r="F51" s="73" t="s">
        <v>22</v>
      </c>
      <c r="G51" s="89">
        <v>0.658</v>
      </c>
      <c r="H51" s="78" t="s">
        <v>236</v>
      </c>
      <c r="I51" s="73" t="s">
        <v>258</v>
      </c>
      <c r="J51" s="91">
        <v>4</v>
      </c>
      <c r="K51" s="92">
        <v>26</v>
      </c>
      <c r="L51" s="93">
        <f t="shared" si="0"/>
        <v>89.29461538461538</v>
      </c>
      <c r="M51" s="75">
        <v>20.8</v>
      </c>
      <c r="N51" s="77">
        <v>23.7</v>
      </c>
      <c r="O51" s="73" t="s">
        <v>15</v>
      </c>
      <c r="P51" s="78" t="s">
        <v>8</v>
      </c>
      <c r="Q51" s="73" t="s">
        <v>9</v>
      </c>
      <c r="R51" s="73" t="s">
        <v>240</v>
      </c>
      <c r="S51" s="79" t="s">
        <v>231</v>
      </c>
      <c r="T51" s="80">
        <f t="shared" si="1"/>
        <v>125</v>
      </c>
      <c r="U51" s="81">
        <f t="shared" si="2"/>
        <v>109</v>
      </c>
    </row>
    <row r="52" spans="1:21" s="7" customFormat="1" ht="24" customHeight="1">
      <c r="A52" s="82"/>
      <c r="B52" s="86"/>
      <c r="C52" s="87"/>
      <c r="D52" s="88" t="s">
        <v>32</v>
      </c>
      <c r="E52" s="136" t="s">
        <v>650</v>
      </c>
      <c r="F52" s="73" t="s">
        <v>22</v>
      </c>
      <c r="G52" s="89">
        <v>0.658</v>
      </c>
      <c r="H52" s="78" t="s">
        <v>236</v>
      </c>
      <c r="I52" s="73" t="s">
        <v>259</v>
      </c>
      <c r="J52" s="91">
        <v>4</v>
      </c>
      <c r="K52" s="92">
        <v>25</v>
      </c>
      <c r="L52" s="93">
        <f t="shared" si="0"/>
        <v>92.8664</v>
      </c>
      <c r="M52" s="75">
        <v>20.8</v>
      </c>
      <c r="N52" s="77">
        <v>23.7</v>
      </c>
      <c r="O52" s="73" t="s">
        <v>15</v>
      </c>
      <c r="P52" s="78" t="s">
        <v>8</v>
      </c>
      <c r="Q52" s="73" t="s">
        <v>11</v>
      </c>
      <c r="R52" s="73" t="s">
        <v>240</v>
      </c>
      <c r="S52" s="79" t="s">
        <v>231</v>
      </c>
      <c r="T52" s="80">
        <f t="shared" si="1"/>
        <v>120</v>
      </c>
      <c r="U52" s="81">
        <f t="shared" si="2"/>
        <v>105</v>
      </c>
    </row>
    <row r="53" spans="1:21" s="7" customFormat="1" ht="24" customHeight="1">
      <c r="A53" s="82"/>
      <c r="B53" s="68"/>
      <c r="C53" s="69" t="s">
        <v>651</v>
      </c>
      <c r="D53" s="88" t="s">
        <v>652</v>
      </c>
      <c r="E53" s="133" t="s">
        <v>653</v>
      </c>
      <c r="F53" s="78" t="s">
        <v>614</v>
      </c>
      <c r="G53" s="89">
        <v>0.658</v>
      </c>
      <c r="H53" s="78" t="s">
        <v>236</v>
      </c>
      <c r="I53" s="73" t="s">
        <v>615</v>
      </c>
      <c r="J53" s="91">
        <v>4</v>
      </c>
      <c r="K53" s="92">
        <v>32</v>
      </c>
      <c r="L53" s="93">
        <f t="shared" si="0"/>
        <v>72.551875</v>
      </c>
      <c r="M53" s="75">
        <v>21</v>
      </c>
      <c r="N53" s="77">
        <v>24.5</v>
      </c>
      <c r="O53" s="73" t="s">
        <v>616</v>
      </c>
      <c r="P53" s="78" t="s">
        <v>604</v>
      </c>
      <c r="Q53" s="73" t="s">
        <v>9</v>
      </c>
      <c r="R53" s="73"/>
      <c r="S53" s="79" t="s">
        <v>231</v>
      </c>
      <c r="T53" s="80">
        <f t="shared" si="1"/>
        <v>152</v>
      </c>
      <c r="U53" s="81">
        <f t="shared" si="2"/>
        <v>130</v>
      </c>
    </row>
    <row r="54" spans="1:21" s="7" customFormat="1" ht="24" customHeight="1">
      <c r="A54" s="82"/>
      <c r="B54" s="83"/>
      <c r="C54" s="84"/>
      <c r="D54" s="88" t="s">
        <v>652</v>
      </c>
      <c r="E54" s="133" t="s">
        <v>654</v>
      </c>
      <c r="F54" s="78" t="s">
        <v>614</v>
      </c>
      <c r="G54" s="89">
        <v>0.658</v>
      </c>
      <c r="H54" s="78" t="s">
        <v>236</v>
      </c>
      <c r="I54" s="73" t="s">
        <v>619</v>
      </c>
      <c r="J54" s="91">
        <v>4</v>
      </c>
      <c r="K54" s="92">
        <v>30.4</v>
      </c>
      <c r="L54" s="93">
        <f t="shared" si="0"/>
        <v>76.37039473684209</v>
      </c>
      <c r="M54" s="75">
        <v>21</v>
      </c>
      <c r="N54" s="77">
        <v>24.5</v>
      </c>
      <c r="O54" s="73" t="s">
        <v>616</v>
      </c>
      <c r="P54" s="78" t="s">
        <v>604</v>
      </c>
      <c r="Q54" s="73" t="s">
        <v>11</v>
      </c>
      <c r="R54" s="73"/>
      <c r="S54" s="79" t="s">
        <v>231</v>
      </c>
      <c r="T54" s="80">
        <f>IF(K54&lt;&gt;0,IF(K54&gt;=M54,ROUNDDOWN(K54/M54*100,0),""),"")</f>
        <v>144</v>
      </c>
      <c r="U54" s="81">
        <f>IF(K54&lt;&gt;0,IF(K54&gt;=N54,ROUNDDOWN(K54/N54*100,0),""),"")</f>
        <v>124</v>
      </c>
    </row>
    <row r="55" spans="1:21" s="7" customFormat="1" ht="24" customHeight="1">
      <c r="A55" s="82"/>
      <c r="B55" s="83"/>
      <c r="C55" s="84"/>
      <c r="D55" s="88" t="s">
        <v>652</v>
      </c>
      <c r="E55" s="133" t="s">
        <v>655</v>
      </c>
      <c r="F55" s="78" t="s">
        <v>614</v>
      </c>
      <c r="G55" s="89">
        <v>0.658</v>
      </c>
      <c r="H55" s="78" t="s">
        <v>236</v>
      </c>
      <c r="I55" s="73" t="s">
        <v>656</v>
      </c>
      <c r="J55" s="91">
        <v>4</v>
      </c>
      <c r="K55" s="92">
        <v>27.8</v>
      </c>
      <c r="L55" s="93">
        <f t="shared" si="0"/>
        <v>83.51294964028777</v>
      </c>
      <c r="M55" s="75">
        <v>21</v>
      </c>
      <c r="N55" s="77">
        <v>24.5</v>
      </c>
      <c r="O55" s="73" t="s">
        <v>616</v>
      </c>
      <c r="P55" s="78" t="s">
        <v>593</v>
      </c>
      <c r="Q55" s="73" t="s">
        <v>610</v>
      </c>
      <c r="R55" s="135" t="s">
        <v>621</v>
      </c>
      <c r="S55" s="79" t="s">
        <v>231</v>
      </c>
      <c r="T55" s="80">
        <f>IF(K55&lt;&gt;0,IF(K55&gt;=M55,ROUNDDOWN(K55/M55*100,0),""),"")</f>
        <v>132</v>
      </c>
      <c r="U55" s="81">
        <f>IF(K55&lt;&gt;0,IF(K55&gt;=N55,ROUNDDOWN(K55/N55*100,0),""),"")</f>
        <v>113</v>
      </c>
    </row>
    <row r="56" spans="1:21" s="7" customFormat="1" ht="24" customHeight="1">
      <c r="A56" s="82"/>
      <c r="B56" s="83"/>
      <c r="C56" s="84"/>
      <c r="D56" s="88" t="s">
        <v>652</v>
      </c>
      <c r="E56" s="133" t="s">
        <v>657</v>
      </c>
      <c r="F56" s="78" t="s">
        <v>614</v>
      </c>
      <c r="G56" s="89">
        <v>0.658</v>
      </c>
      <c r="H56" s="78" t="s">
        <v>236</v>
      </c>
      <c r="I56" s="73" t="s">
        <v>658</v>
      </c>
      <c r="J56" s="91">
        <v>4</v>
      </c>
      <c r="K56" s="92">
        <v>26.2</v>
      </c>
      <c r="L56" s="93">
        <f>IF(K56&gt;0,1/K56*34.6*67.1,"")</f>
        <v>88.61297709923664</v>
      </c>
      <c r="M56" s="75">
        <v>20.8</v>
      </c>
      <c r="N56" s="77">
        <v>23.7</v>
      </c>
      <c r="O56" s="73" t="s">
        <v>616</v>
      </c>
      <c r="P56" s="78" t="s">
        <v>593</v>
      </c>
      <c r="Q56" s="73" t="s">
        <v>607</v>
      </c>
      <c r="R56" s="135" t="s">
        <v>621</v>
      </c>
      <c r="S56" s="79" t="s">
        <v>231</v>
      </c>
      <c r="T56" s="80">
        <f>IF(K56&lt;&gt;0,IF(K56&gt;=M56,ROUNDDOWN(K56/M56*100,0),""),"")</f>
        <v>125</v>
      </c>
      <c r="U56" s="81">
        <f>IF(K56&lt;&gt;0,IF(K56&gt;=N56,ROUNDDOWN(K56/N56*100,0),""),"")</f>
        <v>110</v>
      </c>
    </row>
    <row r="57" spans="1:21" s="7" customFormat="1" ht="24" customHeight="1">
      <c r="A57" s="82"/>
      <c r="B57" s="83"/>
      <c r="C57" s="2"/>
      <c r="D57" s="88" t="s">
        <v>38</v>
      </c>
      <c r="E57" s="133" t="s">
        <v>659</v>
      </c>
      <c r="F57" s="73" t="s">
        <v>22</v>
      </c>
      <c r="G57" s="89">
        <v>0.658</v>
      </c>
      <c r="H57" s="78" t="s">
        <v>6</v>
      </c>
      <c r="I57" s="73" t="s">
        <v>248</v>
      </c>
      <c r="J57" s="91">
        <v>4</v>
      </c>
      <c r="K57" s="92">
        <v>24.8</v>
      </c>
      <c r="L57" s="93">
        <f t="shared" si="0"/>
        <v>93.61532258064516</v>
      </c>
      <c r="M57" s="75">
        <v>21</v>
      </c>
      <c r="N57" s="77">
        <v>24.5</v>
      </c>
      <c r="O57" s="73" t="s">
        <v>17</v>
      </c>
      <c r="P57" s="78" t="s">
        <v>604</v>
      </c>
      <c r="Q57" s="73" t="s">
        <v>9</v>
      </c>
      <c r="R57" s="73"/>
      <c r="S57" s="79" t="s">
        <v>231</v>
      </c>
      <c r="T57" s="80">
        <f t="shared" si="1"/>
        <v>118</v>
      </c>
      <c r="U57" s="81">
        <f t="shared" si="2"/>
        <v>101</v>
      </c>
    </row>
    <row r="58" spans="1:21" s="7" customFormat="1" ht="24" customHeight="1">
      <c r="A58" s="82"/>
      <c r="B58" s="83"/>
      <c r="C58" s="84"/>
      <c r="D58" s="88" t="s">
        <v>38</v>
      </c>
      <c r="E58" s="133" t="s">
        <v>660</v>
      </c>
      <c r="F58" s="73" t="s">
        <v>22</v>
      </c>
      <c r="G58" s="89">
        <v>0.658</v>
      </c>
      <c r="H58" s="78" t="s">
        <v>236</v>
      </c>
      <c r="I58" s="73" t="s">
        <v>246</v>
      </c>
      <c r="J58" s="91">
        <v>4</v>
      </c>
      <c r="K58" s="92">
        <v>26.6</v>
      </c>
      <c r="L58" s="93">
        <f t="shared" si="0"/>
        <v>87.28045112781955</v>
      </c>
      <c r="M58" s="75">
        <v>21</v>
      </c>
      <c r="N58" s="77">
        <v>24.5</v>
      </c>
      <c r="O58" s="73" t="s">
        <v>18</v>
      </c>
      <c r="P58" s="78" t="s">
        <v>604</v>
      </c>
      <c r="Q58" s="73" t="s">
        <v>9</v>
      </c>
      <c r="R58" s="73"/>
      <c r="S58" s="79" t="s">
        <v>231</v>
      </c>
      <c r="T58" s="80">
        <f>IF(K58&lt;&gt;0,IF(K58&gt;=M58,ROUNDDOWN(K58/M58*100,0),""),"")</f>
        <v>126</v>
      </c>
      <c r="U58" s="81">
        <f t="shared" si="2"/>
        <v>108</v>
      </c>
    </row>
    <row r="59" spans="1:21" s="7" customFormat="1" ht="24" customHeight="1">
      <c r="A59" s="82"/>
      <c r="B59" s="83"/>
      <c r="C59" s="84"/>
      <c r="D59" s="88" t="s">
        <v>38</v>
      </c>
      <c r="E59" s="133" t="s">
        <v>661</v>
      </c>
      <c r="F59" s="73" t="s">
        <v>22</v>
      </c>
      <c r="G59" s="89">
        <v>0.658</v>
      </c>
      <c r="H59" s="78" t="s">
        <v>6</v>
      </c>
      <c r="I59" s="73" t="s">
        <v>249</v>
      </c>
      <c r="J59" s="91">
        <v>4</v>
      </c>
      <c r="K59" s="92">
        <v>24.2</v>
      </c>
      <c r="L59" s="93">
        <f t="shared" si="0"/>
        <v>95.93636363636364</v>
      </c>
      <c r="M59" s="75">
        <v>21</v>
      </c>
      <c r="N59" s="77">
        <v>24.5</v>
      </c>
      <c r="O59" s="73" t="s">
        <v>17</v>
      </c>
      <c r="P59" s="78" t="s">
        <v>604</v>
      </c>
      <c r="Q59" s="73" t="s">
        <v>11</v>
      </c>
      <c r="R59" s="73"/>
      <c r="S59" s="79" t="s">
        <v>231</v>
      </c>
      <c r="T59" s="80">
        <f>IF(K59&lt;&gt;0,IF(K59&gt;=M59,ROUNDDOWN(K59/M59*100,0),""),"")</f>
        <v>115</v>
      </c>
      <c r="U59" s="81">
        <f t="shared" si="2"/>
      </c>
    </row>
    <row r="60" spans="1:21" s="7" customFormat="1" ht="24" customHeight="1">
      <c r="A60" s="82"/>
      <c r="B60" s="83"/>
      <c r="C60" s="84"/>
      <c r="D60" s="88" t="s">
        <v>38</v>
      </c>
      <c r="E60" s="133" t="s">
        <v>662</v>
      </c>
      <c r="F60" s="73" t="s">
        <v>22</v>
      </c>
      <c r="G60" s="89">
        <v>0.658</v>
      </c>
      <c r="H60" s="78" t="s">
        <v>236</v>
      </c>
      <c r="I60" s="73" t="s">
        <v>247</v>
      </c>
      <c r="J60" s="91">
        <v>4</v>
      </c>
      <c r="K60" s="92">
        <v>25.6</v>
      </c>
      <c r="L60" s="93">
        <f t="shared" si="0"/>
        <v>90.68984375</v>
      </c>
      <c r="M60" s="75">
        <v>21</v>
      </c>
      <c r="N60" s="77">
        <v>24.5</v>
      </c>
      <c r="O60" s="73" t="s">
        <v>18</v>
      </c>
      <c r="P60" s="78" t="s">
        <v>604</v>
      </c>
      <c r="Q60" s="73" t="s">
        <v>11</v>
      </c>
      <c r="R60" s="73"/>
      <c r="S60" s="79" t="s">
        <v>231</v>
      </c>
      <c r="T60" s="80">
        <f>IF(K60&lt;&gt;0,IF(K60&gt;=M60,ROUNDDOWN(K60/M60*100,0),""),"")</f>
        <v>121</v>
      </c>
      <c r="U60" s="81">
        <f t="shared" si="2"/>
        <v>104</v>
      </c>
    </row>
    <row r="61" spans="1:21" s="7" customFormat="1" ht="24" customHeight="1">
      <c r="A61" s="82"/>
      <c r="B61" s="83"/>
      <c r="C61" s="84"/>
      <c r="D61" s="88" t="s">
        <v>38</v>
      </c>
      <c r="E61" s="133" t="s">
        <v>663</v>
      </c>
      <c r="F61" s="73" t="s">
        <v>22</v>
      </c>
      <c r="G61" s="89">
        <v>0.658</v>
      </c>
      <c r="H61" s="78" t="s">
        <v>6</v>
      </c>
      <c r="I61" s="73" t="s">
        <v>260</v>
      </c>
      <c r="J61" s="91">
        <v>4</v>
      </c>
      <c r="K61" s="92">
        <v>26.4</v>
      </c>
      <c r="L61" s="93">
        <f t="shared" si="0"/>
        <v>87.94166666666668</v>
      </c>
      <c r="M61" s="75">
        <v>21</v>
      </c>
      <c r="N61" s="77">
        <v>24.5</v>
      </c>
      <c r="O61" s="73" t="s">
        <v>26</v>
      </c>
      <c r="P61" s="78" t="s">
        <v>604</v>
      </c>
      <c r="Q61" s="73" t="s">
        <v>9</v>
      </c>
      <c r="R61" s="73"/>
      <c r="S61" s="79" t="s">
        <v>231</v>
      </c>
      <c r="T61" s="80">
        <f>IF(K61&lt;&gt;0,IF(K61&gt;=M61,ROUNDDOWN(K61/M61*100,0),""),"")</f>
        <v>125</v>
      </c>
      <c r="U61" s="81">
        <f t="shared" si="2"/>
        <v>107</v>
      </c>
    </row>
    <row r="62" spans="1:21" s="7" customFormat="1" ht="24" customHeight="1">
      <c r="A62" s="82"/>
      <c r="B62" s="83"/>
      <c r="C62" s="84"/>
      <c r="D62" s="88" t="s">
        <v>38</v>
      </c>
      <c r="E62" s="133" t="s">
        <v>664</v>
      </c>
      <c r="F62" s="73" t="s">
        <v>22</v>
      </c>
      <c r="G62" s="89">
        <v>0.658</v>
      </c>
      <c r="H62" s="78" t="s">
        <v>6</v>
      </c>
      <c r="I62" s="73" t="s">
        <v>261</v>
      </c>
      <c r="J62" s="91">
        <v>4</v>
      </c>
      <c r="K62" s="92">
        <v>25.6</v>
      </c>
      <c r="L62" s="93">
        <f t="shared" si="0"/>
        <v>90.68984375</v>
      </c>
      <c r="M62" s="75">
        <v>21</v>
      </c>
      <c r="N62" s="77">
        <v>24.5</v>
      </c>
      <c r="O62" s="73" t="s">
        <v>26</v>
      </c>
      <c r="P62" s="78" t="s">
        <v>604</v>
      </c>
      <c r="Q62" s="73" t="s">
        <v>11</v>
      </c>
      <c r="R62" s="73"/>
      <c r="S62" s="79" t="s">
        <v>231</v>
      </c>
      <c r="T62" s="80">
        <f t="shared" si="1"/>
        <v>121</v>
      </c>
      <c r="U62" s="81">
        <f t="shared" si="2"/>
        <v>104</v>
      </c>
    </row>
    <row r="63" spans="1:21" s="7" customFormat="1" ht="24" customHeight="1">
      <c r="A63" s="82"/>
      <c r="B63" s="83"/>
      <c r="C63" s="84"/>
      <c r="D63" s="88" t="s">
        <v>38</v>
      </c>
      <c r="E63" s="133" t="s">
        <v>665</v>
      </c>
      <c r="F63" s="73" t="s">
        <v>22</v>
      </c>
      <c r="G63" s="89">
        <v>0.658</v>
      </c>
      <c r="H63" s="78" t="s">
        <v>236</v>
      </c>
      <c r="I63" s="73" t="s">
        <v>250</v>
      </c>
      <c r="J63" s="91">
        <v>4</v>
      </c>
      <c r="K63" s="92">
        <v>29.2</v>
      </c>
      <c r="L63" s="93">
        <f t="shared" si="0"/>
        <v>79.50890410958904</v>
      </c>
      <c r="M63" s="75">
        <v>21</v>
      </c>
      <c r="N63" s="77">
        <v>24.5</v>
      </c>
      <c r="O63" s="73" t="s">
        <v>15</v>
      </c>
      <c r="P63" s="78" t="s">
        <v>8</v>
      </c>
      <c r="Q63" s="73" t="s">
        <v>9</v>
      </c>
      <c r="R63" s="73"/>
      <c r="S63" s="79" t="s">
        <v>231</v>
      </c>
      <c r="T63" s="80">
        <f t="shared" si="1"/>
        <v>139</v>
      </c>
      <c r="U63" s="81">
        <f t="shared" si="2"/>
        <v>119</v>
      </c>
    </row>
    <row r="64" spans="1:21" s="7" customFormat="1" ht="24" customHeight="1">
      <c r="A64" s="82"/>
      <c r="B64" s="83"/>
      <c r="C64" s="84"/>
      <c r="D64" s="88" t="s">
        <v>38</v>
      </c>
      <c r="E64" s="133" t="s">
        <v>666</v>
      </c>
      <c r="F64" s="73" t="s">
        <v>22</v>
      </c>
      <c r="G64" s="89">
        <v>0.658</v>
      </c>
      <c r="H64" s="78" t="s">
        <v>236</v>
      </c>
      <c r="I64" s="73" t="s">
        <v>251</v>
      </c>
      <c r="J64" s="91">
        <v>4</v>
      </c>
      <c r="K64" s="92">
        <v>28</v>
      </c>
      <c r="L64" s="93">
        <f t="shared" si="0"/>
        <v>82.91642857142857</v>
      </c>
      <c r="M64" s="75">
        <v>21</v>
      </c>
      <c r="N64" s="77">
        <v>24.5</v>
      </c>
      <c r="O64" s="73" t="s">
        <v>15</v>
      </c>
      <c r="P64" s="78" t="s">
        <v>8</v>
      </c>
      <c r="Q64" s="73" t="s">
        <v>11</v>
      </c>
      <c r="R64" s="73"/>
      <c r="S64" s="79" t="s">
        <v>231</v>
      </c>
      <c r="T64" s="80">
        <f t="shared" si="1"/>
        <v>133</v>
      </c>
      <c r="U64" s="81">
        <f t="shared" si="2"/>
        <v>114</v>
      </c>
    </row>
    <row r="65" spans="1:21" s="7" customFormat="1" ht="24" customHeight="1">
      <c r="A65" s="82"/>
      <c r="B65" s="83"/>
      <c r="C65" s="84"/>
      <c r="D65" s="88" t="s">
        <v>38</v>
      </c>
      <c r="E65" s="133" t="s">
        <v>667</v>
      </c>
      <c r="F65" s="73" t="s">
        <v>22</v>
      </c>
      <c r="G65" s="89">
        <v>0.658</v>
      </c>
      <c r="H65" s="78" t="s">
        <v>236</v>
      </c>
      <c r="I65" s="73" t="s">
        <v>262</v>
      </c>
      <c r="J65" s="91">
        <v>4</v>
      </c>
      <c r="K65" s="92">
        <v>26.8</v>
      </c>
      <c r="L65" s="93">
        <f t="shared" si="0"/>
        <v>86.62910447761192</v>
      </c>
      <c r="M65" s="75">
        <v>21</v>
      </c>
      <c r="N65" s="77">
        <v>24.5</v>
      </c>
      <c r="O65" s="73" t="s">
        <v>15</v>
      </c>
      <c r="P65" s="78" t="s">
        <v>8</v>
      </c>
      <c r="Q65" s="73" t="s">
        <v>9</v>
      </c>
      <c r="R65" s="135" t="s">
        <v>621</v>
      </c>
      <c r="S65" s="79" t="s">
        <v>231</v>
      </c>
      <c r="T65" s="80">
        <f t="shared" si="1"/>
        <v>127</v>
      </c>
      <c r="U65" s="81">
        <f t="shared" si="2"/>
        <v>109</v>
      </c>
    </row>
    <row r="66" spans="1:21" s="7" customFormat="1" ht="24" customHeight="1">
      <c r="A66" s="82"/>
      <c r="B66" s="86"/>
      <c r="C66" s="87"/>
      <c r="D66" s="88" t="s">
        <v>38</v>
      </c>
      <c r="E66" s="134" t="s">
        <v>668</v>
      </c>
      <c r="F66" s="73" t="s">
        <v>22</v>
      </c>
      <c r="G66" s="89">
        <v>0.658</v>
      </c>
      <c r="H66" s="78" t="s">
        <v>236</v>
      </c>
      <c r="I66" s="73" t="s">
        <v>253</v>
      </c>
      <c r="J66" s="74">
        <v>4</v>
      </c>
      <c r="K66" s="75">
        <v>25</v>
      </c>
      <c r="L66" s="76">
        <f t="shared" si="0"/>
        <v>92.8664</v>
      </c>
      <c r="M66" s="75">
        <v>20.8</v>
      </c>
      <c r="N66" s="77">
        <v>23.7</v>
      </c>
      <c r="O66" s="73" t="s">
        <v>15</v>
      </c>
      <c r="P66" s="78" t="s">
        <v>8</v>
      </c>
      <c r="Q66" s="73" t="s">
        <v>11</v>
      </c>
      <c r="R66" s="73" t="s">
        <v>240</v>
      </c>
      <c r="S66" s="79" t="s">
        <v>231</v>
      </c>
      <c r="T66" s="80">
        <f t="shared" si="1"/>
        <v>120</v>
      </c>
      <c r="U66" s="81">
        <f t="shared" si="2"/>
        <v>105</v>
      </c>
    </row>
    <row r="67" spans="1:21" s="7" customFormat="1" ht="24" customHeight="1">
      <c r="A67" s="82"/>
      <c r="B67" s="68"/>
      <c r="C67" s="69" t="s">
        <v>263</v>
      </c>
      <c r="D67" s="88" t="s">
        <v>669</v>
      </c>
      <c r="E67" s="134" t="s">
        <v>670</v>
      </c>
      <c r="F67" s="73" t="s">
        <v>588</v>
      </c>
      <c r="G67" s="89">
        <v>0.658</v>
      </c>
      <c r="H67" s="78" t="s">
        <v>43</v>
      </c>
      <c r="I67" s="73" t="s">
        <v>671</v>
      </c>
      <c r="J67" s="91">
        <v>4</v>
      </c>
      <c r="K67" s="92">
        <v>16.2</v>
      </c>
      <c r="L67" s="93">
        <f t="shared" si="0"/>
        <v>143.31234567901234</v>
      </c>
      <c r="M67" s="75">
        <v>20.8</v>
      </c>
      <c r="N67" s="77">
        <v>23.7</v>
      </c>
      <c r="O67" s="73" t="s">
        <v>592</v>
      </c>
      <c r="P67" s="78" t="s">
        <v>8</v>
      </c>
      <c r="Q67" s="73" t="s">
        <v>41</v>
      </c>
      <c r="R67" s="73" t="s">
        <v>240</v>
      </c>
      <c r="S67" s="79"/>
      <c r="T67" s="80">
        <f t="shared" si="1"/>
      </c>
      <c r="U67" s="81">
        <f t="shared" si="2"/>
      </c>
    </row>
    <row r="68" spans="1:21" s="7" customFormat="1" ht="24" customHeight="1">
      <c r="A68" s="82"/>
      <c r="B68" s="86"/>
      <c r="C68" s="87"/>
      <c r="D68" s="88" t="s">
        <v>669</v>
      </c>
      <c r="E68" s="134" t="s">
        <v>672</v>
      </c>
      <c r="F68" s="73" t="s">
        <v>588</v>
      </c>
      <c r="G68" s="89">
        <v>0.658</v>
      </c>
      <c r="H68" s="78" t="s">
        <v>43</v>
      </c>
      <c r="I68" s="73" t="s">
        <v>673</v>
      </c>
      <c r="J68" s="73">
        <v>4</v>
      </c>
      <c r="K68" s="75">
        <v>14.6</v>
      </c>
      <c r="L68" s="76">
        <f t="shared" si="0"/>
        <v>159.01780821917808</v>
      </c>
      <c r="M68" s="75">
        <v>20.5</v>
      </c>
      <c r="N68" s="77">
        <v>23.4</v>
      </c>
      <c r="O68" s="73" t="s">
        <v>592</v>
      </c>
      <c r="P68" s="78" t="s">
        <v>8</v>
      </c>
      <c r="Q68" s="73" t="s">
        <v>11</v>
      </c>
      <c r="R68" s="73" t="s">
        <v>240</v>
      </c>
      <c r="S68" s="79"/>
      <c r="T68" s="80">
        <f t="shared" si="1"/>
      </c>
      <c r="U68" s="81">
        <f t="shared" si="2"/>
      </c>
    </row>
    <row r="69" spans="1:21" s="7" customFormat="1" ht="24" customHeight="1">
      <c r="A69" s="82"/>
      <c r="B69" s="83"/>
      <c r="C69" s="84" t="s">
        <v>269</v>
      </c>
      <c r="D69" s="88" t="s">
        <v>46</v>
      </c>
      <c r="E69" s="134" t="s">
        <v>674</v>
      </c>
      <c r="F69" s="73" t="s">
        <v>16</v>
      </c>
      <c r="G69" s="89">
        <v>0.658</v>
      </c>
      <c r="H69" s="78" t="s">
        <v>47</v>
      </c>
      <c r="I69" s="73">
        <v>970</v>
      </c>
      <c r="J69" s="91">
        <v>4</v>
      </c>
      <c r="K69" s="92">
        <v>15.2</v>
      </c>
      <c r="L69" s="93">
        <f t="shared" si="0"/>
        <v>152.74078947368417</v>
      </c>
      <c r="M69" s="75">
        <v>20.8</v>
      </c>
      <c r="N69" s="77">
        <v>23.7</v>
      </c>
      <c r="O69" s="73" t="s">
        <v>40</v>
      </c>
      <c r="P69" s="78" t="s">
        <v>8</v>
      </c>
      <c r="Q69" s="73" t="s">
        <v>11</v>
      </c>
      <c r="R69" s="73" t="s">
        <v>240</v>
      </c>
      <c r="S69" s="79"/>
      <c r="T69" s="80">
        <f t="shared" si="1"/>
      </c>
      <c r="U69" s="81">
        <f t="shared" si="2"/>
      </c>
    </row>
    <row r="70" spans="1:21" s="7" customFormat="1" ht="24" customHeight="1">
      <c r="A70" s="82"/>
      <c r="B70" s="83"/>
      <c r="C70" s="84"/>
      <c r="D70" s="88" t="s">
        <v>46</v>
      </c>
      <c r="E70" s="134" t="s">
        <v>675</v>
      </c>
      <c r="F70" s="73" t="s">
        <v>16</v>
      </c>
      <c r="G70" s="89">
        <v>0.658</v>
      </c>
      <c r="H70" s="78" t="s">
        <v>47</v>
      </c>
      <c r="I70" s="73" t="s">
        <v>270</v>
      </c>
      <c r="J70" s="91">
        <v>4</v>
      </c>
      <c r="K70" s="92">
        <v>14.8</v>
      </c>
      <c r="L70" s="93">
        <f t="shared" si="0"/>
        <v>156.8689189189189</v>
      </c>
      <c r="M70" s="75">
        <v>20.5</v>
      </c>
      <c r="N70" s="77">
        <v>23.4</v>
      </c>
      <c r="O70" s="73" t="s">
        <v>40</v>
      </c>
      <c r="P70" s="78" t="s">
        <v>8</v>
      </c>
      <c r="Q70" s="73" t="s">
        <v>11</v>
      </c>
      <c r="R70" s="73" t="s">
        <v>240</v>
      </c>
      <c r="S70" s="79"/>
      <c r="T70" s="80">
        <f t="shared" si="1"/>
      </c>
      <c r="U70" s="81">
        <f t="shared" si="2"/>
      </c>
    </row>
    <row r="71" spans="1:21" s="7" customFormat="1" ht="24" customHeight="1" thickBot="1">
      <c r="A71" s="95"/>
      <c r="B71" s="86"/>
      <c r="C71" s="87"/>
      <c r="D71" s="88" t="s">
        <v>46</v>
      </c>
      <c r="E71" s="134" t="s">
        <v>665</v>
      </c>
      <c r="F71" s="73" t="s">
        <v>16</v>
      </c>
      <c r="G71" s="89">
        <v>0.658</v>
      </c>
      <c r="H71" s="78" t="s">
        <v>49</v>
      </c>
      <c r="I71" s="73" t="s">
        <v>271</v>
      </c>
      <c r="J71" s="74">
        <v>4</v>
      </c>
      <c r="K71" s="96">
        <v>13.6</v>
      </c>
      <c r="L71" s="97">
        <f t="shared" si="0"/>
        <v>170.71029411764707</v>
      </c>
      <c r="M71" s="75">
        <v>20.5</v>
      </c>
      <c r="N71" s="77">
        <v>23.4</v>
      </c>
      <c r="O71" s="73" t="s">
        <v>40</v>
      </c>
      <c r="P71" s="78" t="s">
        <v>8</v>
      </c>
      <c r="Q71" s="73" t="s">
        <v>11</v>
      </c>
      <c r="R71" s="73" t="s">
        <v>240</v>
      </c>
      <c r="S71" s="79"/>
      <c r="T71" s="80">
        <f t="shared" si="1"/>
      </c>
      <c r="U71" s="81">
        <f t="shared" si="2"/>
      </c>
    </row>
  </sheetData>
  <sheetProtection/>
  <mergeCells count="24">
    <mergeCell ref="J2:P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2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0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10.1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7" customFormat="1" ht="15">
      <c r="A2" s="138"/>
      <c r="B2" s="138"/>
      <c r="C2" s="138"/>
      <c r="D2" s="139"/>
      <c r="F2" s="140"/>
      <c r="G2" s="139"/>
      <c r="H2" s="139"/>
      <c r="I2" s="138"/>
      <c r="J2" s="361" t="s">
        <v>50</v>
      </c>
      <c r="K2" s="361"/>
      <c r="L2" s="361"/>
      <c r="M2" s="361"/>
      <c r="N2" s="361"/>
      <c r="O2" s="361"/>
      <c r="P2" s="141"/>
      <c r="Q2" s="362" t="s">
        <v>51</v>
      </c>
      <c r="R2" s="363"/>
      <c r="S2" s="363"/>
      <c r="T2" s="363"/>
      <c r="U2" s="363"/>
    </row>
    <row r="3" spans="1:21" s="7" customFormat="1" ht="23.25" customHeight="1">
      <c r="A3" s="142" t="s">
        <v>83</v>
      </c>
      <c r="B3" s="142"/>
      <c r="C3" s="138"/>
      <c r="D3" s="139"/>
      <c r="F3" s="138"/>
      <c r="G3" s="138"/>
      <c r="H3" s="138"/>
      <c r="I3" s="138"/>
      <c r="J3" s="141"/>
      <c r="K3" s="138"/>
      <c r="L3" s="138"/>
      <c r="M3" s="138"/>
      <c r="N3" s="138"/>
      <c r="O3" s="138"/>
      <c r="P3" s="139"/>
      <c r="Q3" s="143"/>
      <c r="R3" s="364" t="s">
        <v>52</v>
      </c>
      <c r="S3" s="364"/>
      <c r="T3" s="364"/>
      <c r="U3" s="364"/>
    </row>
    <row r="4" spans="1:21" s="7" customFormat="1" ht="14.25" customHeight="1" thickBot="1">
      <c r="A4" s="334" t="s">
        <v>53</v>
      </c>
      <c r="B4" s="365" t="s">
        <v>54</v>
      </c>
      <c r="C4" s="366"/>
      <c r="D4" s="371"/>
      <c r="E4" s="54"/>
      <c r="F4" s="365" t="s">
        <v>55</v>
      </c>
      <c r="G4" s="373"/>
      <c r="H4" s="337" t="s">
        <v>56</v>
      </c>
      <c r="I4" s="337" t="s">
        <v>57</v>
      </c>
      <c r="J4" s="375" t="s">
        <v>58</v>
      </c>
      <c r="K4" s="338" t="s">
        <v>59</v>
      </c>
      <c r="L4" s="339"/>
      <c r="M4" s="339"/>
      <c r="N4" s="340"/>
      <c r="O4" s="144"/>
      <c r="P4" s="341"/>
      <c r="Q4" s="342"/>
      <c r="R4" s="343"/>
      <c r="S4" s="145"/>
      <c r="T4" s="344" t="s">
        <v>2</v>
      </c>
      <c r="U4" s="347" t="s">
        <v>3</v>
      </c>
    </row>
    <row r="5" spans="1:21" s="7" customFormat="1" ht="11.25" customHeight="1">
      <c r="A5" s="335"/>
      <c r="B5" s="367"/>
      <c r="C5" s="368"/>
      <c r="D5" s="372"/>
      <c r="E5" s="58"/>
      <c r="F5" s="374"/>
      <c r="G5" s="357"/>
      <c r="H5" s="335"/>
      <c r="I5" s="335"/>
      <c r="J5" s="376"/>
      <c r="K5" s="348" t="s">
        <v>60</v>
      </c>
      <c r="L5" s="351" t="s">
        <v>61</v>
      </c>
      <c r="M5" s="354" t="s">
        <v>62</v>
      </c>
      <c r="N5" s="355" t="s">
        <v>63</v>
      </c>
      <c r="O5" s="147" t="s">
        <v>64</v>
      </c>
      <c r="P5" s="358" t="s">
        <v>65</v>
      </c>
      <c r="Q5" s="359"/>
      <c r="R5" s="360"/>
      <c r="S5" s="148" t="s">
        <v>66</v>
      </c>
      <c r="T5" s="345"/>
      <c r="U5" s="335"/>
    </row>
    <row r="6" spans="1:21" s="7" customFormat="1" ht="11.25" customHeight="1">
      <c r="A6" s="335"/>
      <c r="B6" s="367"/>
      <c r="C6" s="368"/>
      <c r="D6" s="334" t="s">
        <v>67</v>
      </c>
      <c r="E6" s="293" t="s">
        <v>228</v>
      </c>
      <c r="F6" s="334" t="s">
        <v>67</v>
      </c>
      <c r="G6" s="337" t="s">
        <v>68</v>
      </c>
      <c r="H6" s="335"/>
      <c r="I6" s="335"/>
      <c r="J6" s="376"/>
      <c r="K6" s="349"/>
      <c r="L6" s="352"/>
      <c r="M6" s="349"/>
      <c r="N6" s="356"/>
      <c r="O6" s="149" t="s">
        <v>69</v>
      </c>
      <c r="P6" s="149" t="s">
        <v>70</v>
      </c>
      <c r="Q6" s="149"/>
      <c r="R6" s="149"/>
      <c r="S6" s="150" t="s">
        <v>71</v>
      </c>
      <c r="T6" s="345"/>
      <c r="U6" s="335"/>
    </row>
    <row r="7" spans="1:21" s="7" customFormat="1" ht="12" customHeight="1">
      <c r="A7" s="335"/>
      <c r="B7" s="367"/>
      <c r="C7" s="368"/>
      <c r="D7" s="335"/>
      <c r="E7" s="291"/>
      <c r="F7" s="335"/>
      <c r="G7" s="335"/>
      <c r="H7" s="335"/>
      <c r="I7" s="335"/>
      <c r="J7" s="376"/>
      <c r="K7" s="349"/>
      <c r="L7" s="352"/>
      <c r="M7" s="349"/>
      <c r="N7" s="356"/>
      <c r="O7" s="149" t="s">
        <v>72</v>
      </c>
      <c r="P7" s="149" t="s">
        <v>73</v>
      </c>
      <c r="Q7" s="149" t="s">
        <v>74</v>
      </c>
      <c r="R7" s="149" t="s">
        <v>75</v>
      </c>
      <c r="S7" s="150" t="s">
        <v>76</v>
      </c>
      <c r="T7" s="345"/>
      <c r="U7" s="335"/>
    </row>
    <row r="8" spans="1:21" s="7" customFormat="1" ht="11.25" customHeight="1">
      <c r="A8" s="336"/>
      <c r="B8" s="369"/>
      <c r="C8" s="370"/>
      <c r="D8" s="336"/>
      <c r="E8" s="292"/>
      <c r="F8" s="336"/>
      <c r="G8" s="336"/>
      <c r="H8" s="336"/>
      <c r="I8" s="336"/>
      <c r="J8" s="374"/>
      <c r="K8" s="350"/>
      <c r="L8" s="353"/>
      <c r="M8" s="350"/>
      <c r="N8" s="357"/>
      <c r="O8" s="151" t="s">
        <v>77</v>
      </c>
      <c r="P8" s="151" t="s">
        <v>78</v>
      </c>
      <c r="Q8" s="151" t="s">
        <v>79</v>
      </c>
      <c r="R8" s="152"/>
      <c r="S8" s="146" t="s">
        <v>80</v>
      </c>
      <c r="T8" s="346"/>
      <c r="U8" s="336"/>
    </row>
    <row r="9" spans="1:21" s="7" customFormat="1" ht="24" customHeight="1">
      <c r="A9" s="153" t="s">
        <v>272</v>
      </c>
      <c r="B9" s="154" t="s">
        <v>273</v>
      </c>
      <c r="C9" s="84" t="s">
        <v>274</v>
      </c>
      <c r="D9" s="67" t="s">
        <v>275</v>
      </c>
      <c r="E9" s="67" t="s">
        <v>276</v>
      </c>
      <c r="F9" s="72" t="s">
        <v>87</v>
      </c>
      <c r="G9" s="71">
        <v>0.658</v>
      </c>
      <c r="H9" s="72" t="s">
        <v>14</v>
      </c>
      <c r="I9" s="73">
        <v>730</v>
      </c>
      <c r="J9" s="74">
        <v>4</v>
      </c>
      <c r="K9" s="75">
        <v>35.2</v>
      </c>
      <c r="L9" s="76">
        <v>65.95625</v>
      </c>
      <c r="M9" s="75">
        <v>21.8</v>
      </c>
      <c r="N9" s="77">
        <v>24.6</v>
      </c>
      <c r="O9" s="73" t="s">
        <v>15</v>
      </c>
      <c r="P9" s="78" t="s">
        <v>81</v>
      </c>
      <c r="Q9" s="73" t="s">
        <v>9</v>
      </c>
      <c r="R9" s="88"/>
      <c r="S9" s="79" t="s">
        <v>10</v>
      </c>
      <c r="T9" s="80">
        <v>161</v>
      </c>
      <c r="U9" s="81">
        <v>143</v>
      </c>
    </row>
    <row r="10" spans="1:21" s="7" customFormat="1" ht="24" customHeight="1">
      <c r="A10" s="155"/>
      <c r="B10" s="156"/>
      <c r="C10" s="157"/>
      <c r="D10" s="88" t="s">
        <v>277</v>
      </c>
      <c r="E10" s="88" t="s">
        <v>278</v>
      </c>
      <c r="F10" s="78" t="s">
        <v>87</v>
      </c>
      <c r="G10" s="89">
        <v>0.658</v>
      </c>
      <c r="H10" s="78" t="s">
        <v>14</v>
      </c>
      <c r="I10" s="73">
        <v>790</v>
      </c>
      <c r="J10" s="74">
        <v>4</v>
      </c>
      <c r="K10" s="85">
        <v>32.2</v>
      </c>
      <c r="L10" s="76">
        <v>72.10124223602483</v>
      </c>
      <c r="M10" s="75">
        <v>21</v>
      </c>
      <c r="N10" s="77">
        <v>24.5</v>
      </c>
      <c r="O10" s="78" t="s">
        <v>15</v>
      </c>
      <c r="P10" s="78" t="s">
        <v>81</v>
      </c>
      <c r="Q10" s="73" t="s">
        <v>11</v>
      </c>
      <c r="R10" s="88"/>
      <c r="S10" s="79" t="s">
        <v>10</v>
      </c>
      <c r="T10" s="80">
        <v>153</v>
      </c>
      <c r="U10" s="81">
        <v>131</v>
      </c>
    </row>
    <row r="11" spans="1:21" s="7" customFormat="1" ht="24" customHeight="1">
      <c r="A11" s="155"/>
      <c r="B11" s="158" t="s">
        <v>273</v>
      </c>
      <c r="C11" s="84" t="s">
        <v>279</v>
      </c>
      <c r="D11" s="88" t="s">
        <v>280</v>
      </c>
      <c r="E11" s="88" t="s">
        <v>281</v>
      </c>
      <c r="F11" s="78" t="s">
        <v>87</v>
      </c>
      <c r="G11" s="89">
        <v>0.658</v>
      </c>
      <c r="H11" s="78" t="s">
        <v>14</v>
      </c>
      <c r="I11" s="73" t="s">
        <v>282</v>
      </c>
      <c r="J11" s="74">
        <v>4</v>
      </c>
      <c r="K11" s="75">
        <v>31</v>
      </c>
      <c r="L11" s="76">
        <v>74.89225806451613</v>
      </c>
      <c r="M11" s="75">
        <v>21</v>
      </c>
      <c r="N11" s="77">
        <v>24.5</v>
      </c>
      <c r="O11" s="73" t="s">
        <v>15</v>
      </c>
      <c r="P11" s="78" t="s">
        <v>81</v>
      </c>
      <c r="Q11" s="73" t="s">
        <v>9</v>
      </c>
      <c r="R11" s="88"/>
      <c r="S11" s="79" t="s">
        <v>10</v>
      </c>
      <c r="T11" s="80">
        <v>147</v>
      </c>
      <c r="U11" s="81">
        <v>126</v>
      </c>
    </row>
    <row r="12" spans="1:21" s="7" customFormat="1" ht="24" customHeight="1">
      <c r="A12" s="155"/>
      <c r="B12" s="158"/>
      <c r="C12" s="84"/>
      <c r="D12" s="88" t="s">
        <v>280</v>
      </c>
      <c r="E12" s="88" t="s">
        <v>283</v>
      </c>
      <c r="F12" s="78" t="s">
        <v>87</v>
      </c>
      <c r="G12" s="89">
        <v>0.658</v>
      </c>
      <c r="H12" s="78" t="s">
        <v>14</v>
      </c>
      <c r="I12" s="73" t="s">
        <v>99</v>
      </c>
      <c r="J12" s="74">
        <v>4</v>
      </c>
      <c r="K12" s="75">
        <v>27.4</v>
      </c>
      <c r="L12" s="76">
        <v>84.73211678832116</v>
      </c>
      <c r="M12" s="75">
        <v>21</v>
      </c>
      <c r="N12" s="77">
        <v>24.5</v>
      </c>
      <c r="O12" s="73" t="s">
        <v>15</v>
      </c>
      <c r="P12" s="78" t="s">
        <v>8</v>
      </c>
      <c r="Q12" s="73" t="s">
        <v>9</v>
      </c>
      <c r="R12" s="159"/>
      <c r="S12" s="79" t="s">
        <v>10</v>
      </c>
      <c r="T12" s="80">
        <v>130</v>
      </c>
      <c r="U12" s="81">
        <v>111</v>
      </c>
    </row>
    <row r="13" spans="1:21" s="7" customFormat="1" ht="24" customHeight="1">
      <c r="A13" s="155"/>
      <c r="B13" s="158"/>
      <c r="C13" s="84"/>
      <c r="D13" s="88" t="s">
        <v>284</v>
      </c>
      <c r="E13" s="88" t="s">
        <v>281</v>
      </c>
      <c r="F13" s="78" t="s">
        <v>87</v>
      </c>
      <c r="G13" s="89">
        <v>0.658</v>
      </c>
      <c r="H13" s="78" t="s">
        <v>14</v>
      </c>
      <c r="I13" s="73" t="s">
        <v>285</v>
      </c>
      <c r="J13" s="74">
        <v>4</v>
      </c>
      <c r="K13" s="75">
        <v>27.6</v>
      </c>
      <c r="L13" s="76">
        <v>84.11811594202898</v>
      </c>
      <c r="M13" s="75">
        <v>20.8</v>
      </c>
      <c r="N13" s="77">
        <v>23.7</v>
      </c>
      <c r="O13" s="73" t="s">
        <v>15</v>
      </c>
      <c r="P13" s="78" t="s">
        <v>81</v>
      </c>
      <c r="Q13" s="73" t="s">
        <v>11</v>
      </c>
      <c r="R13" s="88"/>
      <c r="S13" s="79" t="s">
        <v>10</v>
      </c>
      <c r="T13" s="80">
        <v>132</v>
      </c>
      <c r="U13" s="81">
        <v>116</v>
      </c>
    </row>
    <row r="14" spans="1:21" s="7" customFormat="1" ht="24" customHeight="1">
      <c r="A14" s="155"/>
      <c r="B14" s="156"/>
      <c r="C14" s="87"/>
      <c r="D14" s="88" t="s">
        <v>284</v>
      </c>
      <c r="E14" s="88" t="s">
        <v>283</v>
      </c>
      <c r="F14" s="78" t="s">
        <v>87</v>
      </c>
      <c r="G14" s="89">
        <v>0.658</v>
      </c>
      <c r="H14" s="78" t="s">
        <v>14</v>
      </c>
      <c r="I14" s="73" t="s">
        <v>149</v>
      </c>
      <c r="J14" s="74">
        <v>4</v>
      </c>
      <c r="K14" s="75">
        <v>25.6</v>
      </c>
      <c r="L14" s="76">
        <v>90.68984375</v>
      </c>
      <c r="M14" s="75">
        <v>20.8</v>
      </c>
      <c r="N14" s="77">
        <v>23.7</v>
      </c>
      <c r="O14" s="73" t="s">
        <v>15</v>
      </c>
      <c r="P14" s="78" t="s">
        <v>8</v>
      </c>
      <c r="Q14" s="73" t="s">
        <v>11</v>
      </c>
      <c r="R14" s="88"/>
      <c r="S14" s="79" t="s">
        <v>10</v>
      </c>
      <c r="T14" s="80">
        <v>123</v>
      </c>
      <c r="U14" s="81">
        <v>108</v>
      </c>
    </row>
    <row r="15" spans="1:21" s="7" customFormat="1" ht="24" customHeight="1">
      <c r="A15" s="155"/>
      <c r="B15" s="154" t="s">
        <v>273</v>
      </c>
      <c r="C15" s="69" t="s">
        <v>286</v>
      </c>
      <c r="D15" s="88" t="s">
        <v>287</v>
      </c>
      <c r="E15" s="88" t="s">
        <v>288</v>
      </c>
      <c r="F15" s="73" t="s">
        <v>87</v>
      </c>
      <c r="G15" s="89">
        <v>0.658</v>
      </c>
      <c r="H15" s="73" t="s">
        <v>6</v>
      </c>
      <c r="I15" s="73">
        <v>750</v>
      </c>
      <c r="J15" s="74">
        <v>4</v>
      </c>
      <c r="K15" s="75">
        <v>24.2</v>
      </c>
      <c r="L15" s="76">
        <v>95.93636363636364</v>
      </c>
      <c r="M15" s="75">
        <v>21</v>
      </c>
      <c r="N15" s="77">
        <v>24.5</v>
      </c>
      <c r="O15" s="73" t="s">
        <v>289</v>
      </c>
      <c r="P15" s="78" t="s">
        <v>8</v>
      </c>
      <c r="Q15" s="73" t="s">
        <v>9</v>
      </c>
      <c r="R15" s="88"/>
      <c r="S15" s="79" t="s">
        <v>10</v>
      </c>
      <c r="T15" s="80">
        <v>115</v>
      </c>
      <c r="U15" s="81" t="s">
        <v>131</v>
      </c>
    </row>
    <row r="16" spans="1:21" s="7" customFormat="1" ht="24" customHeight="1">
      <c r="A16" s="155"/>
      <c r="B16" s="156"/>
      <c r="C16" s="87"/>
      <c r="D16" s="88" t="s">
        <v>290</v>
      </c>
      <c r="E16" s="88" t="s">
        <v>291</v>
      </c>
      <c r="F16" s="73" t="s">
        <v>87</v>
      </c>
      <c r="G16" s="89">
        <v>0.658</v>
      </c>
      <c r="H16" s="73" t="s">
        <v>6</v>
      </c>
      <c r="I16" s="73">
        <v>800</v>
      </c>
      <c r="J16" s="74">
        <v>4</v>
      </c>
      <c r="K16" s="75">
        <v>21.6</v>
      </c>
      <c r="L16" s="76">
        <v>107.48425925925925</v>
      </c>
      <c r="M16" s="75">
        <v>21</v>
      </c>
      <c r="N16" s="77">
        <v>24.5</v>
      </c>
      <c r="O16" s="73" t="s">
        <v>289</v>
      </c>
      <c r="P16" s="78" t="s">
        <v>8</v>
      </c>
      <c r="Q16" s="73" t="s">
        <v>11</v>
      </c>
      <c r="R16" s="88"/>
      <c r="S16" s="79" t="s">
        <v>10</v>
      </c>
      <c r="T16" s="80">
        <v>102</v>
      </c>
      <c r="U16" s="81" t="s">
        <v>131</v>
      </c>
    </row>
    <row r="17" spans="1:21" s="7" customFormat="1" ht="24" customHeight="1">
      <c r="A17" s="155"/>
      <c r="B17" s="158" t="s">
        <v>273</v>
      </c>
      <c r="C17" s="84" t="s">
        <v>292</v>
      </c>
      <c r="D17" s="88" t="s">
        <v>293</v>
      </c>
      <c r="E17" s="88" t="s">
        <v>294</v>
      </c>
      <c r="F17" s="73" t="s">
        <v>87</v>
      </c>
      <c r="G17" s="89">
        <v>0.658</v>
      </c>
      <c r="H17" s="73" t="s">
        <v>110</v>
      </c>
      <c r="I17" s="73" t="s">
        <v>48</v>
      </c>
      <c r="J17" s="74">
        <v>4</v>
      </c>
      <c r="K17" s="75">
        <v>14.8</v>
      </c>
      <c r="L17" s="76">
        <v>156.8689189189189</v>
      </c>
      <c r="M17" s="75">
        <v>20.5</v>
      </c>
      <c r="N17" s="77">
        <v>23.4</v>
      </c>
      <c r="O17" s="73"/>
      <c r="P17" s="78" t="s">
        <v>8</v>
      </c>
      <c r="Q17" s="73" t="s">
        <v>41</v>
      </c>
      <c r="R17" s="88"/>
      <c r="S17" s="79"/>
      <c r="T17" s="80" t="s">
        <v>131</v>
      </c>
      <c r="U17" s="81" t="s">
        <v>131</v>
      </c>
    </row>
    <row r="18" spans="1:21" s="7" customFormat="1" ht="24" customHeight="1" thickBot="1">
      <c r="A18" s="160"/>
      <c r="B18" s="156"/>
      <c r="C18" s="87"/>
      <c r="D18" s="88" t="s">
        <v>295</v>
      </c>
      <c r="E18" s="88" t="s">
        <v>294</v>
      </c>
      <c r="F18" s="73" t="s">
        <v>87</v>
      </c>
      <c r="G18" s="89">
        <v>0.658</v>
      </c>
      <c r="H18" s="73" t="s">
        <v>110</v>
      </c>
      <c r="I18" s="73" t="s">
        <v>112</v>
      </c>
      <c r="J18" s="74">
        <v>4</v>
      </c>
      <c r="K18" s="96">
        <v>13.8</v>
      </c>
      <c r="L18" s="97">
        <v>168.23623188405796</v>
      </c>
      <c r="M18" s="75">
        <v>20.5</v>
      </c>
      <c r="N18" s="77">
        <v>23.4</v>
      </c>
      <c r="O18" s="73"/>
      <c r="P18" s="78" t="s">
        <v>8</v>
      </c>
      <c r="Q18" s="73" t="s">
        <v>11</v>
      </c>
      <c r="R18" s="88"/>
      <c r="S18" s="79"/>
      <c r="T18" s="80" t="s">
        <v>131</v>
      </c>
      <c r="U18" s="81" t="s">
        <v>131</v>
      </c>
    </row>
    <row r="19" ht="11.25">
      <c r="B19" s="161" t="s">
        <v>296</v>
      </c>
    </row>
    <row r="20" spans="2:3" ht="11.25">
      <c r="B20" s="7"/>
      <c r="C20" s="7"/>
    </row>
    <row r="21" spans="2:3" ht="11.25">
      <c r="B21" s="7"/>
      <c r="C21" s="7"/>
    </row>
    <row r="22" ht="11.25">
      <c r="C22" s="7"/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43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125" style="20" customWidth="1"/>
    <col min="2" max="2" width="2.50390625" style="2" customWidth="1"/>
    <col min="3" max="3" width="10.50390625" style="2" customWidth="1"/>
    <col min="4" max="4" width="12.50390625" style="2" customWidth="1"/>
    <col min="5" max="5" width="18.875" style="2" bestFit="1" customWidth="1"/>
    <col min="6" max="7" width="6.125" style="2" customWidth="1"/>
    <col min="8" max="8" width="12.125" style="2" bestFit="1" customWidth="1"/>
    <col min="9" max="9" width="10.50390625" style="2" bestFit="1" customWidth="1"/>
    <col min="10" max="10" width="7.00390625" style="2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11.375" style="2" customWidth="1"/>
    <col min="19" max="19" width="11.00390625" style="2" bestFit="1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7" customFormat="1" ht="15">
      <c r="A2" s="138"/>
      <c r="B2" s="138"/>
      <c r="C2" s="138"/>
      <c r="D2" s="139"/>
      <c r="E2" s="139"/>
      <c r="F2" s="140"/>
      <c r="G2" s="139"/>
      <c r="H2" s="139"/>
      <c r="I2" s="138"/>
      <c r="J2" s="361" t="s">
        <v>50</v>
      </c>
      <c r="K2" s="361"/>
      <c r="L2" s="361"/>
      <c r="M2" s="361"/>
      <c r="N2" s="361"/>
      <c r="O2" s="361"/>
      <c r="P2" s="141"/>
      <c r="Q2" s="377" t="s">
        <v>339</v>
      </c>
      <c r="R2" s="378"/>
      <c r="S2" s="378"/>
      <c r="T2" s="378"/>
      <c r="U2" s="378"/>
    </row>
    <row r="3" spans="1:21" s="7" customFormat="1" ht="23.25" customHeight="1">
      <c r="A3" s="142" t="s">
        <v>83</v>
      </c>
      <c r="B3" s="142"/>
      <c r="C3" s="138"/>
      <c r="D3" s="139"/>
      <c r="E3" s="139"/>
      <c r="F3" s="138"/>
      <c r="G3" s="138"/>
      <c r="H3" s="138"/>
      <c r="I3" s="138"/>
      <c r="J3" s="141"/>
      <c r="K3" s="138"/>
      <c r="L3" s="138"/>
      <c r="M3" s="138"/>
      <c r="N3" s="138"/>
      <c r="O3" s="138"/>
      <c r="P3" s="139"/>
      <c r="Q3" s="143"/>
      <c r="R3" s="364" t="s">
        <v>52</v>
      </c>
      <c r="S3" s="364"/>
      <c r="T3" s="364"/>
      <c r="U3" s="364"/>
    </row>
    <row r="4" spans="1:21" s="7" customFormat="1" ht="14.25" customHeight="1" thickBot="1">
      <c r="A4" s="334" t="s">
        <v>53</v>
      </c>
      <c r="B4" s="365" t="s">
        <v>54</v>
      </c>
      <c r="C4" s="366"/>
      <c r="D4" s="371"/>
      <c r="E4" s="144"/>
      <c r="F4" s="365" t="s">
        <v>55</v>
      </c>
      <c r="G4" s="373"/>
      <c r="H4" s="337" t="s">
        <v>56</v>
      </c>
      <c r="I4" s="337" t="s">
        <v>57</v>
      </c>
      <c r="J4" s="375" t="s">
        <v>58</v>
      </c>
      <c r="K4" s="338" t="s">
        <v>59</v>
      </c>
      <c r="L4" s="339"/>
      <c r="M4" s="339"/>
      <c r="N4" s="340"/>
      <c r="O4" s="144"/>
      <c r="P4" s="341"/>
      <c r="Q4" s="342"/>
      <c r="R4" s="343"/>
      <c r="S4" s="145"/>
      <c r="T4" s="344" t="s">
        <v>2</v>
      </c>
      <c r="U4" s="347" t="s">
        <v>3</v>
      </c>
    </row>
    <row r="5" spans="1:21" s="7" customFormat="1" ht="11.25" customHeight="1">
      <c r="A5" s="335"/>
      <c r="B5" s="367"/>
      <c r="C5" s="368"/>
      <c r="D5" s="372"/>
      <c r="E5" s="151"/>
      <c r="F5" s="374"/>
      <c r="G5" s="357"/>
      <c r="H5" s="335"/>
      <c r="I5" s="335"/>
      <c r="J5" s="376"/>
      <c r="K5" s="348" t="s">
        <v>60</v>
      </c>
      <c r="L5" s="351" t="s">
        <v>61</v>
      </c>
      <c r="M5" s="354" t="s">
        <v>62</v>
      </c>
      <c r="N5" s="355" t="s">
        <v>63</v>
      </c>
      <c r="O5" s="147" t="s">
        <v>64</v>
      </c>
      <c r="P5" s="358" t="s">
        <v>65</v>
      </c>
      <c r="Q5" s="359"/>
      <c r="R5" s="360"/>
      <c r="S5" s="148" t="s">
        <v>66</v>
      </c>
      <c r="T5" s="345"/>
      <c r="U5" s="335"/>
    </row>
    <row r="6" spans="1:21" s="7" customFormat="1" ht="11.25" customHeight="1">
      <c r="A6" s="335"/>
      <c r="B6" s="367"/>
      <c r="C6" s="368"/>
      <c r="D6" s="334" t="s">
        <v>67</v>
      </c>
      <c r="E6" s="293" t="s">
        <v>228</v>
      </c>
      <c r="F6" s="334" t="s">
        <v>67</v>
      </c>
      <c r="G6" s="337" t="s">
        <v>68</v>
      </c>
      <c r="H6" s="335"/>
      <c r="I6" s="335"/>
      <c r="J6" s="376"/>
      <c r="K6" s="349"/>
      <c r="L6" s="352"/>
      <c r="M6" s="349"/>
      <c r="N6" s="356"/>
      <c r="O6" s="149" t="s">
        <v>69</v>
      </c>
      <c r="P6" s="149" t="s">
        <v>70</v>
      </c>
      <c r="Q6" s="149"/>
      <c r="R6" s="149"/>
      <c r="S6" s="150" t="s">
        <v>71</v>
      </c>
      <c r="T6" s="345"/>
      <c r="U6" s="335"/>
    </row>
    <row r="7" spans="1:21" s="7" customFormat="1" ht="12" customHeight="1">
      <c r="A7" s="335"/>
      <c r="B7" s="367"/>
      <c r="C7" s="368"/>
      <c r="D7" s="335"/>
      <c r="E7" s="291"/>
      <c r="F7" s="335"/>
      <c r="G7" s="335"/>
      <c r="H7" s="335"/>
      <c r="I7" s="335"/>
      <c r="J7" s="376"/>
      <c r="K7" s="349"/>
      <c r="L7" s="352"/>
      <c r="M7" s="349"/>
      <c r="N7" s="356"/>
      <c r="O7" s="149" t="s">
        <v>72</v>
      </c>
      <c r="P7" s="149" t="s">
        <v>73</v>
      </c>
      <c r="Q7" s="149" t="s">
        <v>74</v>
      </c>
      <c r="R7" s="149" t="s">
        <v>75</v>
      </c>
      <c r="S7" s="150" t="s">
        <v>76</v>
      </c>
      <c r="T7" s="345"/>
      <c r="U7" s="335"/>
    </row>
    <row r="8" spans="1:21" s="7" customFormat="1" ht="11.25" customHeight="1">
      <c r="A8" s="336"/>
      <c r="B8" s="369"/>
      <c r="C8" s="370"/>
      <c r="D8" s="336"/>
      <c r="E8" s="292"/>
      <c r="F8" s="336"/>
      <c r="G8" s="336"/>
      <c r="H8" s="336"/>
      <c r="I8" s="336"/>
      <c r="J8" s="374"/>
      <c r="K8" s="350"/>
      <c r="L8" s="353"/>
      <c r="M8" s="350"/>
      <c r="N8" s="357"/>
      <c r="O8" s="151" t="s">
        <v>77</v>
      </c>
      <c r="P8" s="151" t="s">
        <v>78</v>
      </c>
      <c r="Q8" s="151" t="s">
        <v>79</v>
      </c>
      <c r="R8" s="152"/>
      <c r="S8" s="146" t="s">
        <v>80</v>
      </c>
      <c r="T8" s="346"/>
      <c r="U8" s="336"/>
    </row>
    <row r="9" spans="1:21" s="27" customFormat="1" ht="24" customHeight="1">
      <c r="A9" s="162" t="s">
        <v>84</v>
      </c>
      <c r="B9" s="163"/>
      <c r="C9" s="164" t="s">
        <v>85</v>
      </c>
      <c r="D9" s="165" t="s">
        <v>86</v>
      </c>
      <c r="E9" s="165" t="s">
        <v>276</v>
      </c>
      <c r="F9" s="166" t="s">
        <v>87</v>
      </c>
      <c r="G9" s="167">
        <v>0.658</v>
      </c>
      <c r="H9" s="166" t="s">
        <v>14</v>
      </c>
      <c r="I9" s="168">
        <v>730</v>
      </c>
      <c r="J9" s="169">
        <v>4</v>
      </c>
      <c r="K9" s="170">
        <v>35.2</v>
      </c>
      <c r="L9" s="171">
        <f aca="true" t="shared" si="0" ref="L9:L43">IF(K9&gt;0,1/K9*34.6*67.1,"")</f>
        <v>65.95625</v>
      </c>
      <c r="M9" s="170">
        <v>21.8</v>
      </c>
      <c r="N9" s="172">
        <v>24.6</v>
      </c>
      <c r="O9" s="168" t="s">
        <v>15</v>
      </c>
      <c r="P9" s="173" t="s">
        <v>88</v>
      </c>
      <c r="Q9" s="168" t="s">
        <v>9</v>
      </c>
      <c r="R9" s="174"/>
      <c r="S9" s="175" t="s">
        <v>10</v>
      </c>
      <c r="T9" s="176">
        <f aca="true" t="shared" si="1" ref="T9:T43">IF(K9&lt;&gt;0,IF(K9&gt;=M9,ROUNDDOWN(K9/M9*100,0),""),"")</f>
        <v>161</v>
      </c>
      <c r="U9" s="177">
        <f aca="true" t="shared" si="2" ref="U9:U43">IF(K9&lt;&gt;0,IF(K9&gt;=N9,ROUNDDOWN(K9/N9*100,0),""),"")</f>
        <v>143</v>
      </c>
    </row>
    <row r="10" spans="1:21" s="27" customFormat="1" ht="24" customHeight="1">
      <c r="A10" s="178"/>
      <c r="B10" s="179"/>
      <c r="C10" s="180"/>
      <c r="D10" s="174" t="s">
        <v>89</v>
      </c>
      <c r="E10" s="174" t="s">
        <v>297</v>
      </c>
      <c r="F10" s="173" t="s">
        <v>87</v>
      </c>
      <c r="G10" s="181">
        <v>0.658</v>
      </c>
      <c r="H10" s="173" t="s">
        <v>14</v>
      </c>
      <c r="I10" s="168">
        <v>790</v>
      </c>
      <c r="J10" s="169">
        <v>4</v>
      </c>
      <c r="K10" s="182">
        <v>32.2</v>
      </c>
      <c r="L10" s="171">
        <f t="shared" si="0"/>
        <v>72.10124223602483</v>
      </c>
      <c r="M10" s="170">
        <v>21</v>
      </c>
      <c r="N10" s="172">
        <v>24.5</v>
      </c>
      <c r="O10" s="173" t="s">
        <v>15</v>
      </c>
      <c r="P10" s="173" t="s">
        <v>88</v>
      </c>
      <c r="Q10" s="168" t="s">
        <v>11</v>
      </c>
      <c r="R10" s="174"/>
      <c r="S10" s="175" t="s">
        <v>10</v>
      </c>
      <c r="T10" s="176">
        <f t="shared" si="1"/>
        <v>153</v>
      </c>
      <c r="U10" s="177">
        <f t="shared" si="2"/>
        <v>131</v>
      </c>
    </row>
    <row r="11" spans="1:21" s="27" customFormat="1" ht="24" customHeight="1">
      <c r="A11" s="178"/>
      <c r="B11" s="163"/>
      <c r="C11" s="164" t="s">
        <v>90</v>
      </c>
      <c r="D11" s="174" t="s">
        <v>298</v>
      </c>
      <c r="E11" s="174" t="s">
        <v>299</v>
      </c>
      <c r="F11" s="173" t="s">
        <v>87</v>
      </c>
      <c r="G11" s="181">
        <v>0.658</v>
      </c>
      <c r="H11" s="173" t="s">
        <v>14</v>
      </c>
      <c r="I11" s="168" t="s">
        <v>282</v>
      </c>
      <c r="J11" s="169">
        <v>4</v>
      </c>
      <c r="K11" s="170">
        <v>31</v>
      </c>
      <c r="L11" s="171">
        <f t="shared" si="0"/>
        <v>74.89225806451613</v>
      </c>
      <c r="M11" s="170">
        <v>21</v>
      </c>
      <c r="N11" s="172">
        <v>24.5</v>
      </c>
      <c r="O11" s="168" t="s">
        <v>15</v>
      </c>
      <c r="P11" s="173" t="s">
        <v>81</v>
      </c>
      <c r="Q11" s="168" t="s">
        <v>9</v>
      </c>
      <c r="R11" s="174"/>
      <c r="S11" s="175" t="s">
        <v>10</v>
      </c>
      <c r="T11" s="176">
        <f t="shared" si="1"/>
        <v>147</v>
      </c>
      <c r="U11" s="177">
        <f t="shared" si="2"/>
        <v>126</v>
      </c>
    </row>
    <row r="12" spans="1:21" s="27" customFormat="1" ht="24" customHeight="1">
      <c r="A12" s="178"/>
      <c r="B12" s="183"/>
      <c r="C12" s="184"/>
      <c r="D12" s="174" t="s">
        <v>298</v>
      </c>
      <c r="E12" s="174" t="s">
        <v>300</v>
      </c>
      <c r="F12" s="173" t="s">
        <v>87</v>
      </c>
      <c r="G12" s="181">
        <v>0.658</v>
      </c>
      <c r="H12" s="173" t="s">
        <v>14</v>
      </c>
      <c r="I12" s="168" t="s">
        <v>99</v>
      </c>
      <c r="J12" s="169">
        <v>4</v>
      </c>
      <c r="K12" s="170">
        <v>27.4</v>
      </c>
      <c r="L12" s="171">
        <f t="shared" si="0"/>
        <v>84.73211678832116</v>
      </c>
      <c r="M12" s="170">
        <v>21</v>
      </c>
      <c r="N12" s="172">
        <v>24.5</v>
      </c>
      <c r="O12" s="168" t="s">
        <v>15</v>
      </c>
      <c r="P12" s="173" t="s">
        <v>8</v>
      </c>
      <c r="Q12" s="168" t="s">
        <v>9</v>
      </c>
      <c r="R12" s="185"/>
      <c r="S12" s="175" t="s">
        <v>10</v>
      </c>
      <c r="T12" s="176">
        <f t="shared" si="1"/>
        <v>130</v>
      </c>
      <c r="U12" s="177">
        <f t="shared" si="2"/>
        <v>111</v>
      </c>
    </row>
    <row r="13" spans="1:21" s="27" customFormat="1" ht="24" customHeight="1">
      <c r="A13" s="178"/>
      <c r="B13" s="183"/>
      <c r="C13" s="184"/>
      <c r="D13" s="174" t="s">
        <v>301</v>
      </c>
      <c r="E13" s="174" t="s">
        <v>299</v>
      </c>
      <c r="F13" s="173" t="s">
        <v>87</v>
      </c>
      <c r="G13" s="181">
        <v>0.658</v>
      </c>
      <c r="H13" s="173" t="s">
        <v>14</v>
      </c>
      <c r="I13" s="168" t="s">
        <v>285</v>
      </c>
      <c r="J13" s="169">
        <v>4</v>
      </c>
      <c r="K13" s="170">
        <v>27.6</v>
      </c>
      <c r="L13" s="171">
        <f t="shared" si="0"/>
        <v>84.11811594202898</v>
      </c>
      <c r="M13" s="170">
        <v>20.8</v>
      </c>
      <c r="N13" s="172">
        <v>23.7</v>
      </c>
      <c r="O13" s="168" t="s">
        <v>15</v>
      </c>
      <c r="P13" s="173" t="s">
        <v>81</v>
      </c>
      <c r="Q13" s="168" t="s">
        <v>11</v>
      </c>
      <c r="R13" s="174"/>
      <c r="S13" s="175" t="s">
        <v>10</v>
      </c>
      <c r="T13" s="176">
        <f t="shared" si="1"/>
        <v>132</v>
      </c>
      <c r="U13" s="177">
        <f t="shared" si="2"/>
        <v>116</v>
      </c>
    </row>
    <row r="14" spans="1:21" s="27" customFormat="1" ht="24" customHeight="1">
      <c r="A14" s="178"/>
      <c r="B14" s="179"/>
      <c r="C14" s="186"/>
      <c r="D14" s="174" t="s">
        <v>301</v>
      </c>
      <c r="E14" s="174" t="s">
        <v>300</v>
      </c>
      <c r="F14" s="173" t="s">
        <v>87</v>
      </c>
      <c r="G14" s="181">
        <v>0.658</v>
      </c>
      <c r="H14" s="173" t="s">
        <v>14</v>
      </c>
      <c r="I14" s="168" t="s">
        <v>149</v>
      </c>
      <c r="J14" s="169">
        <v>4</v>
      </c>
      <c r="K14" s="170">
        <v>25.6</v>
      </c>
      <c r="L14" s="171">
        <f t="shared" si="0"/>
        <v>90.68984375</v>
      </c>
      <c r="M14" s="170">
        <v>20.8</v>
      </c>
      <c r="N14" s="172">
        <v>23.7</v>
      </c>
      <c r="O14" s="168" t="s">
        <v>15</v>
      </c>
      <c r="P14" s="173" t="s">
        <v>8</v>
      </c>
      <c r="Q14" s="168" t="s">
        <v>11</v>
      </c>
      <c r="R14" s="174"/>
      <c r="S14" s="175" t="s">
        <v>10</v>
      </c>
      <c r="T14" s="176">
        <f t="shared" si="1"/>
        <v>123</v>
      </c>
      <c r="U14" s="177">
        <f t="shared" si="2"/>
        <v>108</v>
      </c>
    </row>
    <row r="15" spans="1:21" s="27" customFormat="1" ht="24" customHeight="1">
      <c r="A15" s="178"/>
      <c r="B15" s="163"/>
      <c r="C15" s="187" t="s">
        <v>302</v>
      </c>
      <c r="D15" s="174" t="s">
        <v>303</v>
      </c>
      <c r="E15" s="185" t="s">
        <v>304</v>
      </c>
      <c r="F15" s="168" t="s">
        <v>87</v>
      </c>
      <c r="G15" s="181">
        <v>0.658</v>
      </c>
      <c r="H15" s="168" t="s">
        <v>14</v>
      </c>
      <c r="I15" s="168">
        <v>840</v>
      </c>
      <c r="J15" s="169">
        <v>4</v>
      </c>
      <c r="K15" s="170">
        <v>30</v>
      </c>
      <c r="L15" s="171">
        <f t="shared" si="0"/>
        <v>77.38866666666667</v>
      </c>
      <c r="M15" s="170">
        <v>21</v>
      </c>
      <c r="N15" s="172">
        <v>24.5</v>
      </c>
      <c r="O15" s="168" t="s">
        <v>15</v>
      </c>
      <c r="P15" s="173" t="s">
        <v>81</v>
      </c>
      <c r="Q15" s="168" t="s">
        <v>9</v>
      </c>
      <c r="R15" s="174"/>
      <c r="S15" s="175" t="s">
        <v>10</v>
      </c>
      <c r="T15" s="176">
        <f t="shared" si="1"/>
        <v>142</v>
      </c>
      <c r="U15" s="177">
        <f t="shared" si="2"/>
        <v>122</v>
      </c>
    </row>
    <row r="16" spans="1:21" s="27" customFormat="1" ht="24" customHeight="1">
      <c r="A16" s="178"/>
      <c r="B16" s="183"/>
      <c r="C16" s="184"/>
      <c r="D16" s="174" t="s">
        <v>305</v>
      </c>
      <c r="E16" s="185" t="s">
        <v>306</v>
      </c>
      <c r="F16" s="168" t="s">
        <v>87</v>
      </c>
      <c r="G16" s="181">
        <v>0.658</v>
      </c>
      <c r="H16" s="168" t="s">
        <v>14</v>
      </c>
      <c r="I16" s="168">
        <v>840</v>
      </c>
      <c r="J16" s="169">
        <v>4</v>
      </c>
      <c r="K16" s="170">
        <v>27</v>
      </c>
      <c r="L16" s="171">
        <f t="shared" si="0"/>
        <v>85.9874074074074</v>
      </c>
      <c r="M16" s="170">
        <v>21</v>
      </c>
      <c r="N16" s="172">
        <v>24.5</v>
      </c>
      <c r="O16" s="168" t="s">
        <v>15</v>
      </c>
      <c r="P16" s="173" t="s">
        <v>8</v>
      </c>
      <c r="Q16" s="168" t="s">
        <v>9</v>
      </c>
      <c r="R16" s="174"/>
      <c r="S16" s="175" t="s">
        <v>10</v>
      </c>
      <c r="T16" s="176">
        <f t="shared" si="1"/>
        <v>128</v>
      </c>
      <c r="U16" s="177">
        <f t="shared" si="2"/>
        <v>110</v>
      </c>
    </row>
    <row r="17" spans="1:21" s="27" customFormat="1" ht="24" customHeight="1">
      <c r="A17" s="178"/>
      <c r="B17" s="183"/>
      <c r="C17" s="184"/>
      <c r="D17" s="174" t="s">
        <v>307</v>
      </c>
      <c r="E17" s="185" t="s">
        <v>304</v>
      </c>
      <c r="F17" s="168" t="s">
        <v>87</v>
      </c>
      <c r="G17" s="181">
        <v>0.658</v>
      </c>
      <c r="H17" s="168" t="s">
        <v>14</v>
      </c>
      <c r="I17" s="168">
        <v>890</v>
      </c>
      <c r="J17" s="169">
        <v>4</v>
      </c>
      <c r="K17" s="170">
        <v>26.8</v>
      </c>
      <c r="L17" s="171">
        <f t="shared" si="0"/>
        <v>86.62910447761192</v>
      </c>
      <c r="M17" s="170">
        <v>20.8</v>
      </c>
      <c r="N17" s="172">
        <v>23.7</v>
      </c>
      <c r="O17" s="168" t="s">
        <v>15</v>
      </c>
      <c r="P17" s="173" t="s">
        <v>81</v>
      </c>
      <c r="Q17" s="168" t="s">
        <v>11</v>
      </c>
      <c r="R17" s="174"/>
      <c r="S17" s="175" t="s">
        <v>10</v>
      </c>
      <c r="T17" s="176">
        <f>IF(K17&lt;&gt;0,IF(K17&gt;=M17,ROUNDDOWN(K17/M17*100,0),""),"")</f>
        <v>128</v>
      </c>
      <c r="U17" s="177">
        <f>IF(K17&lt;&gt;0,IF(K17&gt;=N17,ROUNDDOWN(K17/N17*100,0),""),"")</f>
        <v>113</v>
      </c>
    </row>
    <row r="18" spans="1:21" s="27" customFormat="1" ht="24" customHeight="1">
      <c r="A18" s="178"/>
      <c r="B18" s="183"/>
      <c r="C18" s="184"/>
      <c r="D18" s="174" t="s">
        <v>307</v>
      </c>
      <c r="E18" s="185" t="s">
        <v>306</v>
      </c>
      <c r="F18" s="168" t="s">
        <v>87</v>
      </c>
      <c r="G18" s="181">
        <v>0.658</v>
      </c>
      <c r="H18" s="168" t="s">
        <v>14</v>
      </c>
      <c r="I18" s="168">
        <v>890</v>
      </c>
      <c r="J18" s="169">
        <v>4</v>
      </c>
      <c r="K18" s="170">
        <v>25</v>
      </c>
      <c r="L18" s="171">
        <f t="shared" si="0"/>
        <v>92.8664</v>
      </c>
      <c r="M18" s="170">
        <v>20.8</v>
      </c>
      <c r="N18" s="172">
        <v>23.7</v>
      </c>
      <c r="O18" s="168" t="s">
        <v>15</v>
      </c>
      <c r="P18" s="173" t="s">
        <v>8</v>
      </c>
      <c r="Q18" s="168" t="s">
        <v>11</v>
      </c>
      <c r="R18" s="174"/>
      <c r="S18" s="175" t="s">
        <v>10</v>
      </c>
      <c r="T18" s="176">
        <f>IF(K18&lt;&gt;0,IF(K18&gt;=M18,ROUNDDOWN(K18/M18*100,0),""),"")</f>
        <v>120</v>
      </c>
      <c r="U18" s="177">
        <f>IF(K18&lt;&gt;0,IF(K18&gt;=N18,ROUNDDOWN(K18/N18*100,0),""),"")</f>
        <v>105</v>
      </c>
    </row>
    <row r="19" spans="1:21" s="27" customFormat="1" ht="24" customHeight="1">
      <c r="A19" s="178"/>
      <c r="B19" s="183"/>
      <c r="C19" s="184"/>
      <c r="D19" s="174" t="s">
        <v>305</v>
      </c>
      <c r="E19" s="188" t="s">
        <v>308</v>
      </c>
      <c r="F19" s="168" t="s">
        <v>87</v>
      </c>
      <c r="G19" s="181">
        <v>0.658</v>
      </c>
      <c r="H19" s="168" t="s">
        <v>14</v>
      </c>
      <c r="I19" s="168">
        <v>850</v>
      </c>
      <c r="J19" s="169">
        <v>4</v>
      </c>
      <c r="K19" s="170">
        <v>24.8</v>
      </c>
      <c r="L19" s="171">
        <f t="shared" si="0"/>
        <v>93.61532258064516</v>
      </c>
      <c r="M19" s="170">
        <v>21</v>
      </c>
      <c r="N19" s="172">
        <v>24.5</v>
      </c>
      <c r="O19" s="168" t="s">
        <v>15</v>
      </c>
      <c r="P19" s="173" t="s">
        <v>309</v>
      </c>
      <c r="Q19" s="168" t="s">
        <v>9</v>
      </c>
      <c r="R19" s="174"/>
      <c r="S19" s="175" t="s">
        <v>10</v>
      </c>
      <c r="T19" s="176">
        <f t="shared" si="1"/>
        <v>118</v>
      </c>
      <c r="U19" s="177">
        <f t="shared" si="2"/>
        <v>101</v>
      </c>
    </row>
    <row r="20" spans="1:21" s="27" customFormat="1" ht="24" customHeight="1">
      <c r="A20" s="178"/>
      <c r="B20" s="179"/>
      <c r="C20" s="186"/>
      <c r="D20" s="174" t="s">
        <v>307</v>
      </c>
      <c r="E20" s="188" t="s">
        <v>308</v>
      </c>
      <c r="F20" s="168" t="s">
        <v>87</v>
      </c>
      <c r="G20" s="181">
        <v>0.658</v>
      </c>
      <c r="H20" s="168" t="s">
        <v>14</v>
      </c>
      <c r="I20" s="168">
        <v>900</v>
      </c>
      <c r="J20" s="169">
        <v>4</v>
      </c>
      <c r="K20" s="170">
        <v>24.6</v>
      </c>
      <c r="L20" s="171">
        <f t="shared" si="0"/>
        <v>94.37642276422763</v>
      </c>
      <c r="M20" s="170">
        <v>20.8</v>
      </c>
      <c r="N20" s="172">
        <v>23.7</v>
      </c>
      <c r="O20" s="168" t="s">
        <v>15</v>
      </c>
      <c r="P20" s="173" t="s">
        <v>8</v>
      </c>
      <c r="Q20" s="168" t="s">
        <v>11</v>
      </c>
      <c r="R20" s="174"/>
      <c r="S20" s="175" t="s">
        <v>10</v>
      </c>
      <c r="T20" s="176">
        <f t="shared" si="1"/>
        <v>118</v>
      </c>
      <c r="U20" s="177">
        <f t="shared" si="2"/>
        <v>103</v>
      </c>
    </row>
    <row r="21" spans="1:21" s="27" customFormat="1" ht="24" customHeight="1">
      <c r="A21" s="178"/>
      <c r="B21" s="163"/>
      <c r="C21" s="164" t="s">
        <v>91</v>
      </c>
      <c r="D21" s="174" t="s">
        <v>92</v>
      </c>
      <c r="E21" s="174" t="s">
        <v>310</v>
      </c>
      <c r="F21" s="168" t="s">
        <v>87</v>
      </c>
      <c r="G21" s="181">
        <v>0.658</v>
      </c>
      <c r="H21" s="168" t="s">
        <v>14</v>
      </c>
      <c r="I21" s="168" t="s">
        <v>93</v>
      </c>
      <c r="J21" s="169">
        <v>4</v>
      </c>
      <c r="K21" s="170">
        <v>28</v>
      </c>
      <c r="L21" s="171">
        <f t="shared" si="0"/>
        <v>82.91642857142857</v>
      </c>
      <c r="M21" s="170">
        <v>20.8</v>
      </c>
      <c r="N21" s="172">
        <v>23.7</v>
      </c>
      <c r="O21" s="168" t="s">
        <v>15</v>
      </c>
      <c r="P21" s="173" t="s">
        <v>81</v>
      </c>
      <c r="Q21" s="168" t="s">
        <v>9</v>
      </c>
      <c r="R21" s="174"/>
      <c r="S21" s="175" t="s">
        <v>10</v>
      </c>
      <c r="T21" s="176">
        <f t="shared" si="1"/>
        <v>134</v>
      </c>
      <c r="U21" s="177">
        <f t="shared" si="2"/>
        <v>118</v>
      </c>
    </row>
    <row r="22" spans="1:21" s="27" customFormat="1" ht="24" customHeight="1">
      <c r="A22" s="178"/>
      <c r="B22" s="183"/>
      <c r="C22" s="184"/>
      <c r="D22" s="174" t="s">
        <v>92</v>
      </c>
      <c r="E22" s="174" t="s">
        <v>311</v>
      </c>
      <c r="F22" s="168" t="s">
        <v>87</v>
      </c>
      <c r="G22" s="181">
        <v>0.658</v>
      </c>
      <c r="H22" s="168" t="s">
        <v>14</v>
      </c>
      <c r="I22" s="168" t="s">
        <v>94</v>
      </c>
      <c r="J22" s="169">
        <v>4</v>
      </c>
      <c r="K22" s="170">
        <v>26</v>
      </c>
      <c r="L22" s="171">
        <f t="shared" si="0"/>
        <v>89.29461538461538</v>
      </c>
      <c r="M22" s="170">
        <v>20.8</v>
      </c>
      <c r="N22" s="172">
        <v>23.7</v>
      </c>
      <c r="O22" s="168" t="s">
        <v>15</v>
      </c>
      <c r="P22" s="173" t="s">
        <v>8</v>
      </c>
      <c r="Q22" s="168" t="s">
        <v>9</v>
      </c>
      <c r="R22" s="174"/>
      <c r="S22" s="175" t="s">
        <v>10</v>
      </c>
      <c r="T22" s="176">
        <f t="shared" si="1"/>
        <v>125</v>
      </c>
      <c r="U22" s="177">
        <f t="shared" si="2"/>
        <v>109</v>
      </c>
    </row>
    <row r="23" spans="1:21" s="27" customFormat="1" ht="24" customHeight="1">
      <c r="A23" s="178"/>
      <c r="B23" s="183"/>
      <c r="C23" s="184"/>
      <c r="D23" s="174" t="s">
        <v>92</v>
      </c>
      <c r="E23" s="174" t="s">
        <v>312</v>
      </c>
      <c r="F23" s="168" t="s">
        <v>87</v>
      </c>
      <c r="G23" s="181">
        <v>0.658</v>
      </c>
      <c r="H23" s="168" t="s">
        <v>14</v>
      </c>
      <c r="I23" s="168">
        <v>970</v>
      </c>
      <c r="J23" s="169">
        <v>4</v>
      </c>
      <c r="K23" s="170">
        <v>27.4</v>
      </c>
      <c r="L23" s="171">
        <f t="shared" si="0"/>
        <v>84.73211678832116</v>
      </c>
      <c r="M23" s="170">
        <v>20.8</v>
      </c>
      <c r="N23" s="172">
        <v>23.7</v>
      </c>
      <c r="O23" s="168" t="s">
        <v>15</v>
      </c>
      <c r="P23" s="173" t="s">
        <v>81</v>
      </c>
      <c r="Q23" s="168" t="s">
        <v>9</v>
      </c>
      <c r="R23" s="174"/>
      <c r="S23" s="175" t="s">
        <v>10</v>
      </c>
      <c r="T23" s="176">
        <f t="shared" si="1"/>
        <v>131</v>
      </c>
      <c r="U23" s="177">
        <f t="shared" si="2"/>
        <v>115</v>
      </c>
    </row>
    <row r="24" spans="1:21" s="27" customFormat="1" ht="24" customHeight="1">
      <c r="A24" s="178"/>
      <c r="B24" s="183"/>
      <c r="C24" s="184"/>
      <c r="D24" s="174" t="s">
        <v>92</v>
      </c>
      <c r="E24" s="174" t="s">
        <v>313</v>
      </c>
      <c r="F24" s="168" t="s">
        <v>87</v>
      </c>
      <c r="G24" s="181">
        <v>0.658</v>
      </c>
      <c r="H24" s="168" t="s">
        <v>14</v>
      </c>
      <c r="I24" s="168" t="s">
        <v>48</v>
      </c>
      <c r="J24" s="169">
        <v>4</v>
      </c>
      <c r="K24" s="170">
        <v>26</v>
      </c>
      <c r="L24" s="171">
        <f t="shared" si="0"/>
        <v>89.29461538461538</v>
      </c>
      <c r="M24" s="170">
        <v>20.5</v>
      </c>
      <c r="N24" s="172">
        <v>23.4</v>
      </c>
      <c r="O24" s="168" t="s">
        <v>15</v>
      </c>
      <c r="P24" s="173" t="s">
        <v>81</v>
      </c>
      <c r="Q24" s="168" t="s">
        <v>9</v>
      </c>
      <c r="R24" s="174"/>
      <c r="S24" s="175" t="s">
        <v>10</v>
      </c>
      <c r="T24" s="176">
        <f t="shared" si="1"/>
        <v>126</v>
      </c>
      <c r="U24" s="177">
        <f t="shared" si="2"/>
        <v>111</v>
      </c>
    </row>
    <row r="25" spans="1:21" s="27" customFormat="1" ht="24" customHeight="1">
      <c r="A25" s="178"/>
      <c r="B25" s="183"/>
      <c r="C25" s="184"/>
      <c r="D25" s="174" t="s">
        <v>95</v>
      </c>
      <c r="E25" s="174" t="s">
        <v>314</v>
      </c>
      <c r="F25" s="173" t="s">
        <v>87</v>
      </c>
      <c r="G25" s="181">
        <v>0.658</v>
      </c>
      <c r="H25" s="173" t="s">
        <v>14</v>
      </c>
      <c r="I25" s="168">
        <v>970</v>
      </c>
      <c r="J25" s="169">
        <v>4</v>
      </c>
      <c r="K25" s="170">
        <v>27</v>
      </c>
      <c r="L25" s="171">
        <f t="shared" si="0"/>
        <v>85.9874074074074</v>
      </c>
      <c r="M25" s="170">
        <v>20.8</v>
      </c>
      <c r="N25" s="172">
        <v>23.7</v>
      </c>
      <c r="O25" s="168" t="s">
        <v>15</v>
      </c>
      <c r="P25" s="173" t="s">
        <v>81</v>
      </c>
      <c r="Q25" s="168" t="s">
        <v>11</v>
      </c>
      <c r="R25" s="185"/>
      <c r="S25" s="175" t="s">
        <v>10</v>
      </c>
      <c r="T25" s="176">
        <f t="shared" si="1"/>
        <v>129</v>
      </c>
      <c r="U25" s="177">
        <f t="shared" si="2"/>
        <v>113</v>
      </c>
    </row>
    <row r="26" spans="1:21" s="27" customFormat="1" ht="24" customHeight="1">
      <c r="A26" s="178"/>
      <c r="B26" s="183"/>
      <c r="C26" s="184"/>
      <c r="D26" s="174" t="s">
        <v>95</v>
      </c>
      <c r="E26" s="174" t="s">
        <v>315</v>
      </c>
      <c r="F26" s="173" t="s">
        <v>87</v>
      </c>
      <c r="G26" s="181">
        <v>0.658</v>
      </c>
      <c r="H26" s="173" t="s">
        <v>14</v>
      </c>
      <c r="I26" s="168" t="s">
        <v>48</v>
      </c>
      <c r="J26" s="169">
        <v>4</v>
      </c>
      <c r="K26" s="170">
        <v>25.8</v>
      </c>
      <c r="L26" s="171">
        <f t="shared" si="0"/>
        <v>89.98682170542635</v>
      </c>
      <c r="M26" s="170">
        <v>20.5</v>
      </c>
      <c r="N26" s="172">
        <v>23.4</v>
      </c>
      <c r="O26" s="168" t="s">
        <v>15</v>
      </c>
      <c r="P26" s="173" t="s">
        <v>81</v>
      </c>
      <c r="Q26" s="168" t="s">
        <v>11</v>
      </c>
      <c r="R26" s="174"/>
      <c r="S26" s="175" t="s">
        <v>10</v>
      </c>
      <c r="T26" s="176">
        <f t="shared" si="1"/>
        <v>125</v>
      </c>
      <c r="U26" s="177">
        <f t="shared" si="2"/>
        <v>110</v>
      </c>
    </row>
    <row r="27" spans="1:21" s="27" customFormat="1" ht="24" customHeight="1">
      <c r="A27" s="178"/>
      <c r="B27" s="179"/>
      <c r="C27" s="186"/>
      <c r="D27" s="174" t="s">
        <v>95</v>
      </c>
      <c r="E27" s="174" t="s">
        <v>311</v>
      </c>
      <c r="F27" s="173" t="s">
        <v>87</v>
      </c>
      <c r="G27" s="181">
        <v>0.658</v>
      </c>
      <c r="H27" s="173" t="s">
        <v>14</v>
      </c>
      <c r="I27" s="168" t="s">
        <v>96</v>
      </c>
      <c r="J27" s="169">
        <v>4</v>
      </c>
      <c r="K27" s="170">
        <v>24.6</v>
      </c>
      <c r="L27" s="171">
        <f t="shared" si="0"/>
        <v>94.37642276422763</v>
      </c>
      <c r="M27" s="170">
        <v>20.5</v>
      </c>
      <c r="N27" s="172">
        <v>23.4</v>
      </c>
      <c r="O27" s="168" t="s">
        <v>15</v>
      </c>
      <c r="P27" s="173" t="s">
        <v>8</v>
      </c>
      <c r="Q27" s="168" t="s">
        <v>11</v>
      </c>
      <c r="R27" s="174"/>
      <c r="S27" s="175" t="s">
        <v>10</v>
      </c>
      <c r="T27" s="176">
        <f t="shared" si="1"/>
        <v>120</v>
      </c>
      <c r="U27" s="177">
        <f t="shared" si="2"/>
        <v>105</v>
      </c>
    </row>
    <row r="28" spans="1:21" s="27" customFormat="1" ht="24" customHeight="1">
      <c r="A28" s="178"/>
      <c r="B28" s="163"/>
      <c r="C28" s="164" t="s">
        <v>97</v>
      </c>
      <c r="D28" s="174" t="s">
        <v>98</v>
      </c>
      <c r="E28" s="174" t="s">
        <v>316</v>
      </c>
      <c r="F28" s="168" t="s">
        <v>87</v>
      </c>
      <c r="G28" s="181">
        <v>0.658</v>
      </c>
      <c r="H28" s="168" t="s">
        <v>14</v>
      </c>
      <c r="I28" s="168" t="s">
        <v>99</v>
      </c>
      <c r="J28" s="169">
        <v>4</v>
      </c>
      <c r="K28" s="170">
        <v>27.6</v>
      </c>
      <c r="L28" s="171">
        <f t="shared" si="0"/>
        <v>84.11811594202898</v>
      </c>
      <c r="M28" s="170">
        <v>21</v>
      </c>
      <c r="N28" s="172">
        <v>24.5</v>
      </c>
      <c r="O28" s="168" t="s">
        <v>15</v>
      </c>
      <c r="P28" s="173" t="s">
        <v>88</v>
      </c>
      <c r="Q28" s="168" t="s">
        <v>9</v>
      </c>
      <c r="R28" s="174"/>
      <c r="S28" s="175" t="s">
        <v>10</v>
      </c>
      <c r="T28" s="176">
        <f t="shared" si="1"/>
        <v>131</v>
      </c>
      <c r="U28" s="177">
        <f t="shared" si="2"/>
        <v>112</v>
      </c>
    </row>
    <row r="29" spans="1:21" s="27" customFormat="1" ht="24" customHeight="1">
      <c r="A29" s="178"/>
      <c r="B29" s="183"/>
      <c r="C29" s="184"/>
      <c r="D29" s="174" t="s">
        <v>98</v>
      </c>
      <c r="E29" s="174" t="s">
        <v>317</v>
      </c>
      <c r="F29" s="168" t="s">
        <v>87</v>
      </c>
      <c r="G29" s="181">
        <v>0.658</v>
      </c>
      <c r="H29" s="168" t="s">
        <v>14</v>
      </c>
      <c r="I29" s="168">
        <v>880</v>
      </c>
      <c r="J29" s="169">
        <v>4</v>
      </c>
      <c r="K29" s="170">
        <v>24</v>
      </c>
      <c r="L29" s="171">
        <f t="shared" si="0"/>
        <v>96.73583333333332</v>
      </c>
      <c r="M29" s="170">
        <v>20.8</v>
      </c>
      <c r="N29" s="172">
        <v>23.7</v>
      </c>
      <c r="O29" s="168" t="s">
        <v>318</v>
      </c>
      <c r="P29" s="173" t="s">
        <v>8</v>
      </c>
      <c r="Q29" s="168" t="s">
        <v>9</v>
      </c>
      <c r="R29" s="174"/>
      <c r="S29" s="175" t="s">
        <v>10</v>
      </c>
      <c r="T29" s="176">
        <f t="shared" si="1"/>
        <v>115</v>
      </c>
      <c r="U29" s="177">
        <f t="shared" si="2"/>
        <v>101</v>
      </c>
    </row>
    <row r="30" spans="1:21" s="27" customFormat="1" ht="24" customHeight="1">
      <c r="A30" s="178"/>
      <c r="B30" s="183"/>
      <c r="C30" s="184"/>
      <c r="D30" s="174" t="s">
        <v>100</v>
      </c>
      <c r="E30" s="174" t="s">
        <v>319</v>
      </c>
      <c r="F30" s="168" t="s">
        <v>87</v>
      </c>
      <c r="G30" s="181">
        <v>0.658</v>
      </c>
      <c r="H30" s="168" t="s">
        <v>14</v>
      </c>
      <c r="I30" s="168" t="s">
        <v>101</v>
      </c>
      <c r="J30" s="169">
        <v>4</v>
      </c>
      <c r="K30" s="170">
        <v>25</v>
      </c>
      <c r="L30" s="171">
        <f t="shared" si="0"/>
        <v>92.8664</v>
      </c>
      <c r="M30" s="170">
        <v>20.8</v>
      </c>
      <c r="N30" s="172">
        <v>23.7</v>
      </c>
      <c r="O30" s="168" t="s">
        <v>15</v>
      </c>
      <c r="P30" s="173" t="s">
        <v>88</v>
      </c>
      <c r="Q30" s="168" t="s">
        <v>11</v>
      </c>
      <c r="R30" s="174"/>
      <c r="S30" s="175" t="s">
        <v>10</v>
      </c>
      <c r="T30" s="176">
        <f t="shared" si="1"/>
        <v>120</v>
      </c>
      <c r="U30" s="177">
        <f t="shared" si="2"/>
        <v>105</v>
      </c>
    </row>
    <row r="31" spans="1:21" s="27" customFormat="1" ht="24" customHeight="1">
      <c r="A31" s="178"/>
      <c r="B31" s="179"/>
      <c r="C31" s="186"/>
      <c r="D31" s="174" t="s">
        <v>100</v>
      </c>
      <c r="E31" s="174" t="s">
        <v>320</v>
      </c>
      <c r="F31" s="168" t="s">
        <v>87</v>
      </c>
      <c r="G31" s="181">
        <v>0.658</v>
      </c>
      <c r="H31" s="168" t="s">
        <v>14</v>
      </c>
      <c r="I31" s="168">
        <v>930</v>
      </c>
      <c r="J31" s="169">
        <v>4</v>
      </c>
      <c r="K31" s="170">
        <v>23</v>
      </c>
      <c r="L31" s="171">
        <f t="shared" si="0"/>
        <v>100.94173913043477</v>
      </c>
      <c r="M31" s="170">
        <v>20.8</v>
      </c>
      <c r="N31" s="172">
        <v>23.7</v>
      </c>
      <c r="O31" s="168" t="s">
        <v>318</v>
      </c>
      <c r="P31" s="173" t="s">
        <v>8</v>
      </c>
      <c r="Q31" s="168" t="s">
        <v>11</v>
      </c>
      <c r="R31" s="174"/>
      <c r="S31" s="175" t="s">
        <v>10</v>
      </c>
      <c r="T31" s="176">
        <f t="shared" si="1"/>
        <v>110</v>
      </c>
      <c r="U31" s="177">
        <f t="shared" si="2"/>
      </c>
    </row>
    <row r="32" spans="1:21" s="27" customFormat="1" ht="24" customHeight="1">
      <c r="A32" s="178"/>
      <c r="B32" s="163"/>
      <c r="C32" s="164" t="s">
        <v>102</v>
      </c>
      <c r="D32" s="174" t="s">
        <v>103</v>
      </c>
      <c r="E32" s="174" t="s">
        <v>321</v>
      </c>
      <c r="F32" s="168" t="s">
        <v>87</v>
      </c>
      <c r="G32" s="181">
        <v>0.658</v>
      </c>
      <c r="H32" s="168" t="s">
        <v>14</v>
      </c>
      <c r="I32" s="168">
        <v>810</v>
      </c>
      <c r="J32" s="169">
        <v>4</v>
      </c>
      <c r="K32" s="170">
        <v>29</v>
      </c>
      <c r="L32" s="171">
        <f t="shared" si="0"/>
        <v>80.05724137931034</v>
      </c>
      <c r="M32" s="170">
        <v>21</v>
      </c>
      <c r="N32" s="172">
        <v>24.5</v>
      </c>
      <c r="O32" s="168" t="s">
        <v>15</v>
      </c>
      <c r="P32" s="173" t="s">
        <v>81</v>
      </c>
      <c r="Q32" s="168" t="s">
        <v>9</v>
      </c>
      <c r="R32" s="174"/>
      <c r="S32" s="175" t="s">
        <v>10</v>
      </c>
      <c r="T32" s="176">
        <f t="shared" si="1"/>
        <v>138</v>
      </c>
      <c r="U32" s="177">
        <f t="shared" si="2"/>
        <v>118</v>
      </c>
    </row>
    <row r="33" spans="1:21" s="27" customFormat="1" ht="24" customHeight="1">
      <c r="A33" s="178"/>
      <c r="B33" s="179"/>
      <c r="C33" s="186"/>
      <c r="D33" s="174" t="s">
        <v>104</v>
      </c>
      <c r="E33" s="174" t="s">
        <v>322</v>
      </c>
      <c r="F33" s="168" t="s">
        <v>87</v>
      </c>
      <c r="G33" s="181">
        <v>0.658</v>
      </c>
      <c r="H33" s="168" t="s">
        <v>14</v>
      </c>
      <c r="I33" s="168">
        <v>870</v>
      </c>
      <c r="J33" s="169">
        <v>4</v>
      </c>
      <c r="K33" s="170">
        <v>26.8</v>
      </c>
      <c r="L33" s="171">
        <f t="shared" si="0"/>
        <v>86.62910447761192</v>
      </c>
      <c r="M33" s="170">
        <v>20.8</v>
      </c>
      <c r="N33" s="172">
        <v>23.7</v>
      </c>
      <c r="O33" s="168" t="s">
        <v>15</v>
      </c>
      <c r="P33" s="173" t="s">
        <v>81</v>
      </c>
      <c r="Q33" s="168" t="s">
        <v>11</v>
      </c>
      <c r="R33" s="174"/>
      <c r="S33" s="175" t="s">
        <v>10</v>
      </c>
      <c r="T33" s="176">
        <f t="shared" si="1"/>
        <v>128</v>
      </c>
      <c r="U33" s="177">
        <f t="shared" si="2"/>
        <v>113</v>
      </c>
    </row>
    <row r="34" spans="1:21" s="27" customFormat="1" ht="24" customHeight="1">
      <c r="A34" s="178"/>
      <c r="B34" s="163"/>
      <c r="C34" s="164" t="s">
        <v>323</v>
      </c>
      <c r="D34" s="174" t="s">
        <v>324</v>
      </c>
      <c r="E34" s="174" t="s">
        <v>325</v>
      </c>
      <c r="F34" s="168" t="s">
        <v>87</v>
      </c>
      <c r="G34" s="181">
        <v>0.658</v>
      </c>
      <c r="H34" s="168" t="s">
        <v>14</v>
      </c>
      <c r="I34" s="168" t="s">
        <v>156</v>
      </c>
      <c r="J34" s="169">
        <v>4</v>
      </c>
      <c r="K34" s="170">
        <v>25.4</v>
      </c>
      <c r="L34" s="171">
        <f t="shared" si="0"/>
        <v>91.403937007874</v>
      </c>
      <c r="M34" s="170">
        <v>20.5</v>
      </c>
      <c r="N34" s="172">
        <v>23.4</v>
      </c>
      <c r="O34" s="168" t="s">
        <v>15</v>
      </c>
      <c r="P34" s="173" t="s">
        <v>81</v>
      </c>
      <c r="Q34" s="168" t="s">
        <v>9</v>
      </c>
      <c r="R34" s="174"/>
      <c r="S34" s="175" t="s">
        <v>10</v>
      </c>
      <c r="T34" s="176">
        <f t="shared" si="1"/>
        <v>123</v>
      </c>
      <c r="U34" s="177">
        <f t="shared" si="2"/>
        <v>108</v>
      </c>
    </row>
    <row r="35" spans="1:21" s="27" customFormat="1" ht="24" customHeight="1">
      <c r="A35" s="178"/>
      <c r="B35" s="183"/>
      <c r="C35" s="184"/>
      <c r="D35" s="174" t="s">
        <v>324</v>
      </c>
      <c r="E35" s="174" t="s">
        <v>326</v>
      </c>
      <c r="F35" s="168" t="s">
        <v>87</v>
      </c>
      <c r="G35" s="181">
        <v>0.658</v>
      </c>
      <c r="H35" s="168" t="s">
        <v>14</v>
      </c>
      <c r="I35" s="168" t="s">
        <v>168</v>
      </c>
      <c r="J35" s="169">
        <v>4</v>
      </c>
      <c r="K35" s="170">
        <v>23.8</v>
      </c>
      <c r="L35" s="171">
        <f t="shared" si="0"/>
        <v>97.5487394957983</v>
      </c>
      <c r="M35" s="170">
        <v>20.5</v>
      </c>
      <c r="N35" s="172">
        <v>23.4</v>
      </c>
      <c r="O35" s="168" t="s">
        <v>15</v>
      </c>
      <c r="P35" s="173" t="s">
        <v>8</v>
      </c>
      <c r="Q35" s="168" t="s">
        <v>9</v>
      </c>
      <c r="R35" s="174"/>
      <c r="S35" s="175" t="s">
        <v>10</v>
      </c>
      <c r="T35" s="176">
        <f t="shared" si="1"/>
        <v>116</v>
      </c>
      <c r="U35" s="177">
        <f t="shared" si="2"/>
        <v>101</v>
      </c>
    </row>
    <row r="36" spans="1:21" s="27" customFormat="1" ht="24" customHeight="1">
      <c r="A36" s="178"/>
      <c r="B36" s="183"/>
      <c r="C36" s="184"/>
      <c r="D36" s="174" t="s">
        <v>327</v>
      </c>
      <c r="E36" s="174" t="s">
        <v>314</v>
      </c>
      <c r="F36" s="168" t="s">
        <v>87</v>
      </c>
      <c r="G36" s="181">
        <v>0.658</v>
      </c>
      <c r="H36" s="168" t="s">
        <v>14</v>
      </c>
      <c r="I36" s="168">
        <v>1040</v>
      </c>
      <c r="J36" s="169">
        <v>4</v>
      </c>
      <c r="K36" s="170">
        <v>24.6</v>
      </c>
      <c r="L36" s="171">
        <f t="shared" si="0"/>
        <v>94.37642276422763</v>
      </c>
      <c r="M36" s="170">
        <v>20.5</v>
      </c>
      <c r="N36" s="172">
        <v>23.4</v>
      </c>
      <c r="O36" s="168" t="s">
        <v>15</v>
      </c>
      <c r="P36" s="173" t="s">
        <v>81</v>
      </c>
      <c r="Q36" s="168" t="s">
        <v>11</v>
      </c>
      <c r="R36" s="174"/>
      <c r="S36" s="175" t="s">
        <v>10</v>
      </c>
      <c r="T36" s="176">
        <f t="shared" si="1"/>
        <v>120</v>
      </c>
      <c r="U36" s="177">
        <f t="shared" si="2"/>
        <v>105</v>
      </c>
    </row>
    <row r="37" spans="1:21" s="27" customFormat="1" ht="24" customHeight="1">
      <c r="A37" s="178"/>
      <c r="B37" s="179"/>
      <c r="C37" s="186"/>
      <c r="D37" s="174" t="s">
        <v>327</v>
      </c>
      <c r="E37" s="174" t="s">
        <v>328</v>
      </c>
      <c r="F37" s="168" t="s">
        <v>87</v>
      </c>
      <c r="G37" s="181">
        <v>0.658</v>
      </c>
      <c r="H37" s="168" t="s">
        <v>14</v>
      </c>
      <c r="I37" s="168" t="s">
        <v>329</v>
      </c>
      <c r="J37" s="169">
        <v>4</v>
      </c>
      <c r="K37" s="170">
        <v>23.2</v>
      </c>
      <c r="L37" s="171">
        <f t="shared" si="0"/>
        <v>100.07155172413793</v>
      </c>
      <c r="M37" s="170">
        <v>20.5</v>
      </c>
      <c r="N37" s="172">
        <v>23.4</v>
      </c>
      <c r="O37" s="168" t="s">
        <v>15</v>
      </c>
      <c r="P37" s="173" t="s">
        <v>8</v>
      </c>
      <c r="Q37" s="168" t="s">
        <v>11</v>
      </c>
      <c r="R37" s="174"/>
      <c r="S37" s="175" t="s">
        <v>10</v>
      </c>
      <c r="T37" s="176">
        <f t="shared" si="1"/>
        <v>113</v>
      </c>
      <c r="U37" s="177">
        <f t="shared" si="2"/>
      </c>
    </row>
    <row r="38" spans="1:21" s="27" customFormat="1" ht="24" customHeight="1">
      <c r="A38" s="178"/>
      <c r="B38" s="163"/>
      <c r="C38" s="164" t="s">
        <v>105</v>
      </c>
      <c r="D38" s="174" t="s">
        <v>106</v>
      </c>
      <c r="E38" s="189" t="s">
        <v>330</v>
      </c>
      <c r="F38" s="168" t="s">
        <v>87</v>
      </c>
      <c r="G38" s="181">
        <v>0.658</v>
      </c>
      <c r="H38" s="168" t="s">
        <v>6</v>
      </c>
      <c r="I38" s="168">
        <v>750</v>
      </c>
      <c r="J38" s="169">
        <v>4</v>
      </c>
      <c r="K38" s="170">
        <v>24.2</v>
      </c>
      <c r="L38" s="171">
        <f t="shared" si="0"/>
        <v>95.93636363636364</v>
      </c>
      <c r="M38" s="170">
        <v>21</v>
      </c>
      <c r="N38" s="172">
        <v>24.5</v>
      </c>
      <c r="O38" s="168" t="s">
        <v>289</v>
      </c>
      <c r="P38" s="173" t="s">
        <v>8</v>
      </c>
      <c r="Q38" s="168" t="s">
        <v>9</v>
      </c>
      <c r="R38" s="174"/>
      <c r="S38" s="175" t="s">
        <v>10</v>
      </c>
      <c r="T38" s="176">
        <f t="shared" si="1"/>
        <v>115</v>
      </c>
      <c r="U38" s="177">
        <f t="shared" si="2"/>
      </c>
    </row>
    <row r="39" spans="1:21" s="27" customFormat="1" ht="24" customHeight="1">
      <c r="A39" s="178"/>
      <c r="B39" s="179"/>
      <c r="C39" s="186"/>
      <c r="D39" s="174" t="s">
        <v>107</v>
      </c>
      <c r="E39" s="189" t="s">
        <v>331</v>
      </c>
      <c r="F39" s="173" t="s">
        <v>87</v>
      </c>
      <c r="G39" s="181">
        <v>0.658</v>
      </c>
      <c r="H39" s="173" t="s">
        <v>6</v>
      </c>
      <c r="I39" s="168">
        <v>800</v>
      </c>
      <c r="J39" s="169">
        <v>4</v>
      </c>
      <c r="K39" s="170">
        <v>21.6</v>
      </c>
      <c r="L39" s="171">
        <f t="shared" si="0"/>
        <v>107.48425925925925</v>
      </c>
      <c r="M39" s="170">
        <v>21</v>
      </c>
      <c r="N39" s="172">
        <v>24.5</v>
      </c>
      <c r="O39" s="168" t="s">
        <v>289</v>
      </c>
      <c r="P39" s="173" t="s">
        <v>8</v>
      </c>
      <c r="Q39" s="168" t="s">
        <v>11</v>
      </c>
      <c r="R39" s="174"/>
      <c r="S39" s="175" t="s">
        <v>10</v>
      </c>
      <c r="T39" s="176">
        <f t="shared" si="1"/>
        <v>102</v>
      </c>
      <c r="U39" s="177">
        <f t="shared" si="2"/>
      </c>
    </row>
    <row r="40" spans="1:21" s="7" customFormat="1" ht="24" customHeight="1">
      <c r="A40" s="190"/>
      <c r="B40" s="191"/>
      <c r="C40" s="192" t="s">
        <v>332</v>
      </c>
      <c r="D40" s="193" t="s">
        <v>333</v>
      </c>
      <c r="E40" s="194" t="s">
        <v>334</v>
      </c>
      <c r="F40" s="195" t="s">
        <v>87</v>
      </c>
      <c r="G40" s="196">
        <v>0.658</v>
      </c>
      <c r="H40" s="195" t="s">
        <v>6</v>
      </c>
      <c r="I40" s="195">
        <v>850</v>
      </c>
      <c r="J40" s="197">
        <v>2</v>
      </c>
      <c r="K40" s="198">
        <v>22.2</v>
      </c>
      <c r="L40" s="199">
        <f t="shared" si="0"/>
        <v>104.57927927927929</v>
      </c>
      <c r="M40" s="198">
        <v>21</v>
      </c>
      <c r="N40" s="200">
        <v>24.5</v>
      </c>
      <c r="O40" s="195" t="s">
        <v>335</v>
      </c>
      <c r="P40" s="201" t="s">
        <v>8</v>
      </c>
      <c r="Q40" s="195" t="s">
        <v>9</v>
      </c>
      <c r="R40" s="193"/>
      <c r="S40" s="202" t="s">
        <v>10</v>
      </c>
      <c r="T40" s="203">
        <f t="shared" si="1"/>
        <v>105</v>
      </c>
      <c r="U40" s="204">
        <f t="shared" si="2"/>
      </c>
    </row>
    <row r="41" spans="1:21" s="7" customFormat="1" ht="24" customHeight="1">
      <c r="A41" s="190"/>
      <c r="B41" s="205"/>
      <c r="C41" s="206"/>
      <c r="D41" s="193" t="s">
        <v>333</v>
      </c>
      <c r="E41" s="194" t="s">
        <v>336</v>
      </c>
      <c r="F41" s="195" t="s">
        <v>87</v>
      </c>
      <c r="G41" s="196">
        <v>0.658</v>
      </c>
      <c r="H41" s="195" t="s">
        <v>14</v>
      </c>
      <c r="I41" s="195">
        <v>870</v>
      </c>
      <c r="J41" s="197">
        <v>2</v>
      </c>
      <c r="K41" s="198">
        <v>25.2</v>
      </c>
      <c r="L41" s="199">
        <f t="shared" si="0"/>
        <v>92.12936507936507</v>
      </c>
      <c r="M41" s="198">
        <v>20.8</v>
      </c>
      <c r="N41" s="200">
        <v>23.7</v>
      </c>
      <c r="O41" s="195" t="s">
        <v>337</v>
      </c>
      <c r="P41" s="201" t="s">
        <v>8</v>
      </c>
      <c r="Q41" s="195" t="s">
        <v>9</v>
      </c>
      <c r="R41" s="193"/>
      <c r="S41" s="202" t="s">
        <v>10</v>
      </c>
      <c r="T41" s="203">
        <f t="shared" si="1"/>
        <v>121</v>
      </c>
      <c r="U41" s="204">
        <f t="shared" si="2"/>
        <v>106</v>
      </c>
    </row>
    <row r="42" spans="1:21" s="7" customFormat="1" ht="24" customHeight="1">
      <c r="A42" s="190"/>
      <c r="B42" s="191"/>
      <c r="C42" s="207" t="s">
        <v>108</v>
      </c>
      <c r="D42" s="193" t="s">
        <v>109</v>
      </c>
      <c r="E42" s="194" t="s">
        <v>338</v>
      </c>
      <c r="F42" s="195" t="s">
        <v>87</v>
      </c>
      <c r="G42" s="196">
        <v>0.658</v>
      </c>
      <c r="H42" s="195" t="s">
        <v>110</v>
      </c>
      <c r="I42" s="195" t="s">
        <v>48</v>
      </c>
      <c r="J42" s="208">
        <v>4</v>
      </c>
      <c r="K42" s="209">
        <v>14.8</v>
      </c>
      <c r="L42" s="210">
        <f t="shared" si="0"/>
        <v>156.8689189189189</v>
      </c>
      <c r="M42" s="198">
        <v>20.5</v>
      </c>
      <c r="N42" s="200">
        <v>23.7</v>
      </c>
      <c r="O42" s="195"/>
      <c r="P42" s="201" t="s">
        <v>8</v>
      </c>
      <c r="Q42" s="195" t="s">
        <v>41</v>
      </c>
      <c r="R42" s="193"/>
      <c r="S42" s="202"/>
      <c r="T42" s="203">
        <f t="shared" si="1"/>
      </c>
      <c r="U42" s="204">
        <f t="shared" si="2"/>
      </c>
    </row>
    <row r="43" spans="1:21" s="7" customFormat="1" ht="24" customHeight="1">
      <c r="A43" s="211"/>
      <c r="B43" s="205"/>
      <c r="C43" s="206"/>
      <c r="D43" s="193" t="s">
        <v>111</v>
      </c>
      <c r="E43" s="194" t="s">
        <v>338</v>
      </c>
      <c r="F43" s="195" t="s">
        <v>87</v>
      </c>
      <c r="G43" s="196">
        <v>0.658</v>
      </c>
      <c r="H43" s="195" t="s">
        <v>110</v>
      </c>
      <c r="I43" s="195" t="s">
        <v>112</v>
      </c>
      <c r="J43" s="197">
        <v>4</v>
      </c>
      <c r="K43" s="198">
        <v>13.8</v>
      </c>
      <c r="L43" s="199">
        <f t="shared" si="0"/>
        <v>168.23623188405796</v>
      </c>
      <c r="M43" s="198">
        <v>20.5</v>
      </c>
      <c r="N43" s="200">
        <v>23.4</v>
      </c>
      <c r="O43" s="195"/>
      <c r="P43" s="201" t="s">
        <v>8</v>
      </c>
      <c r="Q43" s="195" t="s">
        <v>11</v>
      </c>
      <c r="R43" s="193"/>
      <c r="S43" s="202"/>
      <c r="T43" s="203">
        <f t="shared" si="1"/>
      </c>
      <c r="U43" s="204">
        <f t="shared" si="2"/>
      </c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V2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1.875" style="29" customWidth="1"/>
    <col min="3" max="3" width="12.50390625" style="29" customWidth="1"/>
    <col min="4" max="4" width="10.00390625" style="29" customWidth="1"/>
    <col min="5" max="5" width="10.00390625" style="245" customWidth="1"/>
    <col min="6" max="6" width="5.125" style="29" customWidth="1"/>
    <col min="7" max="7" width="7.625" style="29" customWidth="1"/>
    <col min="8" max="8" width="8.25390625" style="29" bestFit="1" customWidth="1"/>
    <col min="9" max="9" width="7.50390625" style="29" bestFit="1" customWidth="1"/>
    <col min="10" max="10" width="7.125" style="29" customWidth="1"/>
    <col min="11" max="11" width="6.875" style="29" customWidth="1"/>
    <col min="12" max="12" width="8.875" style="29" bestFit="1" customWidth="1"/>
    <col min="13" max="14" width="8.125" style="29" customWidth="1"/>
    <col min="15" max="15" width="10.375" style="29" bestFit="1" customWidth="1"/>
    <col min="16" max="16" width="6.75390625" style="29" customWidth="1"/>
    <col min="17" max="17" width="4.25390625" style="29" customWidth="1"/>
    <col min="18" max="18" width="5.875" style="29" customWidth="1"/>
    <col min="19" max="19" width="7.50390625" style="29" customWidth="1"/>
    <col min="20" max="21" width="9.00390625" style="29" customWidth="1"/>
    <col min="22" max="22" width="2.625" style="29" customWidth="1"/>
    <col min="23" max="16384" width="9.00390625" style="29" customWidth="1"/>
  </cols>
  <sheetData>
    <row r="2" spans="1:21" ht="14.25">
      <c r="A2" s="212"/>
      <c r="B2" s="212"/>
      <c r="C2" s="212"/>
      <c r="D2" s="213"/>
      <c r="E2" s="214"/>
      <c r="F2" s="215"/>
      <c r="G2" s="213"/>
      <c r="H2" s="213"/>
      <c r="I2" s="212"/>
      <c r="J2" s="28" t="s">
        <v>340</v>
      </c>
      <c r="K2" s="28"/>
      <c r="L2" s="28"/>
      <c r="M2" s="28"/>
      <c r="N2" s="28"/>
      <c r="O2" s="28"/>
      <c r="P2" s="28"/>
      <c r="Q2" s="28" t="s">
        <v>113</v>
      </c>
      <c r="R2" s="23"/>
      <c r="S2" s="23"/>
      <c r="T2" s="23"/>
      <c r="U2" s="23"/>
    </row>
    <row r="3" spans="1:21" ht="21.75" customHeight="1">
      <c r="A3" s="8" t="s">
        <v>1</v>
      </c>
      <c r="B3" s="8"/>
      <c r="C3" s="212"/>
      <c r="D3" s="213"/>
      <c r="E3" s="214"/>
      <c r="F3" s="212"/>
      <c r="G3" s="212"/>
      <c r="H3" s="212"/>
      <c r="I3" s="212"/>
      <c r="J3" s="28"/>
      <c r="K3" s="212"/>
      <c r="L3" s="212"/>
      <c r="M3" s="212"/>
      <c r="N3" s="212"/>
      <c r="O3" s="212"/>
      <c r="P3" s="213"/>
      <c r="Q3" s="216"/>
      <c r="R3" s="213"/>
      <c r="S3" s="213"/>
      <c r="T3" s="216"/>
      <c r="U3" s="217" t="s">
        <v>341</v>
      </c>
    </row>
    <row r="4" spans="1:21" ht="15" customHeight="1" thickBot="1">
      <c r="A4" s="406" t="s">
        <v>342</v>
      </c>
      <c r="B4" s="407" t="s">
        <v>343</v>
      </c>
      <c r="C4" s="408"/>
      <c r="D4" s="383"/>
      <c r="E4" s="384"/>
      <c r="F4" s="407" t="s">
        <v>344</v>
      </c>
      <c r="G4" s="413"/>
      <c r="H4" s="391" t="s">
        <v>345</v>
      </c>
      <c r="I4" s="391" t="s">
        <v>346</v>
      </c>
      <c r="J4" s="379" t="s">
        <v>347</v>
      </c>
      <c r="K4" s="382" t="s">
        <v>348</v>
      </c>
      <c r="L4" s="383"/>
      <c r="M4" s="383"/>
      <c r="N4" s="384"/>
      <c r="O4" s="218"/>
      <c r="P4" s="385"/>
      <c r="Q4" s="386"/>
      <c r="R4" s="387"/>
      <c r="S4" s="219"/>
      <c r="T4" s="388" t="s">
        <v>114</v>
      </c>
      <c r="U4" s="391" t="s">
        <v>115</v>
      </c>
    </row>
    <row r="5" spans="1:21" ht="14.25" customHeight="1">
      <c r="A5" s="392"/>
      <c r="B5" s="380"/>
      <c r="C5" s="409"/>
      <c r="D5" s="411"/>
      <c r="E5" s="412"/>
      <c r="F5" s="381"/>
      <c r="G5" s="414"/>
      <c r="H5" s="392"/>
      <c r="I5" s="392"/>
      <c r="J5" s="380"/>
      <c r="K5" s="394" t="s">
        <v>349</v>
      </c>
      <c r="L5" s="397" t="s">
        <v>350</v>
      </c>
      <c r="M5" s="400" t="s">
        <v>351</v>
      </c>
      <c r="N5" s="391" t="s">
        <v>352</v>
      </c>
      <c r="O5" s="220" t="s">
        <v>353</v>
      </c>
      <c r="P5" s="403" t="s">
        <v>354</v>
      </c>
      <c r="Q5" s="404"/>
      <c r="R5" s="405"/>
      <c r="S5" s="221" t="s">
        <v>355</v>
      </c>
      <c r="T5" s="389"/>
      <c r="U5" s="392"/>
    </row>
    <row r="6" spans="1:21" ht="13.5">
      <c r="A6" s="392"/>
      <c r="B6" s="380"/>
      <c r="C6" s="409"/>
      <c r="D6" s="406" t="s">
        <v>356</v>
      </c>
      <c r="E6" s="222"/>
      <c r="F6" s="406" t="s">
        <v>356</v>
      </c>
      <c r="G6" s="391" t="s">
        <v>357</v>
      </c>
      <c r="H6" s="392"/>
      <c r="I6" s="392"/>
      <c r="J6" s="380"/>
      <c r="K6" s="395"/>
      <c r="L6" s="398"/>
      <c r="M6" s="395"/>
      <c r="N6" s="401"/>
      <c r="O6" s="223" t="s">
        <v>358</v>
      </c>
      <c r="P6" s="223" t="s">
        <v>359</v>
      </c>
      <c r="Q6" s="223"/>
      <c r="R6" s="223"/>
      <c r="S6" s="224" t="s">
        <v>360</v>
      </c>
      <c r="T6" s="389"/>
      <c r="U6" s="392"/>
    </row>
    <row r="7" spans="1:21" ht="13.5">
      <c r="A7" s="392"/>
      <c r="B7" s="380"/>
      <c r="C7" s="409"/>
      <c r="D7" s="392"/>
      <c r="E7" s="30" t="s">
        <v>361</v>
      </c>
      <c r="F7" s="392"/>
      <c r="G7" s="392"/>
      <c r="H7" s="392"/>
      <c r="I7" s="392"/>
      <c r="J7" s="380"/>
      <c r="K7" s="395"/>
      <c r="L7" s="398"/>
      <c r="M7" s="395"/>
      <c r="N7" s="401"/>
      <c r="O7" s="223" t="s">
        <v>362</v>
      </c>
      <c r="P7" s="223" t="s">
        <v>363</v>
      </c>
      <c r="Q7" s="223" t="s">
        <v>364</v>
      </c>
      <c r="R7" s="223" t="s">
        <v>365</v>
      </c>
      <c r="S7" s="224" t="s">
        <v>366</v>
      </c>
      <c r="T7" s="389"/>
      <c r="U7" s="392"/>
    </row>
    <row r="8" spans="1:21" ht="13.5">
      <c r="A8" s="393"/>
      <c r="B8" s="381"/>
      <c r="C8" s="410"/>
      <c r="D8" s="393"/>
      <c r="E8" s="31"/>
      <c r="F8" s="393"/>
      <c r="G8" s="393"/>
      <c r="H8" s="393"/>
      <c r="I8" s="393"/>
      <c r="J8" s="381"/>
      <c r="K8" s="396"/>
      <c r="L8" s="399"/>
      <c r="M8" s="396"/>
      <c r="N8" s="402"/>
      <c r="O8" s="225" t="s">
        <v>367</v>
      </c>
      <c r="P8" s="225" t="s">
        <v>368</v>
      </c>
      <c r="Q8" s="225" t="s">
        <v>369</v>
      </c>
      <c r="R8" s="226"/>
      <c r="S8" s="227" t="s">
        <v>370</v>
      </c>
      <c r="T8" s="390"/>
      <c r="U8" s="393"/>
    </row>
    <row r="9" spans="1:22" ht="28.5" customHeight="1">
      <c r="A9" s="24" t="s">
        <v>116</v>
      </c>
      <c r="B9" s="32" t="s">
        <v>117</v>
      </c>
      <c r="C9" s="25" t="s">
        <v>118</v>
      </c>
      <c r="D9" s="26" t="s">
        <v>119</v>
      </c>
      <c r="E9" s="26" t="s">
        <v>276</v>
      </c>
      <c r="F9" s="26" t="s">
        <v>87</v>
      </c>
      <c r="G9" s="33">
        <v>0.658</v>
      </c>
      <c r="H9" s="34" t="s">
        <v>14</v>
      </c>
      <c r="I9" s="26">
        <v>730</v>
      </c>
      <c r="J9" s="35">
        <v>4</v>
      </c>
      <c r="K9" s="36">
        <v>35.2</v>
      </c>
      <c r="L9" s="37">
        <f>IF(K9&gt;0,1/K9*34.6*67.1,"")</f>
        <v>65.95625</v>
      </c>
      <c r="M9" s="38">
        <v>21.8</v>
      </c>
      <c r="N9" s="39">
        <v>24.6</v>
      </c>
      <c r="O9" s="26" t="s">
        <v>120</v>
      </c>
      <c r="P9" s="34" t="s">
        <v>88</v>
      </c>
      <c r="Q9" s="26" t="s">
        <v>9</v>
      </c>
      <c r="R9" s="26"/>
      <c r="S9" s="19" t="s">
        <v>10</v>
      </c>
      <c r="T9" s="40">
        <f aca="true" t="shared" si="0" ref="T9:T14">IF(K9="","",IF(K9&gt;=M9,ROUNDDOWN(K9/M9*100,0),""))</f>
        <v>161</v>
      </c>
      <c r="U9" s="41">
        <f aca="true" t="shared" si="1" ref="U9:U14">IF(AND(K9&lt;&gt;0,K9&gt;=N9),ROUNDDOWN(K9/N9*100,0),"")</f>
        <v>143</v>
      </c>
      <c r="V9" s="42"/>
    </row>
    <row r="10" spans="1:22" ht="28.5" customHeight="1">
      <c r="A10" s="228"/>
      <c r="B10" s="229"/>
      <c r="C10" s="230"/>
      <c r="D10" s="26" t="s">
        <v>121</v>
      </c>
      <c r="E10" s="26" t="s">
        <v>371</v>
      </c>
      <c r="F10" s="26" t="s">
        <v>87</v>
      </c>
      <c r="G10" s="26">
        <v>0.658</v>
      </c>
      <c r="H10" s="34" t="s">
        <v>14</v>
      </c>
      <c r="I10" s="26">
        <v>790</v>
      </c>
      <c r="J10" s="35">
        <v>4</v>
      </c>
      <c r="K10" s="43">
        <v>32.2</v>
      </c>
      <c r="L10" s="37">
        <f>IF(K10&gt;0,1/K10*34.6*67.1,"")</f>
        <v>72.10124223602483</v>
      </c>
      <c r="M10" s="38">
        <v>21</v>
      </c>
      <c r="N10" s="39">
        <v>24.5</v>
      </c>
      <c r="O10" s="34" t="s">
        <v>120</v>
      </c>
      <c r="P10" s="34" t="s">
        <v>88</v>
      </c>
      <c r="Q10" s="26" t="s">
        <v>11</v>
      </c>
      <c r="R10" s="26"/>
      <c r="S10" s="19" t="s">
        <v>10</v>
      </c>
      <c r="T10" s="40">
        <f t="shared" si="0"/>
        <v>153</v>
      </c>
      <c r="U10" s="41">
        <f t="shared" si="1"/>
        <v>131</v>
      </c>
      <c r="V10" s="42"/>
    </row>
    <row r="11" spans="1:22" ht="28.5" customHeight="1">
      <c r="A11" s="44"/>
      <c r="B11" s="32" t="s">
        <v>117</v>
      </c>
      <c r="C11" s="45" t="s">
        <v>122</v>
      </c>
      <c r="D11" s="26" t="s">
        <v>372</v>
      </c>
      <c r="E11" s="26" t="s">
        <v>316</v>
      </c>
      <c r="F11" s="26" t="s">
        <v>87</v>
      </c>
      <c r="G11" s="33">
        <v>0.658</v>
      </c>
      <c r="H11" s="34" t="s">
        <v>14</v>
      </c>
      <c r="I11" s="26" t="s">
        <v>123</v>
      </c>
      <c r="J11" s="35">
        <v>4</v>
      </c>
      <c r="K11" s="36">
        <v>27.6</v>
      </c>
      <c r="L11" s="37">
        <v>84.11811594202898</v>
      </c>
      <c r="M11" s="38">
        <v>21</v>
      </c>
      <c r="N11" s="39">
        <v>24.5</v>
      </c>
      <c r="O11" s="26" t="s">
        <v>373</v>
      </c>
      <c r="P11" s="34" t="s">
        <v>88</v>
      </c>
      <c r="Q11" s="26" t="s">
        <v>9</v>
      </c>
      <c r="R11" s="26"/>
      <c r="S11" s="19" t="s">
        <v>10</v>
      </c>
      <c r="T11" s="40">
        <f t="shared" si="0"/>
        <v>131</v>
      </c>
      <c r="U11" s="41">
        <f t="shared" si="1"/>
        <v>112</v>
      </c>
      <c r="V11" s="46"/>
    </row>
    <row r="12" spans="1:22" ht="28.5" customHeight="1">
      <c r="A12" s="47"/>
      <c r="C12" s="231"/>
      <c r="D12" s="26" t="s">
        <v>372</v>
      </c>
      <c r="E12" s="26" t="s">
        <v>317</v>
      </c>
      <c r="F12" s="26" t="s">
        <v>87</v>
      </c>
      <c r="G12" s="26">
        <v>0.658</v>
      </c>
      <c r="H12" s="34" t="s">
        <v>374</v>
      </c>
      <c r="I12" s="26">
        <v>880</v>
      </c>
      <c r="J12" s="35">
        <v>4</v>
      </c>
      <c r="K12" s="43">
        <v>24</v>
      </c>
      <c r="L12" s="37">
        <v>96.73583333333332</v>
      </c>
      <c r="M12" s="38">
        <v>20.8</v>
      </c>
      <c r="N12" s="39">
        <v>23.7</v>
      </c>
      <c r="O12" s="34" t="s">
        <v>375</v>
      </c>
      <c r="P12" s="34" t="s">
        <v>82</v>
      </c>
      <c r="Q12" s="26" t="s">
        <v>9</v>
      </c>
      <c r="R12" s="26"/>
      <c r="S12" s="19" t="s">
        <v>10</v>
      </c>
      <c r="T12" s="40">
        <f t="shared" si="0"/>
        <v>115</v>
      </c>
      <c r="U12" s="41">
        <f t="shared" si="1"/>
        <v>101</v>
      </c>
      <c r="V12" s="46"/>
    </row>
    <row r="13" spans="1:22" ht="28.5" customHeight="1">
      <c r="A13" s="47"/>
      <c r="C13" s="25"/>
      <c r="D13" s="26" t="s">
        <v>376</v>
      </c>
      <c r="E13" s="26" t="s">
        <v>377</v>
      </c>
      <c r="F13" s="26" t="s">
        <v>87</v>
      </c>
      <c r="G13" s="33">
        <v>0.658</v>
      </c>
      <c r="H13" s="34" t="s">
        <v>14</v>
      </c>
      <c r="I13" s="26" t="s">
        <v>124</v>
      </c>
      <c r="J13" s="35">
        <v>4</v>
      </c>
      <c r="K13" s="36">
        <v>25</v>
      </c>
      <c r="L13" s="37">
        <v>92.8664</v>
      </c>
      <c r="M13" s="38">
        <v>20.8</v>
      </c>
      <c r="N13" s="39">
        <v>23.7</v>
      </c>
      <c r="O13" s="26" t="s">
        <v>120</v>
      </c>
      <c r="P13" s="34" t="s">
        <v>88</v>
      </c>
      <c r="Q13" s="26" t="s">
        <v>11</v>
      </c>
      <c r="R13" s="26"/>
      <c r="S13" s="19" t="s">
        <v>10</v>
      </c>
      <c r="T13" s="40">
        <f t="shared" si="0"/>
        <v>120</v>
      </c>
      <c r="U13" s="41">
        <f t="shared" si="1"/>
        <v>105</v>
      </c>
      <c r="V13" s="46"/>
    </row>
    <row r="14" spans="1:22" ht="28.5" customHeight="1">
      <c r="A14" s="47"/>
      <c r="B14" s="48"/>
      <c r="C14" s="101"/>
      <c r="D14" s="26" t="s">
        <v>376</v>
      </c>
      <c r="E14" s="26" t="s">
        <v>320</v>
      </c>
      <c r="F14" s="26" t="s">
        <v>87</v>
      </c>
      <c r="G14" s="33">
        <v>0.658</v>
      </c>
      <c r="H14" s="34" t="s">
        <v>14</v>
      </c>
      <c r="I14" s="26">
        <v>930</v>
      </c>
      <c r="J14" s="232">
        <v>4</v>
      </c>
      <c r="K14" s="233">
        <v>23</v>
      </c>
      <c r="L14" s="234">
        <v>100.94173913043477</v>
      </c>
      <c r="M14" s="38">
        <v>20.8</v>
      </c>
      <c r="N14" s="39">
        <v>23.7</v>
      </c>
      <c r="O14" s="34" t="s">
        <v>375</v>
      </c>
      <c r="P14" s="34" t="s">
        <v>82</v>
      </c>
      <c r="Q14" s="26" t="s">
        <v>11</v>
      </c>
      <c r="R14" s="34"/>
      <c r="S14" s="19" t="s">
        <v>10</v>
      </c>
      <c r="T14" s="40">
        <f t="shared" si="0"/>
        <v>110</v>
      </c>
      <c r="U14" s="41">
        <f t="shared" si="1"/>
      </c>
      <c r="V14" s="46"/>
    </row>
    <row r="15" spans="1:22" ht="28.5" customHeight="1">
      <c r="A15" s="235"/>
      <c r="B15" s="236" t="s">
        <v>133</v>
      </c>
      <c r="C15" s="25" t="s">
        <v>378</v>
      </c>
      <c r="D15" s="26" t="s">
        <v>379</v>
      </c>
      <c r="E15" s="26" t="s">
        <v>325</v>
      </c>
      <c r="F15" s="26" t="s">
        <v>87</v>
      </c>
      <c r="G15" s="33">
        <v>0.658</v>
      </c>
      <c r="H15" s="34" t="s">
        <v>380</v>
      </c>
      <c r="I15" s="26" t="s">
        <v>381</v>
      </c>
      <c r="J15" s="35">
        <v>4</v>
      </c>
      <c r="K15" s="36">
        <v>25.4</v>
      </c>
      <c r="L15" s="37">
        <f>IF(K15&gt;0,1/K15*34.6*67.1,"")</f>
        <v>91.403937007874</v>
      </c>
      <c r="M15" s="36">
        <v>20.5</v>
      </c>
      <c r="N15" s="237">
        <v>23.4</v>
      </c>
      <c r="O15" s="26" t="s">
        <v>15</v>
      </c>
      <c r="P15" s="34" t="s">
        <v>81</v>
      </c>
      <c r="Q15" s="26" t="s">
        <v>9</v>
      </c>
      <c r="R15" s="238"/>
      <c r="S15" s="19" t="s">
        <v>10</v>
      </c>
      <c r="T15" s="239">
        <f>IF(K15&lt;&gt;0,IF(K15&gt;=M15,ROUNDDOWN(K15/M15*100,0),""),"")</f>
        <v>123</v>
      </c>
      <c r="U15" s="240">
        <f>IF(K15&lt;&gt;0,IF(K15&gt;=N15,ROUNDDOWN(K15/N15*100,0),""),"")</f>
        <v>108</v>
      </c>
      <c r="V15" s="241"/>
    </row>
    <row r="16" spans="1:22" ht="28.5" customHeight="1">
      <c r="A16" s="235"/>
      <c r="B16" s="242"/>
      <c r="C16" s="25"/>
      <c r="D16" s="26" t="s">
        <v>379</v>
      </c>
      <c r="E16" s="26" t="s">
        <v>326</v>
      </c>
      <c r="F16" s="26" t="s">
        <v>87</v>
      </c>
      <c r="G16" s="33">
        <v>0.658</v>
      </c>
      <c r="H16" s="34" t="s">
        <v>380</v>
      </c>
      <c r="I16" s="26" t="s">
        <v>382</v>
      </c>
      <c r="J16" s="35">
        <v>4</v>
      </c>
      <c r="K16" s="36">
        <v>23.8</v>
      </c>
      <c r="L16" s="37">
        <f>IF(K16&gt;0,1/K16*34.6*67.1,"")</f>
        <v>97.5487394957983</v>
      </c>
      <c r="M16" s="36">
        <v>20.5</v>
      </c>
      <c r="N16" s="237">
        <v>23.4</v>
      </c>
      <c r="O16" s="26" t="s">
        <v>15</v>
      </c>
      <c r="P16" s="34" t="s">
        <v>8</v>
      </c>
      <c r="Q16" s="26" t="s">
        <v>9</v>
      </c>
      <c r="R16" s="238"/>
      <c r="S16" s="19" t="s">
        <v>10</v>
      </c>
      <c r="T16" s="239">
        <f>IF(K16&lt;&gt;0,IF(K16&gt;=M16,ROUNDDOWN(K16/M16*100,0),""),"")</f>
        <v>116</v>
      </c>
      <c r="U16" s="240">
        <f>IF(K16&lt;&gt;0,IF(K16&gt;=N16,ROUNDDOWN(K16/N16*100,0),""),"")</f>
        <v>101</v>
      </c>
      <c r="V16" s="241"/>
    </row>
    <row r="17" spans="1:22" ht="28.5" customHeight="1">
      <c r="A17" s="235"/>
      <c r="B17" s="242"/>
      <c r="C17" s="25"/>
      <c r="D17" s="26" t="s">
        <v>383</v>
      </c>
      <c r="E17" s="26" t="s">
        <v>314</v>
      </c>
      <c r="F17" s="26" t="s">
        <v>87</v>
      </c>
      <c r="G17" s="33">
        <v>0.658</v>
      </c>
      <c r="H17" s="34" t="s">
        <v>380</v>
      </c>
      <c r="I17" s="26">
        <v>1040</v>
      </c>
      <c r="J17" s="35">
        <v>4</v>
      </c>
      <c r="K17" s="36">
        <v>24.6</v>
      </c>
      <c r="L17" s="37">
        <f>IF(K17&gt;0,1/K17*34.6*67.1,"")</f>
        <v>94.37642276422763</v>
      </c>
      <c r="M17" s="36">
        <v>20.5</v>
      </c>
      <c r="N17" s="237">
        <v>23.4</v>
      </c>
      <c r="O17" s="26" t="s">
        <v>15</v>
      </c>
      <c r="P17" s="34" t="s">
        <v>81</v>
      </c>
      <c r="Q17" s="26" t="s">
        <v>11</v>
      </c>
      <c r="R17" s="238"/>
      <c r="S17" s="19" t="s">
        <v>10</v>
      </c>
      <c r="T17" s="239">
        <f>IF(K17&lt;&gt;0,IF(K17&gt;=M17,ROUNDDOWN(K17/M17*100,0),""),"")</f>
        <v>120</v>
      </c>
      <c r="U17" s="240">
        <f>IF(K17&lt;&gt;0,IF(K17&gt;=N17,ROUNDDOWN(K17/N17*100,0),""),"")</f>
        <v>105</v>
      </c>
      <c r="V17" s="241"/>
    </row>
    <row r="18" spans="1:22" ht="28.5" customHeight="1">
      <c r="A18" s="243"/>
      <c r="B18" s="244"/>
      <c r="C18" s="101"/>
      <c r="D18" s="26" t="s">
        <v>383</v>
      </c>
      <c r="E18" s="26" t="s">
        <v>328</v>
      </c>
      <c r="F18" s="26" t="s">
        <v>87</v>
      </c>
      <c r="G18" s="33">
        <v>0.658</v>
      </c>
      <c r="H18" s="34" t="s">
        <v>380</v>
      </c>
      <c r="I18" s="26" t="s">
        <v>384</v>
      </c>
      <c r="J18" s="35">
        <v>4</v>
      </c>
      <c r="K18" s="36">
        <v>23.2</v>
      </c>
      <c r="L18" s="37">
        <f>IF(K18&gt;0,1/K18*34.6*67.1,"")</f>
        <v>100.07155172413793</v>
      </c>
      <c r="M18" s="36">
        <v>20.5</v>
      </c>
      <c r="N18" s="237">
        <v>23.4</v>
      </c>
      <c r="O18" s="26" t="s">
        <v>15</v>
      </c>
      <c r="P18" s="34" t="s">
        <v>8</v>
      </c>
      <c r="Q18" s="26" t="s">
        <v>11</v>
      </c>
      <c r="R18" s="238"/>
      <c r="S18" s="19" t="s">
        <v>10</v>
      </c>
      <c r="T18" s="239">
        <f>IF(K18&lt;&gt;0,IF(K18&gt;=M18,ROUNDDOWN(K18/M18*100,0),""),"")</f>
        <v>113</v>
      </c>
      <c r="U18" s="240">
        <f>IF(K18&lt;&gt;0,IF(K18&gt;=N18,ROUNDDOWN(K18/N18*100,0),""),"")</f>
      </c>
      <c r="V18" s="241"/>
    </row>
    <row r="20" ht="13.5">
      <c r="C20" s="246" t="s">
        <v>125</v>
      </c>
    </row>
  </sheetData>
  <sheetProtection/>
  <mergeCells count="19">
    <mergeCell ref="A4:A8"/>
    <mergeCell ref="B4:C8"/>
    <mergeCell ref="D4:E5"/>
    <mergeCell ref="F4:G5"/>
    <mergeCell ref="H4:H8"/>
    <mergeCell ref="I4:I8"/>
    <mergeCell ref="D6:D8"/>
    <mergeCell ref="F6:F8"/>
    <mergeCell ref="G6:G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39"/>
  <sheetViews>
    <sheetView tabSelected="1" view="pageBreakPreview" zoomScale="80" zoomScaleSheetLayoutView="80" zoomScalePageLayoutView="0" workbookViewId="0" topLeftCell="A7">
      <selection activeCell="A21" sqref="A21"/>
    </sheetView>
  </sheetViews>
  <sheetFormatPr defaultColWidth="9.00390625" defaultRowHeight="13.5"/>
  <cols>
    <col min="1" max="1" width="8.25390625" style="20" customWidth="1"/>
    <col min="2" max="2" width="3.875" style="20" bestFit="1" customWidth="1"/>
    <col min="3" max="3" width="13.50390625" style="20" customWidth="1"/>
    <col min="4" max="5" width="12.00390625" style="20" customWidth="1"/>
    <col min="6" max="6" width="9.875" style="20" customWidth="1"/>
    <col min="7" max="7" width="5.875" style="20" bestFit="1" customWidth="1"/>
    <col min="8" max="8" width="12.125" style="20" bestFit="1" customWidth="1"/>
    <col min="9" max="9" width="10.50390625" style="20" bestFit="1" customWidth="1"/>
    <col min="10" max="10" width="7.00390625" style="20" bestFit="1" customWidth="1"/>
    <col min="11" max="11" width="5.875" style="20" bestFit="1" customWidth="1"/>
    <col min="12" max="12" width="10.125" style="20" bestFit="1" customWidth="1"/>
    <col min="13" max="13" width="8.50390625" style="20" bestFit="1" customWidth="1"/>
    <col min="14" max="14" width="8.625" style="20" bestFit="1" customWidth="1"/>
    <col min="15" max="15" width="12.50390625" style="20" customWidth="1"/>
    <col min="16" max="16" width="9.25390625" style="20" customWidth="1"/>
    <col min="17" max="17" width="6.00390625" style="20" customWidth="1"/>
    <col min="18" max="18" width="18.75390625" style="20" customWidth="1"/>
    <col min="19" max="19" width="11.00390625" style="20" bestFit="1" customWidth="1"/>
    <col min="20" max="21" width="8.25390625" style="20" bestFit="1" customWidth="1"/>
    <col min="22" max="16384" width="9.00390625" style="20" customWidth="1"/>
  </cols>
  <sheetData>
    <row r="1" spans="1:17" ht="21.75" customHeight="1">
      <c r="A1" s="99"/>
      <c r="B1" s="99"/>
      <c r="Q1" s="100"/>
    </row>
    <row r="2" spans="1:21" s="124" customFormat="1" ht="15">
      <c r="A2" s="20"/>
      <c r="B2" s="20"/>
      <c r="C2" s="20"/>
      <c r="F2" s="247"/>
      <c r="I2" s="20"/>
      <c r="J2" s="426" t="s">
        <v>385</v>
      </c>
      <c r="K2" s="426"/>
      <c r="L2" s="426"/>
      <c r="M2" s="426"/>
      <c r="N2" s="426"/>
      <c r="O2" s="426"/>
      <c r="P2" s="248"/>
      <c r="Q2" s="427" t="s">
        <v>386</v>
      </c>
      <c r="R2" s="428"/>
      <c r="S2" s="428"/>
      <c r="T2" s="428"/>
      <c r="U2" s="428"/>
    </row>
    <row r="3" spans="1:21" s="124" customFormat="1" ht="23.25" customHeight="1">
      <c r="A3" s="250" t="s">
        <v>387</v>
      </c>
      <c r="B3" s="250"/>
      <c r="C3" s="20"/>
      <c r="F3" s="20"/>
      <c r="G3" s="20"/>
      <c r="H3" s="20"/>
      <c r="I3" s="20"/>
      <c r="J3" s="248"/>
      <c r="K3" s="20"/>
      <c r="L3" s="20"/>
      <c r="M3" s="20"/>
      <c r="N3" s="20"/>
      <c r="O3" s="20"/>
      <c r="Q3" s="251"/>
      <c r="R3" s="429" t="s">
        <v>169</v>
      </c>
      <c r="S3" s="429"/>
      <c r="T3" s="429"/>
      <c r="U3" s="429"/>
    </row>
    <row r="4" spans="1:21" s="124" customFormat="1" ht="14.25" customHeight="1" thickBot="1">
      <c r="A4" s="290" t="s">
        <v>170</v>
      </c>
      <c r="B4" s="323" t="s">
        <v>171</v>
      </c>
      <c r="C4" s="430"/>
      <c r="D4" s="435"/>
      <c r="E4" s="333"/>
      <c r="F4" s="323" t="s">
        <v>172</v>
      </c>
      <c r="G4" s="333"/>
      <c r="H4" s="294" t="s">
        <v>173</v>
      </c>
      <c r="I4" s="294" t="s">
        <v>582</v>
      </c>
      <c r="J4" s="295" t="s">
        <v>175</v>
      </c>
      <c r="K4" s="415" t="s">
        <v>583</v>
      </c>
      <c r="L4" s="416"/>
      <c r="M4" s="416"/>
      <c r="N4" s="417"/>
      <c r="O4" s="55"/>
      <c r="P4" s="418"/>
      <c r="Q4" s="419"/>
      <c r="R4" s="420"/>
      <c r="S4" s="252"/>
      <c r="T4" s="421" t="s">
        <v>2</v>
      </c>
      <c r="U4" s="422" t="s">
        <v>3</v>
      </c>
    </row>
    <row r="5" spans="1:21" s="124" customFormat="1" ht="11.25" customHeight="1">
      <c r="A5" s="291"/>
      <c r="B5" s="431"/>
      <c r="C5" s="432"/>
      <c r="D5" s="436"/>
      <c r="E5" s="316"/>
      <c r="F5" s="297"/>
      <c r="G5" s="316"/>
      <c r="H5" s="291"/>
      <c r="I5" s="291"/>
      <c r="J5" s="296"/>
      <c r="K5" s="307" t="s">
        <v>177</v>
      </c>
      <c r="L5" s="310" t="s">
        <v>178</v>
      </c>
      <c r="M5" s="313" t="s">
        <v>179</v>
      </c>
      <c r="N5" s="314" t="s">
        <v>180</v>
      </c>
      <c r="O5" s="57" t="s">
        <v>181</v>
      </c>
      <c r="P5" s="423" t="s">
        <v>182</v>
      </c>
      <c r="Q5" s="424"/>
      <c r="R5" s="425"/>
      <c r="S5" s="254" t="s">
        <v>183</v>
      </c>
      <c r="T5" s="305"/>
      <c r="U5" s="291"/>
    </row>
    <row r="6" spans="1:21" s="124" customFormat="1" ht="11.25" customHeight="1">
      <c r="A6" s="291"/>
      <c r="B6" s="431"/>
      <c r="C6" s="432"/>
      <c r="D6" s="290" t="s">
        <v>184</v>
      </c>
      <c r="E6" s="293" t="s">
        <v>228</v>
      </c>
      <c r="F6" s="290" t="s">
        <v>184</v>
      </c>
      <c r="G6" s="294" t="s">
        <v>185</v>
      </c>
      <c r="H6" s="291"/>
      <c r="I6" s="291"/>
      <c r="J6" s="296"/>
      <c r="K6" s="308"/>
      <c r="L6" s="311"/>
      <c r="M6" s="308"/>
      <c r="N6" s="315"/>
      <c r="O6" s="62" t="s">
        <v>186</v>
      </c>
      <c r="P6" s="62" t="s">
        <v>187</v>
      </c>
      <c r="Q6" s="62"/>
      <c r="R6" s="62"/>
      <c r="S6" s="255" t="s">
        <v>188</v>
      </c>
      <c r="T6" s="305"/>
      <c r="U6" s="291"/>
    </row>
    <row r="7" spans="1:21" s="124" customFormat="1" ht="12" customHeight="1">
      <c r="A7" s="291"/>
      <c r="B7" s="431"/>
      <c r="C7" s="432"/>
      <c r="D7" s="291"/>
      <c r="E7" s="291"/>
      <c r="F7" s="291"/>
      <c r="G7" s="291"/>
      <c r="H7" s="291"/>
      <c r="I7" s="291"/>
      <c r="J7" s="296"/>
      <c r="K7" s="308"/>
      <c r="L7" s="311"/>
      <c r="M7" s="308"/>
      <c r="N7" s="315"/>
      <c r="O7" s="62" t="s">
        <v>189</v>
      </c>
      <c r="P7" s="62" t="s">
        <v>190</v>
      </c>
      <c r="Q7" s="62" t="s">
        <v>191</v>
      </c>
      <c r="R7" s="62" t="s">
        <v>192</v>
      </c>
      <c r="S7" s="255" t="s">
        <v>193</v>
      </c>
      <c r="T7" s="305"/>
      <c r="U7" s="291"/>
    </row>
    <row r="8" spans="1:21" s="124" customFormat="1" ht="11.25" customHeight="1">
      <c r="A8" s="292"/>
      <c r="B8" s="433"/>
      <c r="C8" s="434"/>
      <c r="D8" s="292"/>
      <c r="E8" s="292"/>
      <c r="F8" s="292"/>
      <c r="G8" s="292"/>
      <c r="H8" s="292"/>
      <c r="I8" s="292"/>
      <c r="J8" s="297"/>
      <c r="K8" s="309"/>
      <c r="L8" s="312"/>
      <c r="M8" s="309"/>
      <c r="N8" s="316"/>
      <c r="O8" s="59" t="s">
        <v>194</v>
      </c>
      <c r="P8" s="59" t="s">
        <v>195</v>
      </c>
      <c r="Q8" s="59" t="s">
        <v>196</v>
      </c>
      <c r="R8" s="256"/>
      <c r="S8" s="253" t="s">
        <v>197</v>
      </c>
      <c r="T8" s="306"/>
      <c r="U8" s="292"/>
    </row>
    <row r="9" spans="1:24" s="124" customFormat="1" ht="24" customHeight="1">
      <c r="A9" s="153" t="s">
        <v>126</v>
      </c>
      <c r="B9" s="154" t="s">
        <v>127</v>
      </c>
      <c r="C9" s="69" t="s">
        <v>128</v>
      </c>
      <c r="D9" s="88" t="s">
        <v>129</v>
      </c>
      <c r="E9" s="88" t="s">
        <v>388</v>
      </c>
      <c r="F9" s="78" t="s">
        <v>22</v>
      </c>
      <c r="G9" s="89">
        <v>0.658</v>
      </c>
      <c r="H9" s="78" t="s">
        <v>130</v>
      </c>
      <c r="I9" s="73" t="s">
        <v>27</v>
      </c>
      <c r="J9" s="74">
        <v>4</v>
      </c>
      <c r="K9" s="75">
        <v>30</v>
      </c>
      <c r="L9" s="76">
        <v>77</v>
      </c>
      <c r="M9" s="257">
        <v>21</v>
      </c>
      <c r="N9" s="258">
        <v>24.5</v>
      </c>
      <c r="O9" s="73" t="s">
        <v>15</v>
      </c>
      <c r="P9" s="78" t="s">
        <v>8</v>
      </c>
      <c r="Q9" s="73" t="s">
        <v>9</v>
      </c>
      <c r="R9" s="88"/>
      <c r="S9" s="259" t="s">
        <v>10</v>
      </c>
      <c r="T9" s="80">
        <f aca="true" t="shared" si="0" ref="T9:T14">IF(K9&lt;&gt;0,IF(K9&gt;=M9,ROUNDDOWN(K9/M9*100,0),""),"")</f>
        <v>142</v>
      </c>
      <c r="U9" s="81">
        <f>IF(K9&lt;&gt;0,IF(K9&gt;=N9,ROUNDDOWN(K9/N9*100,0),""),"")</f>
        <v>122</v>
      </c>
      <c r="X9" s="260"/>
    </row>
    <row r="10" spans="1:24" s="124" customFormat="1" ht="24" customHeight="1">
      <c r="A10" s="155"/>
      <c r="B10" s="158"/>
      <c r="C10" s="261" t="s">
        <v>131</v>
      </c>
      <c r="D10" s="88" t="s">
        <v>129</v>
      </c>
      <c r="E10" s="88" t="s">
        <v>389</v>
      </c>
      <c r="F10" s="78" t="s">
        <v>22</v>
      </c>
      <c r="G10" s="89">
        <v>0.658</v>
      </c>
      <c r="H10" s="78" t="s">
        <v>130</v>
      </c>
      <c r="I10" s="73" t="s">
        <v>132</v>
      </c>
      <c r="J10" s="74">
        <v>4</v>
      </c>
      <c r="K10" s="85">
        <v>28.4</v>
      </c>
      <c r="L10" s="76">
        <v>82</v>
      </c>
      <c r="M10" s="257">
        <v>21</v>
      </c>
      <c r="N10" s="258">
        <v>24.5</v>
      </c>
      <c r="O10" s="78" t="s">
        <v>15</v>
      </c>
      <c r="P10" s="78" t="s">
        <v>8</v>
      </c>
      <c r="Q10" s="73" t="s">
        <v>11</v>
      </c>
      <c r="R10" s="88"/>
      <c r="S10" s="259" t="s">
        <v>10</v>
      </c>
      <c r="T10" s="80">
        <f t="shared" si="0"/>
        <v>135</v>
      </c>
      <c r="U10" s="81">
        <f aca="true" t="shared" si="1" ref="U10:U25">IF(K10&lt;&gt;0,IF(K10&gt;=N10,ROUNDDOWN(K10/N10*100,0),""),"")</f>
        <v>115</v>
      </c>
      <c r="X10" s="260"/>
    </row>
    <row r="11" spans="1:24" s="124" customFormat="1" ht="24" customHeight="1">
      <c r="A11" s="155"/>
      <c r="B11" s="158"/>
      <c r="C11" s="84" t="s">
        <v>131</v>
      </c>
      <c r="D11" s="88" t="s">
        <v>129</v>
      </c>
      <c r="E11" s="88" t="s">
        <v>390</v>
      </c>
      <c r="F11" s="78" t="s">
        <v>22</v>
      </c>
      <c r="G11" s="89">
        <v>0.658</v>
      </c>
      <c r="H11" s="78" t="s">
        <v>130</v>
      </c>
      <c r="I11" s="73" t="s">
        <v>30</v>
      </c>
      <c r="J11" s="74">
        <v>4</v>
      </c>
      <c r="K11" s="75">
        <v>27.2</v>
      </c>
      <c r="L11" s="76">
        <v>85</v>
      </c>
      <c r="M11" s="257">
        <v>20.8</v>
      </c>
      <c r="N11" s="258">
        <v>23.7</v>
      </c>
      <c r="O11" s="73" t="s">
        <v>15</v>
      </c>
      <c r="P11" s="78" t="s">
        <v>8</v>
      </c>
      <c r="Q11" s="73" t="s">
        <v>11</v>
      </c>
      <c r="R11" s="88"/>
      <c r="S11" s="259" t="s">
        <v>10</v>
      </c>
      <c r="T11" s="80">
        <f t="shared" si="0"/>
        <v>130</v>
      </c>
      <c r="U11" s="81">
        <f t="shared" si="1"/>
        <v>114</v>
      </c>
      <c r="X11" s="260"/>
    </row>
    <row r="12" spans="1:24" s="124" customFormat="1" ht="24" customHeight="1">
      <c r="A12" s="155"/>
      <c r="B12" s="158"/>
      <c r="C12" s="84"/>
      <c r="D12" s="88" t="s">
        <v>129</v>
      </c>
      <c r="E12" s="88" t="s">
        <v>391</v>
      </c>
      <c r="F12" s="78" t="s">
        <v>22</v>
      </c>
      <c r="G12" s="89">
        <v>0.658</v>
      </c>
      <c r="H12" s="78" t="s">
        <v>130</v>
      </c>
      <c r="I12" s="73">
        <v>840</v>
      </c>
      <c r="J12" s="74">
        <v>4</v>
      </c>
      <c r="K12" s="75">
        <v>27</v>
      </c>
      <c r="L12" s="76">
        <v>86</v>
      </c>
      <c r="M12" s="257">
        <v>21</v>
      </c>
      <c r="N12" s="258">
        <v>24.5</v>
      </c>
      <c r="O12" s="73" t="s">
        <v>15</v>
      </c>
      <c r="P12" s="78" t="s">
        <v>8</v>
      </c>
      <c r="Q12" s="73" t="s">
        <v>9</v>
      </c>
      <c r="R12" s="159" t="s">
        <v>19</v>
      </c>
      <c r="S12" s="259" t="s">
        <v>10</v>
      </c>
      <c r="T12" s="80">
        <f t="shared" si="0"/>
        <v>128</v>
      </c>
      <c r="U12" s="81">
        <f t="shared" si="1"/>
        <v>110</v>
      </c>
      <c r="X12" s="260"/>
    </row>
    <row r="13" spans="1:24" s="124" customFormat="1" ht="24" customHeight="1">
      <c r="A13" s="155"/>
      <c r="B13" s="156"/>
      <c r="C13" s="87"/>
      <c r="D13" s="88" t="s">
        <v>129</v>
      </c>
      <c r="E13" s="88" t="s">
        <v>392</v>
      </c>
      <c r="F13" s="78" t="s">
        <v>22</v>
      </c>
      <c r="G13" s="89">
        <v>0.658</v>
      </c>
      <c r="H13" s="78" t="s">
        <v>130</v>
      </c>
      <c r="I13" s="73">
        <v>890</v>
      </c>
      <c r="J13" s="74">
        <v>4</v>
      </c>
      <c r="K13" s="75">
        <v>25.2</v>
      </c>
      <c r="L13" s="76">
        <v>92</v>
      </c>
      <c r="M13" s="257">
        <v>20.8</v>
      </c>
      <c r="N13" s="258">
        <v>23.7</v>
      </c>
      <c r="O13" s="73" t="s">
        <v>15</v>
      </c>
      <c r="P13" s="78" t="s">
        <v>8</v>
      </c>
      <c r="Q13" s="73" t="s">
        <v>11</v>
      </c>
      <c r="R13" s="88" t="s">
        <v>19</v>
      </c>
      <c r="S13" s="259" t="s">
        <v>10</v>
      </c>
      <c r="T13" s="80">
        <f t="shared" si="0"/>
        <v>121</v>
      </c>
      <c r="U13" s="81">
        <f t="shared" si="1"/>
        <v>106</v>
      </c>
      <c r="X13" s="260"/>
    </row>
    <row r="14" spans="1:24" s="124" customFormat="1" ht="24" customHeight="1">
      <c r="A14" s="155"/>
      <c r="B14" s="154" t="s">
        <v>133</v>
      </c>
      <c r="C14" s="69" t="s">
        <v>134</v>
      </c>
      <c r="D14" s="88" t="s">
        <v>135</v>
      </c>
      <c r="E14" s="88" t="s">
        <v>393</v>
      </c>
      <c r="F14" s="78" t="s">
        <v>136</v>
      </c>
      <c r="G14" s="89">
        <v>0.659</v>
      </c>
      <c r="H14" s="78" t="s">
        <v>130</v>
      </c>
      <c r="I14" s="73" t="s">
        <v>33</v>
      </c>
      <c r="J14" s="74">
        <v>4</v>
      </c>
      <c r="K14" s="287">
        <v>25.8</v>
      </c>
      <c r="L14" s="76">
        <f>IF(K14&gt;0,1/K14*34.6*67.1,"")</f>
        <v>89.98682170542635</v>
      </c>
      <c r="M14" s="257">
        <v>21</v>
      </c>
      <c r="N14" s="258">
        <v>24.5</v>
      </c>
      <c r="O14" s="73" t="s">
        <v>394</v>
      </c>
      <c r="P14" s="78" t="s">
        <v>395</v>
      </c>
      <c r="Q14" s="73" t="s">
        <v>9</v>
      </c>
      <c r="R14" s="88"/>
      <c r="S14" s="259" t="s">
        <v>10</v>
      </c>
      <c r="T14" s="80">
        <f t="shared" si="0"/>
        <v>122</v>
      </c>
      <c r="U14" s="81">
        <f t="shared" si="1"/>
        <v>105</v>
      </c>
      <c r="X14" s="260"/>
    </row>
    <row r="15" spans="1:24" s="124" customFormat="1" ht="24" customHeight="1">
      <c r="A15" s="155"/>
      <c r="B15" s="158"/>
      <c r="C15" s="84"/>
      <c r="D15" s="88" t="s">
        <v>135</v>
      </c>
      <c r="E15" s="88" t="s">
        <v>396</v>
      </c>
      <c r="F15" s="73" t="s">
        <v>136</v>
      </c>
      <c r="G15" s="89">
        <v>0.659</v>
      </c>
      <c r="H15" s="73" t="s">
        <v>130</v>
      </c>
      <c r="I15" s="73" t="s">
        <v>397</v>
      </c>
      <c r="J15" s="74">
        <v>4</v>
      </c>
      <c r="K15" s="287">
        <v>22.2</v>
      </c>
      <c r="L15" s="76">
        <f aca="true" t="shared" si="2" ref="L15:L23">IF(K15&gt;0,1/K15*34.6*67.1,"")</f>
        <v>104.57927927927929</v>
      </c>
      <c r="M15" s="257">
        <v>20.8</v>
      </c>
      <c r="N15" s="258">
        <v>23.7</v>
      </c>
      <c r="O15" s="73" t="s">
        <v>394</v>
      </c>
      <c r="P15" s="78" t="s">
        <v>8</v>
      </c>
      <c r="Q15" s="73" t="s">
        <v>11</v>
      </c>
      <c r="R15" s="88"/>
      <c r="S15" s="259" t="s">
        <v>10</v>
      </c>
      <c r="T15" s="80">
        <f aca="true" t="shared" si="3" ref="T15:T25">IF(K15&lt;&gt;0,IF(K15&gt;=M15,ROUNDDOWN(K15/M15*100,0),""),"")</f>
        <v>106</v>
      </c>
      <c r="U15" s="81">
        <f t="shared" si="1"/>
      </c>
      <c r="X15" s="260"/>
    </row>
    <row r="16" spans="1:24" s="124" customFormat="1" ht="24" customHeight="1">
      <c r="A16" s="155"/>
      <c r="B16" s="158"/>
      <c r="C16" s="84"/>
      <c r="D16" s="88" t="s">
        <v>135</v>
      </c>
      <c r="E16" s="88">
        <v>1506</v>
      </c>
      <c r="F16" s="73" t="s">
        <v>136</v>
      </c>
      <c r="G16" s="89">
        <v>0.659</v>
      </c>
      <c r="H16" s="73" t="s">
        <v>130</v>
      </c>
      <c r="I16" s="73">
        <v>880</v>
      </c>
      <c r="J16" s="74">
        <v>4</v>
      </c>
      <c r="K16" s="287">
        <v>23.6</v>
      </c>
      <c r="L16" s="76">
        <f t="shared" si="2"/>
        <v>98.37542372881356</v>
      </c>
      <c r="M16" s="257">
        <v>20.8</v>
      </c>
      <c r="N16" s="258">
        <v>23.7</v>
      </c>
      <c r="O16" s="73" t="s">
        <v>398</v>
      </c>
      <c r="P16" s="78" t="s">
        <v>8</v>
      </c>
      <c r="Q16" s="73" t="s">
        <v>9</v>
      </c>
      <c r="R16" s="88"/>
      <c r="S16" s="259" t="s">
        <v>10</v>
      </c>
      <c r="T16" s="80">
        <f t="shared" si="3"/>
        <v>113</v>
      </c>
      <c r="U16" s="81">
        <f t="shared" si="1"/>
      </c>
      <c r="X16" s="260"/>
    </row>
    <row r="17" spans="1:24" s="124" customFormat="1" ht="24" customHeight="1">
      <c r="A17" s="155"/>
      <c r="B17" s="158"/>
      <c r="C17" s="84"/>
      <c r="D17" s="88" t="s">
        <v>135</v>
      </c>
      <c r="E17" s="88">
        <v>1501</v>
      </c>
      <c r="F17" s="73" t="s">
        <v>136</v>
      </c>
      <c r="G17" s="89">
        <v>0.659</v>
      </c>
      <c r="H17" s="73" t="s">
        <v>130</v>
      </c>
      <c r="I17" s="73">
        <v>830</v>
      </c>
      <c r="J17" s="74">
        <v>4</v>
      </c>
      <c r="K17" s="287">
        <v>23.6</v>
      </c>
      <c r="L17" s="76">
        <f t="shared" si="2"/>
        <v>98.37542372881356</v>
      </c>
      <c r="M17" s="257">
        <v>21</v>
      </c>
      <c r="N17" s="258">
        <v>24.5</v>
      </c>
      <c r="O17" s="73" t="s">
        <v>399</v>
      </c>
      <c r="P17" s="78" t="s">
        <v>8</v>
      </c>
      <c r="Q17" s="73" t="s">
        <v>9</v>
      </c>
      <c r="R17" s="88"/>
      <c r="S17" s="259" t="s">
        <v>10</v>
      </c>
      <c r="T17" s="80">
        <f t="shared" si="3"/>
        <v>112</v>
      </c>
      <c r="U17" s="81">
        <f t="shared" si="1"/>
      </c>
      <c r="X17" s="260"/>
    </row>
    <row r="18" spans="1:24" s="124" customFormat="1" ht="24" customHeight="1">
      <c r="A18" s="155"/>
      <c r="B18" s="156"/>
      <c r="C18" s="87"/>
      <c r="D18" s="88" t="s">
        <v>135</v>
      </c>
      <c r="E18" s="88">
        <v>1511</v>
      </c>
      <c r="F18" s="73" t="s">
        <v>136</v>
      </c>
      <c r="G18" s="89">
        <v>0.659</v>
      </c>
      <c r="H18" s="73" t="s">
        <v>130</v>
      </c>
      <c r="I18" s="73">
        <v>920</v>
      </c>
      <c r="J18" s="74">
        <v>4</v>
      </c>
      <c r="K18" s="287">
        <v>21.8</v>
      </c>
      <c r="L18" s="76">
        <f t="shared" si="2"/>
        <v>106.49816513761466</v>
      </c>
      <c r="M18" s="257">
        <v>20.8</v>
      </c>
      <c r="N18" s="258">
        <v>23.7</v>
      </c>
      <c r="O18" s="73" t="s">
        <v>398</v>
      </c>
      <c r="P18" s="78" t="s">
        <v>8</v>
      </c>
      <c r="Q18" s="73" t="s">
        <v>11</v>
      </c>
      <c r="R18" s="88"/>
      <c r="S18" s="259" t="s">
        <v>10</v>
      </c>
      <c r="T18" s="80">
        <f t="shared" si="3"/>
        <v>104</v>
      </c>
      <c r="U18" s="81">
        <f t="shared" si="1"/>
      </c>
      <c r="X18" s="260"/>
    </row>
    <row r="19" spans="1:24" s="124" customFormat="1" ht="24" customHeight="1">
      <c r="A19" s="155"/>
      <c r="B19" s="154" t="s">
        <v>133</v>
      </c>
      <c r="C19" s="69" t="s">
        <v>137</v>
      </c>
      <c r="D19" s="88" t="s">
        <v>138</v>
      </c>
      <c r="E19" s="159" t="s">
        <v>400</v>
      </c>
      <c r="F19" s="73" t="s">
        <v>136</v>
      </c>
      <c r="G19" s="89">
        <v>0.659</v>
      </c>
      <c r="H19" s="73" t="s">
        <v>130</v>
      </c>
      <c r="I19" s="73" t="s">
        <v>139</v>
      </c>
      <c r="J19" s="74">
        <v>4</v>
      </c>
      <c r="K19" s="288">
        <v>22</v>
      </c>
      <c r="L19" s="76">
        <f t="shared" si="2"/>
        <v>105.52999999999999</v>
      </c>
      <c r="M19" s="257">
        <v>20.8</v>
      </c>
      <c r="N19" s="258">
        <v>23.7</v>
      </c>
      <c r="O19" s="73" t="s">
        <v>394</v>
      </c>
      <c r="P19" s="78" t="s">
        <v>8</v>
      </c>
      <c r="Q19" s="73" t="s">
        <v>9</v>
      </c>
      <c r="R19" s="88"/>
      <c r="S19" s="259" t="s">
        <v>10</v>
      </c>
      <c r="T19" s="80">
        <f t="shared" si="3"/>
        <v>105</v>
      </c>
      <c r="U19" s="81">
        <f t="shared" si="1"/>
      </c>
      <c r="X19" s="260"/>
    </row>
    <row r="20" spans="1:24" s="124" customFormat="1" ht="24" customHeight="1">
      <c r="A20" s="155"/>
      <c r="B20" s="158"/>
      <c r="C20" s="84"/>
      <c r="D20" s="88" t="s">
        <v>138</v>
      </c>
      <c r="E20" s="88" t="s">
        <v>401</v>
      </c>
      <c r="F20" s="73" t="s">
        <v>136</v>
      </c>
      <c r="G20" s="89">
        <v>0.659</v>
      </c>
      <c r="H20" s="73" t="s">
        <v>130</v>
      </c>
      <c r="I20" s="73">
        <v>970</v>
      </c>
      <c r="J20" s="74">
        <v>4</v>
      </c>
      <c r="K20" s="289">
        <v>21.8</v>
      </c>
      <c r="L20" s="76">
        <f t="shared" si="2"/>
        <v>106.49816513761466</v>
      </c>
      <c r="M20" s="257">
        <v>20.8</v>
      </c>
      <c r="N20" s="258">
        <v>23.7</v>
      </c>
      <c r="O20" s="73" t="s">
        <v>394</v>
      </c>
      <c r="P20" s="78" t="s">
        <v>8</v>
      </c>
      <c r="Q20" s="73" t="s">
        <v>11</v>
      </c>
      <c r="R20" s="88"/>
      <c r="S20" s="259" t="s">
        <v>10</v>
      </c>
      <c r="T20" s="80">
        <f t="shared" si="3"/>
        <v>104</v>
      </c>
      <c r="U20" s="81">
        <f t="shared" si="1"/>
      </c>
      <c r="X20" s="260"/>
    </row>
    <row r="21" spans="1:24" s="124" customFormat="1" ht="24" customHeight="1">
      <c r="A21" s="155"/>
      <c r="B21" s="158"/>
      <c r="C21" s="84"/>
      <c r="D21" s="88" t="s">
        <v>138</v>
      </c>
      <c r="E21" s="159" t="s">
        <v>402</v>
      </c>
      <c r="F21" s="73" t="s">
        <v>136</v>
      </c>
      <c r="G21" s="89">
        <v>0.659</v>
      </c>
      <c r="H21" s="73" t="s">
        <v>130</v>
      </c>
      <c r="I21" s="73" t="s">
        <v>45</v>
      </c>
      <c r="J21" s="74">
        <v>4</v>
      </c>
      <c r="K21" s="289">
        <v>20.6</v>
      </c>
      <c r="L21" s="76">
        <f t="shared" si="2"/>
        <v>112.70194174757282</v>
      </c>
      <c r="M21" s="257">
        <v>20.5</v>
      </c>
      <c r="N21" s="258">
        <v>23.4</v>
      </c>
      <c r="O21" s="73" t="s">
        <v>394</v>
      </c>
      <c r="P21" s="78" t="s">
        <v>8</v>
      </c>
      <c r="Q21" s="73" t="s">
        <v>11</v>
      </c>
      <c r="R21" s="88"/>
      <c r="S21" s="259" t="s">
        <v>10</v>
      </c>
      <c r="T21" s="80">
        <f t="shared" si="3"/>
        <v>100</v>
      </c>
      <c r="U21" s="81">
        <f t="shared" si="1"/>
      </c>
      <c r="X21" s="260"/>
    </row>
    <row r="22" spans="1:24" s="124" customFormat="1" ht="24" customHeight="1">
      <c r="A22" s="155"/>
      <c r="B22" s="158"/>
      <c r="C22" s="84"/>
      <c r="D22" s="88" t="s">
        <v>138</v>
      </c>
      <c r="E22" s="88" t="s">
        <v>403</v>
      </c>
      <c r="F22" s="73" t="s">
        <v>136</v>
      </c>
      <c r="G22" s="89">
        <v>0.659</v>
      </c>
      <c r="H22" s="73" t="s">
        <v>130</v>
      </c>
      <c r="I22" s="73">
        <v>960</v>
      </c>
      <c r="J22" s="74">
        <v>4</v>
      </c>
      <c r="K22" s="289">
        <v>22</v>
      </c>
      <c r="L22" s="76">
        <f t="shared" si="2"/>
        <v>105.52999999999999</v>
      </c>
      <c r="M22" s="257">
        <v>20.8</v>
      </c>
      <c r="N22" s="258">
        <v>23.7</v>
      </c>
      <c r="O22" s="73" t="s">
        <v>398</v>
      </c>
      <c r="P22" s="78" t="s">
        <v>8</v>
      </c>
      <c r="Q22" s="73" t="s">
        <v>9</v>
      </c>
      <c r="R22" s="88"/>
      <c r="S22" s="259" t="s">
        <v>10</v>
      </c>
      <c r="T22" s="80">
        <f t="shared" si="3"/>
        <v>105</v>
      </c>
      <c r="U22" s="81">
        <f t="shared" si="1"/>
      </c>
      <c r="X22" s="260"/>
    </row>
    <row r="23" spans="1:24" s="124" customFormat="1" ht="24" customHeight="1">
      <c r="A23" s="155"/>
      <c r="B23" s="156"/>
      <c r="C23" s="87"/>
      <c r="D23" s="88" t="s">
        <v>138</v>
      </c>
      <c r="E23" s="88" t="s">
        <v>404</v>
      </c>
      <c r="F23" s="73" t="s">
        <v>136</v>
      </c>
      <c r="G23" s="89">
        <v>0.659</v>
      </c>
      <c r="H23" s="73" t="s">
        <v>130</v>
      </c>
      <c r="I23" s="73">
        <v>1010</v>
      </c>
      <c r="J23" s="74">
        <v>4</v>
      </c>
      <c r="K23" s="289">
        <v>20.2</v>
      </c>
      <c r="L23" s="76">
        <f t="shared" si="2"/>
        <v>114.93366336633663</v>
      </c>
      <c r="M23" s="257">
        <v>20.5</v>
      </c>
      <c r="N23" s="258">
        <v>23.4</v>
      </c>
      <c r="O23" s="78" t="s">
        <v>398</v>
      </c>
      <c r="P23" s="78" t="s">
        <v>8</v>
      </c>
      <c r="Q23" s="73" t="s">
        <v>11</v>
      </c>
      <c r="R23" s="88"/>
      <c r="S23" s="259" t="s">
        <v>10</v>
      </c>
      <c r="T23" s="80">
        <f t="shared" si="3"/>
      </c>
      <c r="U23" s="81">
        <f t="shared" si="1"/>
      </c>
      <c r="X23" s="260"/>
    </row>
    <row r="24" spans="1:24" s="124" customFormat="1" ht="24" customHeight="1">
      <c r="A24" s="155"/>
      <c r="B24" s="154" t="s">
        <v>127</v>
      </c>
      <c r="C24" s="69" t="s">
        <v>140</v>
      </c>
      <c r="D24" s="88" t="s">
        <v>405</v>
      </c>
      <c r="E24" s="88" t="s">
        <v>406</v>
      </c>
      <c r="F24" s="78" t="s">
        <v>22</v>
      </c>
      <c r="G24" s="89">
        <v>0.658</v>
      </c>
      <c r="H24" s="78" t="s">
        <v>407</v>
      </c>
      <c r="I24" s="73" t="s">
        <v>408</v>
      </c>
      <c r="J24" s="74">
        <v>4</v>
      </c>
      <c r="K24" s="264">
        <v>16.2</v>
      </c>
      <c r="L24" s="76">
        <v>143.31234567901234</v>
      </c>
      <c r="M24" s="257">
        <v>20.8</v>
      </c>
      <c r="N24" s="258">
        <v>23.7</v>
      </c>
      <c r="O24" s="73" t="s">
        <v>17</v>
      </c>
      <c r="P24" s="78" t="s">
        <v>8</v>
      </c>
      <c r="Q24" s="73" t="s">
        <v>41</v>
      </c>
      <c r="R24" s="88" t="s">
        <v>19</v>
      </c>
      <c r="S24" s="259"/>
      <c r="T24" s="80">
        <f t="shared" si="3"/>
      </c>
      <c r="U24" s="81">
        <f t="shared" si="1"/>
      </c>
      <c r="X24" s="260"/>
    </row>
    <row r="25" spans="1:24" s="124" customFormat="1" ht="24" customHeight="1" thickBot="1">
      <c r="A25" s="160"/>
      <c r="B25" s="156"/>
      <c r="C25" s="87"/>
      <c r="D25" s="88" t="s">
        <v>405</v>
      </c>
      <c r="E25" s="88" t="s">
        <v>409</v>
      </c>
      <c r="F25" s="73" t="s">
        <v>22</v>
      </c>
      <c r="G25" s="89">
        <v>0.658</v>
      </c>
      <c r="H25" s="73" t="s">
        <v>43</v>
      </c>
      <c r="I25" s="73" t="s">
        <v>42</v>
      </c>
      <c r="J25" s="74">
        <v>4</v>
      </c>
      <c r="K25" s="96">
        <v>14.6</v>
      </c>
      <c r="L25" s="97">
        <v>159.01780821917808</v>
      </c>
      <c r="M25" s="257">
        <v>20.5</v>
      </c>
      <c r="N25" s="258">
        <v>23.4</v>
      </c>
      <c r="O25" s="73" t="s">
        <v>17</v>
      </c>
      <c r="P25" s="78" t="s">
        <v>8</v>
      </c>
      <c r="Q25" s="73" t="s">
        <v>11</v>
      </c>
      <c r="R25" s="88" t="s">
        <v>19</v>
      </c>
      <c r="S25" s="259"/>
      <c r="T25" s="80">
        <f t="shared" si="3"/>
      </c>
      <c r="U25" s="81">
        <f t="shared" si="1"/>
      </c>
      <c r="X25" s="260"/>
    </row>
    <row r="26" ht="15" customHeight="1">
      <c r="A26" s="265"/>
    </row>
    <row r="27" ht="15" customHeight="1">
      <c r="B27" s="266" t="s">
        <v>410</v>
      </c>
    </row>
    <row r="28" ht="15" customHeight="1">
      <c r="B28" s="266" t="s">
        <v>411</v>
      </c>
    </row>
    <row r="29" ht="15" customHeight="1">
      <c r="B29" s="267"/>
    </row>
    <row r="30" ht="15" customHeight="1">
      <c r="B30" s="267"/>
    </row>
    <row r="31" ht="11.25">
      <c r="B31" s="267"/>
    </row>
    <row r="32" spans="2:3" ht="11.25">
      <c r="B32" s="267"/>
      <c r="C32" s="124"/>
    </row>
    <row r="33" spans="2:3" ht="11.25">
      <c r="B33" s="267"/>
      <c r="C33" s="124"/>
    </row>
    <row r="34" spans="2:3" ht="11.25">
      <c r="B34" s="267"/>
      <c r="C34" s="124"/>
    </row>
    <row r="35" ht="11.25">
      <c r="B35" s="267"/>
    </row>
    <row r="36" ht="11.25">
      <c r="B36" s="267"/>
    </row>
    <row r="37" ht="11.25">
      <c r="B37" s="267"/>
    </row>
    <row r="38" ht="11.25">
      <c r="B38" s="267"/>
    </row>
    <row r="39" ht="11.25">
      <c r="B39" s="267"/>
    </row>
  </sheetData>
  <sheetProtection/>
  <mergeCells count="24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6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0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customWidth="1"/>
    <col min="7" max="7" width="5.875" style="2" customWidth="1"/>
    <col min="8" max="8" width="12.125" style="2" customWidth="1"/>
    <col min="9" max="9" width="10.50390625" style="2" customWidth="1"/>
    <col min="10" max="10" width="7.00390625" style="2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7" customFormat="1" ht="15">
      <c r="A2" s="4"/>
      <c r="B2" s="4"/>
      <c r="C2" s="4"/>
      <c r="D2" s="5"/>
      <c r="E2" s="5"/>
      <c r="F2" s="6"/>
      <c r="G2" s="5"/>
      <c r="H2" s="5"/>
      <c r="I2" s="4"/>
      <c r="J2" s="465" t="s">
        <v>50</v>
      </c>
      <c r="K2" s="465"/>
      <c r="L2" s="465"/>
      <c r="M2" s="465"/>
      <c r="N2" s="465"/>
      <c r="O2" s="465"/>
      <c r="P2" s="10"/>
      <c r="Q2" s="466" t="s">
        <v>412</v>
      </c>
      <c r="R2" s="467"/>
      <c r="S2" s="467"/>
      <c r="T2" s="467"/>
      <c r="U2" s="467"/>
    </row>
    <row r="3" spans="1:21" s="7" customFormat="1" ht="23.25" customHeight="1">
      <c r="A3" s="8" t="s">
        <v>1</v>
      </c>
      <c r="B3" s="9"/>
      <c r="C3" s="4"/>
      <c r="D3" s="5"/>
      <c r="E3" s="5"/>
      <c r="F3" s="4"/>
      <c r="G3" s="4"/>
      <c r="H3" s="4"/>
      <c r="I3" s="4"/>
      <c r="J3" s="10"/>
      <c r="K3" s="4"/>
      <c r="L3" s="4"/>
      <c r="M3" s="4"/>
      <c r="N3" s="4"/>
      <c r="O3" s="4"/>
      <c r="P3" s="5"/>
      <c r="Q3" s="11"/>
      <c r="R3" s="468" t="s">
        <v>52</v>
      </c>
      <c r="S3" s="468"/>
      <c r="T3" s="468"/>
      <c r="U3" s="468"/>
    </row>
    <row r="4" spans="1:21" s="7" customFormat="1" ht="14.25" customHeight="1" thickBot="1">
      <c r="A4" s="437" t="s">
        <v>53</v>
      </c>
      <c r="B4" s="469" t="s">
        <v>54</v>
      </c>
      <c r="C4" s="470"/>
      <c r="D4" s="475"/>
      <c r="E4" s="475"/>
      <c r="F4" s="469" t="s">
        <v>55</v>
      </c>
      <c r="G4" s="477"/>
      <c r="H4" s="440" t="s">
        <v>56</v>
      </c>
      <c r="I4" s="440" t="s">
        <v>57</v>
      </c>
      <c r="J4" s="441" t="s">
        <v>58</v>
      </c>
      <c r="K4" s="444" t="s">
        <v>59</v>
      </c>
      <c r="L4" s="445"/>
      <c r="M4" s="445"/>
      <c r="N4" s="446"/>
      <c r="O4" s="21"/>
      <c r="P4" s="447"/>
      <c r="Q4" s="448"/>
      <c r="R4" s="449"/>
      <c r="S4" s="12"/>
      <c r="T4" s="388" t="s">
        <v>2</v>
      </c>
      <c r="U4" s="391" t="s">
        <v>3</v>
      </c>
    </row>
    <row r="5" spans="1:21" s="7" customFormat="1" ht="11.25" customHeight="1">
      <c r="A5" s="438"/>
      <c r="B5" s="471"/>
      <c r="C5" s="472"/>
      <c r="D5" s="476"/>
      <c r="E5" s="476"/>
      <c r="F5" s="443"/>
      <c r="G5" s="461"/>
      <c r="H5" s="438"/>
      <c r="I5" s="438"/>
      <c r="J5" s="442"/>
      <c r="K5" s="452" t="s">
        <v>60</v>
      </c>
      <c r="L5" s="455" t="s">
        <v>61</v>
      </c>
      <c r="M5" s="458" t="s">
        <v>62</v>
      </c>
      <c r="N5" s="459" t="s">
        <v>63</v>
      </c>
      <c r="O5" s="13" t="s">
        <v>64</v>
      </c>
      <c r="P5" s="462" t="s">
        <v>65</v>
      </c>
      <c r="Q5" s="463"/>
      <c r="R5" s="464"/>
      <c r="S5" s="14" t="s">
        <v>66</v>
      </c>
      <c r="T5" s="450"/>
      <c r="U5" s="438"/>
    </row>
    <row r="6" spans="1:21" s="7" customFormat="1" ht="11.25" customHeight="1">
      <c r="A6" s="438"/>
      <c r="B6" s="471"/>
      <c r="C6" s="472"/>
      <c r="D6" s="437" t="s">
        <v>67</v>
      </c>
      <c r="E6" s="406" t="s">
        <v>228</v>
      </c>
      <c r="F6" s="437" t="s">
        <v>67</v>
      </c>
      <c r="G6" s="440" t="s">
        <v>68</v>
      </c>
      <c r="H6" s="438"/>
      <c r="I6" s="438"/>
      <c r="J6" s="442"/>
      <c r="K6" s="453"/>
      <c r="L6" s="456"/>
      <c r="M6" s="453"/>
      <c r="N6" s="460"/>
      <c r="O6" s="15" t="s">
        <v>69</v>
      </c>
      <c r="P6" s="15" t="s">
        <v>70</v>
      </c>
      <c r="Q6" s="15"/>
      <c r="R6" s="15"/>
      <c r="S6" s="16" t="s">
        <v>71</v>
      </c>
      <c r="T6" s="450"/>
      <c r="U6" s="438"/>
    </row>
    <row r="7" spans="1:21" s="7" customFormat="1" ht="12" customHeight="1">
      <c r="A7" s="438"/>
      <c r="B7" s="471"/>
      <c r="C7" s="472"/>
      <c r="D7" s="438"/>
      <c r="E7" s="438"/>
      <c r="F7" s="438"/>
      <c r="G7" s="438"/>
      <c r="H7" s="438"/>
      <c r="I7" s="438"/>
      <c r="J7" s="442"/>
      <c r="K7" s="453"/>
      <c r="L7" s="456"/>
      <c r="M7" s="453"/>
      <c r="N7" s="460"/>
      <c r="O7" s="15" t="s">
        <v>72</v>
      </c>
      <c r="P7" s="15" t="s">
        <v>73</v>
      </c>
      <c r="Q7" s="15" t="s">
        <v>74</v>
      </c>
      <c r="R7" s="15" t="s">
        <v>75</v>
      </c>
      <c r="S7" s="16" t="s">
        <v>76</v>
      </c>
      <c r="T7" s="450"/>
      <c r="U7" s="438"/>
    </row>
    <row r="8" spans="1:21" s="7" customFormat="1" ht="11.25" customHeight="1">
      <c r="A8" s="439"/>
      <c r="B8" s="473"/>
      <c r="C8" s="474"/>
      <c r="D8" s="439"/>
      <c r="E8" s="439"/>
      <c r="F8" s="439"/>
      <c r="G8" s="439"/>
      <c r="H8" s="439"/>
      <c r="I8" s="439"/>
      <c r="J8" s="443"/>
      <c r="K8" s="454"/>
      <c r="L8" s="457"/>
      <c r="M8" s="454"/>
      <c r="N8" s="461"/>
      <c r="O8" s="22" t="s">
        <v>77</v>
      </c>
      <c r="P8" s="22" t="s">
        <v>78</v>
      </c>
      <c r="Q8" s="22" t="s">
        <v>79</v>
      </c>
      <c r="R8" s="17"/>
      <c r="S8" s="18" t="s">
        <v>80</v>
      </c>
      <c r="T8" s="451"/>
      <c r="U8" s="439"/>
    </row>
    <row r="9" spans="1:21" s="7" customFormat="1" ht="24" customHeight="1">
      <c r="A9" s="153" t="s">
        <v>141</v>
      </c>
      <c r="B9" s="154"/>
      <c r="C9" s="69" t="s">
        <v>413</v>
      </c>
      <c r="D9" s="88" t="s">
        <v>142</v>
      </c>
      <c r="E9" s="268" t="s">
        <v>414</v>
      </c>
      <c r="F9" s="78" t="s">
        <v>143</v>
      </c>
      <c r="G9" s="89">
        <v>0.658</v>
      </c>
      <c r="H9" s="78" t="s">
        <v>14</v>
      </c>
      <c r="I9" s="73">
        <v>830</v>
      </c>
      <c r="J9" s="74" t="s">
        <v>144</v>
      </c>
      <c r="K9" s="75">
        <v>29.4</v>
      </c>
      <c r="L9" s="76">
        <f aca="true" t="shared" si="0" ref="L9:L62">IF(K9&gt;0,1/K9*34.6*67.1,"")</f>
        <v>78.96802721088436</v>
      </c>
      <c r="M9" s="75">
        <v>21</v>
      </c>
      <c r="N9" s="77">
        <v>24.5</v>
      </c>
      <c r="O9" s="73" t="s">
        <v>15</v>
      </c>
      <c r="P9" s="78" t="s">
        <v>81</v>
      </c>
      <c r="Q9" s="73" t="s">
        <v>9</v>
      </c>
      <c r="R9" s="88"/>
      <c r="S9" s="79" t="s">
        <v>10</v>
      </c>
      <c r="T9" s="80">
        <f>IF(K9&lt;&gt;0,IF(K9&gt;=M9,ROUNDDOWN(K9/M9*100,0),""),"")</f>
        <v>140</v>
      </c>
      <c r="U9" s="81">
        <f>IF(K9&lt;&gt;0,IF(K9&gt;=N9,ROUNDDOWN(K9/N9*100,0),""),"")</f>
        <v>120</v>
      </c>
    </row>
    <row r="10" spans="1:21" s="7" customFormat="1" ht="24" customHeight="1">
      <c r="A10" s="155"/>
      <c r="B10" s="158"/>
      <c r="C10" s="84"/>
      <c r="D10" s="88" t="s">
        <v>142</v>
      </c>
      <c r="E10" s="268" t="s">
        <v>312</v>
      </c>
      <c r="F10" s="78" t="s">
        <v>143</v>
      </c>
      <c r="G10" s="89">
        <v>0.658</v>
      </c>
      <c r="H10" s="78" t="s">
        <v>14</v>
      </c>
      <c r="I10" s="73">
        <v>840</v>
      </c>
      <c r="J10" s="74" t="s">
        <v>144</v>
      </c>
      <c r="K10" s="75">
        <v>26</v>
      </c>
      <c r="L10" s="76">
        <f t="shared" si="0"/>
        <v>89.29461538461538</v>
      </c>
      <c r="M10" s="75">
        <v>21</v>
      </c>
      <c r="N10" s="77">
        <v>24.5</v>
      </c>
      <c r="O10" s="73" t="s">
        <v>15</v>
      </c>
      <c r="P10" s="78" t="s">
        <v>8</v>
      </c>
      <c r="Q10" s="73" t="s">
        <v>9</v>
      </c>
      <c r="R10" s="88"/>
      <c r="S10" s="79" t="s">
        <v>10</v>
      </c>
      <c r="T10" s="80">
        <f aca="true" t="shared" si="1" ref="T10:T62">IF(K10&lt;&gt;0,IF(K10&gt;=M10,ROUNDDOWN(K10/M10*100,0),""),"")</f>
        <v>123</v>
      </c>
      <c r="U10" s="81">
        <f aca="true" t="shared" si="2" ref="U10:U62">IF(K10&lt;&gt;0,IF(K10&gt;=N10,ROUNDDOWN(K10/N10*100,0),""),"")</f>
        <v>106</v>
      </c>
    </row>
    <row r="11" spans="1:21" s="7" customFormat="1" ht="24" customHeight="1">
      <c r="A11" s="155"/>
      <c r="B11" s="158"/>
      <c r="C11" s="84"/>
      <c r="D11" s="88" t="s">
        <v>146</v>
      </c>
      <c r="E11" s="268" t="s">
        <v>414</v>
      </c>
      <c r="F11" s="78" t="s">
        <v>143</v>
      </c>
      <c r="G11" s="89">
        <v>0.658</v>
      </c>
      <c r="H11" s="78" t="s">
        <v>14</v>
      </c>
      <c r="I11" s="73">
        <v>880</v>
      </c>
      <c r="J11" s="74" t="s">
        <v>144</v>
      </c>
      <c r="K11" s="75">
        <v>26.2</v>
      </c>
      <c r="L11" s="76">
        <f t="shared" si="0"/>
        <v>88.61297709923664</v>
      </c>
      <c r="M11" s="75">
        <v>20.8</v>
      </c>
      <c r="N11" s="77">
        <v>23.7</v>
      </c>
      <c r="O11" s="73" t="s">
        <v>15</v>
      </c>
      <c r="P11" s="78" t="s">
        <v>81</v>
      </c>
      <c r="Q11" s="73" t="s">
        <v>11</v>
      </c>
      <c r="R11" s="88"/>
      <c r="S11" s="79" t="s">
        <v>10</v>
      </c>
      <c r="T11" s="80">
        <f t="shared" si="1"/>
        <v>125</v>
      </c>
      <c r="U11" s="81">
        <f t="shared" si="2"/>
        <v>110</v>
      </c>
    </row>
    <row r="12" spans="1:21" s="7" customFormat="1" ht="24" customHeight="1">
      <c r="A12" s="155"/>
      <c r="B12" s="156"/>
      <c r="C12" s="87"/>
      <c r="D12" s="88" t="s">
        <v>146</v>
      </c>
      <c r="E12" s="268" t="s">
        <v>312</v>
      </c>
      <c r="F12" s="78" t="s">
        <v>143</v>
      </c>
      <c r="G12" s="89">
        <v>0.658</v>
      </c>
      <c r="H12" s="78" t="s">
        <v>14</v>
      </c>
      <c r="I12" s="73">
        <v>890</v>
      </c>
      <c r="J12" s="74" t="s">
        <v>144</v>
      </c>
      <c r="K12" s="75">
        <v>24.2</v>
      </c>
      <c r="L12" s="76">
        <f t="shared" si="0"/>
        <v>95.93636363636364</v>
      </c>
      <c r="M12" s="75">
        <v>20.8</v>
      </c>
      <c r="N12" s="77">
        <v>23.7</v>
      </c>
      <c r="O12" s="73" t="s">
        <v>15</v>
      </c>
      <c r="P12" s="78" t="s">
        <v>8</v>
      </c>
      <c r="Q12" s="73" t="s">
        <v>11</v>
      </c>
      <c r="R12" s="88"/>
      <c r="S12" s="79" t="s">
        <v>10</v>
      </c>
      <c r="T12" s="80">
        <f t="shared" si="1"/>
        <v>116</v>
      </c>
      <c r="U12" s="81">
        <f t="shared" si="2"/>
        <v>102</v>
      </c>
    </row>
    <row r="13" spans="1:21" s="7" customFormat="1" ht="24" customHeight="1">
      <c r="A13" s="155"/>
      <c r="B13" s="158"/>
      <c r="C13" s="84" t="s">
        <v>415</v>
      </c>
      <c r="D13" s="88" t="s">
        <v>142</v>
      </c>
      <c r="E13" s="268" t="s">
        <v>416</v>
      </c>
      <c r="F13" s="78" t="s">
        <v>143</v>
      </c>
      <c r="G13" s="89">
        <v>0.658</v>
      </c>
      <c r="H13" s="78" t="s">
        <v>14</v>
      </c>
      <c r="I13" s="73">
        <v>840</v>
      </c>
      <c r="J13" s="74" t="s">
        <v>144</v>
      </c>
      <c r="K13" s="75">
        <v>29.4</v>
      </c>
      <c r="L13" s="76">
        <f t="shared" si="0"/>
        <v>78.96802721088436</v>
      </c>
      <c r="M13" s="75">
        <v>21</v>
      </c>
      <c r="N13" s="77">
        <v>24.5</v>
      </c>
      <c r="O13" s="73" t="s">
        <v>15</v>
      </c>
      <c r="P13" s="78" t="s">
        <v>81</v>
      </c>
      <c r="Q13" s="73" t="s">
        <v>9</v>
      </c>
      <c r="R13" s="88"/>
      <c r="S13" s="79" t="s">
        <v>10</v>
      </c>
      <c r="T13" s="80">
        <f t="shared" si="1"/>
        <v>140</v>
      </c>
      <c r="U13" s="81">
        <f t="shared" si="2"/>
        <v>120</v>
      </c>
    </row>
    <row r="14" spans="1:21" s="7" customFormat="1" ht="24" customHeight="1">
      <c r="A14" s="155"/>
      <c r="B14" s="158"/>
      <c r="C14" s="84"/>
      <c r="D14" s="88" t="s">
        <v>142</v>
      </c>
      <c r="E14" s="268" t="s">
        <v>417</v>
      </c>
      <c r="F14" s="78" t="s">
        <v>143</v>
      </c>
      <c r="G14" s="89">
        <v>0.658</v>
      </c>
      <c r="H14" s="78" t="s">
        <v>14</v>
      </c>
      <c r="I14" s="73">
        <v>850</v>
      </c>
      <c r="J14" s="74" t="s">
        <v>144</v>
      </c>
      <c r="K14" s="75">
        <v>26</v>
      </c>
      <c r="L14" s="76">
        <f t="shared" si="0"/>
        <v>89.29461538461538</v>
      </c>
      <c r="M14" s="75">
        <v>21</v>
      </c>
      <c r="N14" s="77">
        <v>24.5</v>
      </c>
      <c r="O14" s="73" t="s">
        <v>15</v>
      </c>
      <c r="P14" s="78" t="s">
        <v>82</v>
      </c>
      <c r="Q14" s="73" t="s">
        <v>9</v>
      </c>
      <c r="R14" s="88"/>
      <c r="S14" s="79" t="s">
        <v>10</v>
      </c>
      <c r="T14" s="80">
        <f t="shared" si="1"/>
        <v>123</v>
      </c>
      <c r="U14" s="81">
        <f t="shared" si="2"/>
        <v>106</v>
      </c>
    </row>
    <row r="15" spans="1:21" s="7" customFormat="1" ht="24" customHeight="1">
      <c r="A15" s="155"/>
      <c r="B15" s="158"/>
      <c r="C15" s="84"/>
      <c r="D15" s="88" t="s">
        <v>142</v>
      </c>
      <c r="E15" s="268" t="s">
        <v>418</v>
      </c>
      <c r="F15" s="78" t="s">
        <v>143</v>
      </c>
      <c r="G15" s="89">
        <v>0.658</v>
      </c>
      <c r="H15" s="78" t="s">
        <v>14</v>
      </c>
      <c r="I15" s="73">
        <v>870</v>
      </c>
      <c r="J15" s="74" t="s">
        <v>144</v>
      </c>
      <c r="K15" s="75">
        <v>24</v>
      </c>
      <c r="L15" s="76">
        <f t="shared" si="0"/>
        <v>96.73583333333332</v>
      </c>
      <c r="M15" s="75">
        <v>20.8</v>
      </c>
      <c r="N15" s="77">
        <v>23.7</v>
      </c>
      <c r="O15" s="73" t="s">
        <v>15</v>
      </c>
      <c r="P15" s="78" t="s">
        <v>8</v>
      </c>
      <c r="Q15" s="73" t="s">
        <v>9</v>
      </c>
      <c r="R15" s="88" t="s">
        <v>150</v>
      </c>
      <c r="S15" s="79" t="s">
        <v>10</v>
      </c>
      <c r="T15" s="80">
        <f t="shared" si="1"/>
        <v>115</v>
      </c>
      <c r="U15" s="81">
        <f t="shared" si="2"/>
        <v>101</v>
      </c>
    </row>
    <row r="16" spans="1:21" s="7" customFormat="1" ht="24" customHeight="1">
      <c r="A16" s="155"/>
      <c r="B16" s="158"/>
      <c r="C16" s="84"/>
      <c r="D16" s="88" t="s">
        <v>146</v>
      </c>
      <c r="E16" s="268" t="s">
        <v>416</v>
      </c>
      <c r="F16" s="78" t="s">
        <v>143</v>
      </c>
      <c r="G16" s="89">
        <v>0.658</v>
      </c>
      <c r="H16" s="78" t="s">
        <v>14</v>
      </c>
      <c r="I16" s="73">
        <v>890</v>
      </c>
      <c r="J16" s="74" t="s">
        <v>144</v>
      </c>
      <c r="K16" s="75">
        <v>26.2</v>
      </c>
      <c r="L16" s="76">
        <f t="shared" si="0"/>
        <v>88.61297709923664</v>
      </c>
      <c r="M16" s="75">
        <v>20.8</v>
      </c>
      <c r="N16" s="77">
        <v>23.7</v>
      </c>
      <c r="O16" s="73" t="s">
        <v>15</v>
      </c>
      <c r="P16" s="78" t="s">
        <v>81</v>
      </c>
      <c r="Q16" s="73" t="s">
        <v>11</v>
      </c>
      <c r="R16" s="88"/>
      <c r="S16" s="79" t="s">
        <v>10</v>
      </c>
      <c r="T16" s="80">
        <f t="shared" si="1"/>
        <v>125</v>
      </c>
      <c r="U16" s="81">
        <f t="shared" si="2"/>
        <v>110</v>
      </c>
    </row>
    <row r="17" spans="1:21" s="7" customFormat="1" ht="24" customHeight="1">
      <c r="A17" s="155"/>
      <c r="B17" s="158"/>
      <c r="C17" s="84"/>
      <c r="D17" s="88" t="s">
        <v>146</v>
      </c>
      <c r="E17" s="268" t="s">
        <v>417</v>
      </c>
      <c r="F17" s="78" t="s">
        <v>143</v>
      </c>
      <c r="G17" s="89">
        <v>0.658</v>
      </c>
      <c r="H17" s="78" t="s">
        <v>14</v>
      </c>
      <c r="I17" s="73">
        <v>910</v>
      </c>
      <c r="J17" s="74" t="s">
        <v>144</v>
      </c>
      <c r="K17" s="75">
        <v>24.2</v>
      </c>
      <c r="L17" s="76">
        <f t="shared" si="0"/>
        <v>95.93636363636364</v>
      </c>
      <c r="M17" s="75">
        <v>20.8</v>
      </c>
      <c r="N17" s="77">
        <v>23.7</v>
      </c>
      <c r="O17" s="73" t="s">
        <v>15</v>
      </c>
      <c r="P17" s="78" t="s">
        <v>8</v>
      </c>
      <c r="Q17" s="73" t="s">
        <v>11</v>
      </c>
      <c r="R17" s="88"/>
      <c r="S17" s="79" t="s">
        <v>10</v>
      </c>
      <c r="T17" s="80">
        <f t="shared" si="1"/>
        <v>116</v>
      </c>
      <c r="U17" s="81">
        <f t="shared" si="2"/>
        <v>102</v>
      </c>
    </row>
    <row r="18" spans="1:21" s="7" customFormat="1" ht="24" customHeight="1">
      <c r="A18" s="155"/>
      <c r="B18" s="156"/>
      <c r="C18" s="87"/>
      <c r="D18" s="88" t="s">
        <v>146</v>
      </c>
      <c r="E18" s="268" t="s">
        <v>418</v>
      </c>
      <c r="F18" s="78" t="s">
        <v>143</v>
      </c>
      <c r="G18" s="89">
        <v>0.658</v>
      </c>
      <c r="H18" s="78" t="s">
        <v>14</v>
      </c>
      <c r="I18" s="73">
        <v>920</v>
      </c>
      <c r="J18" s="74" t="s">
        <v>144</v>
      </c>
      <c r="K18" s="75">
        <v>23</v>
      </c>
      <c r="L18" s="76">
        <f t="shared" si="0"/>
        <v>100.94173913043477</v>
      </c>
      <c r="M18" s="75">
        <v>20.8</v>
      </c>
      <c r="N18" s="77">
        <v>23.7</v>
      </c>
      <c r="O18" s="73" t="s">
        <v>15</v>
      </c>
      <c r="P18" s="78" t="s">
        <v>8</v>
      </c>
      <c r="Q18" s="73" t="s">
        <v>11</v>
      </c>
      <c r="R18" s="88" t="s">
        <v>150</v>
      </c>
      <c r="S18" s="79" t="s">
        <v>10</v>
      </c>
      <c r="T18" s="80">
        <f t="shared" si="1"/>
        <v>110</v>
      </c>
      <c r="U18" s="81">
        <f t="shared" si="2"/>
      </c>
    </row>
    <row r="19" spans="1:21" s="7" customFormat="1" ht="24" customHeight="1">
      <c r="A19" s="155"/>
      <c r="B19" s="158"/>
      <c r="C19" s="84" t="s">
        <v>419</v>
      </c>
      <c r="D19" s="88" t="s">
        <v>147</v>
      </c>
      <c r="E19" s="268" t="s">
        <v>420</v>
      </c>
      <c r="F19" s="78" t="s">
        <v>143</v>
      </c>
      <c r="G19" s="89">
        <v>0.658</v>
      </c>
      <c r="H19" s="78" t="s">
        <v>14</v>
      </c>
      <c r="I19" s="73" t="s">
        <v>33</v>
      </c>
      <c r="J19" s="74" t="s">
        <v>144</v>
      </c>
      <c r="K19" s="75">
        <v>28.4</v>
      </c>
      <c r="L19" s="76">
        <f t="shared" si="0"/>
        <v>81.74859154929578</v>
      </c>
      <c r="M19" s="75">
        <v>21</v>
      </c>
      <c r="N19" s="77">
        <v>24.5</v>
      </c>
      <c r="O19" s="73" t="s">
        <v>15</v>
      </c>
      <c r="P19" s="78" t="s">
        <v>81</v>
      </c>
      <c r="Q19" s="73" t="s">
        <v>9</v>
      </c>
      <c r="R19" s="88"/>
      <c r="S19" s="79" t="s">
        <v>10</v>
      </c>
      <c r="T19" s="80">
        <f t="shared" si="1"/>
        <v>135</v>
      </c>
      <c r="U19" s="81">
        <f t="shared" si="2"/>
        <v>115</v>
      </c>
    </row>
    <row r="20" spans="1:21" s="7" customFormat="1" ht="24" customHeight="1">
      <c r="A20" s="155"/>
      <c r="B20" s="158"/>
      <c r="C20" s="84"/>
      <c r="D20" s="88" t="s">
        <v>147</v>
      </c>
      <c r="E20" s="268" t="s">
        <v>421</v>
      </c>
      <c r="F20" s="78" t="s">
        <v>143</v>
      </c>
      <c r="G20" s="89">
        <v>0.658</v>
      </c>
      <c r="H20" s="78" t="s">
        <v>14</v>
      </c>
      <c r="I20" s="73">
        <v>850</v>
      </c>
      <c r="J20" s="74" t="s">
        <v>144</v>
      </c>
      <c r="K20" s="75">
        <v>25.8</v>
      </c>
      <c r="L20" s="76">
        <f t="shared" si="0"/>
        <v>89.98682170542635</v>
      </c>
      <c r="M20" s="75">
        <v>21</v>
      </c>
      <c r="N20" s="77">
        <v>24.5</v>
      </c>
      <c r="O20" s="73" t="s">
        <v>15</v>
      </c>
      <c r="P20" s="78" t="s">
        <v>8</v>
      </c>
      <c r="Q20" s="73" t="s">
        <v>9</v>
      </c>
      <c r="R20" s="88"/>
      <c r="S20" s="79" t="s">
        <v>10</v>
      </c>
      <c r="T20" s="80">
        <f t="shared" si="1"/>
        <v>122</v>
      </c>
      <c r="U20" s="81">
        <f t="shared" si="2"/>
        <v>105</v>
      </c>
    </row>
    <row r="21" spans="1:21" s="7" customFormat="1" ht="24" customHeight="1">
      <c r="A21" s="155"/>
      <c r="B21" s="158"/>
      <c r="C21" s="84"/>
      <c r="D21" s="88" t="s">
        <v>147</v>
      </c>
      <c r="E21" s="268" t="s">
        <v>422</v>
      </c>
      <c r="F21" s="78" t="s">
        <v>143</v>
      </c>
      <c r="G21" s="89">
        <v>0.658</v>
      </c>
      <c r="H21" s="78" t="s">
        <v>14</v>
      </c>
      <c r="I21" s="73">
        <v>870</v>
      </c>
      <c r="J21" s="74" t="s">
        <v>144</v>
      </c>
      <c r="K21" s="75">
        <v>23.8</v>
      </c>
      <c r="L21" s="76">
        <f t="shared" si="0"/>
        <v>97.5487394957983</v>
      </c>
      <c r="M21" s="75">
        <v>20.8</v>
      </c>
      <c r="N21" s="77">
        <v>23.7</v>
      </c>
      <c r="O21" s="73" t="s">
        <v>15</v>
      </c>
      <c r="P21" s="78" t="s">
        <v>8</v>
      </c>
      <c r="Q21" s="73" t="s">
        <v>9</v>
      </c>
      <c r="R21" s="88"/>
      <c r="S21" s="79" t="s">
        <v>10</v>
      </c>
      <c r="T21" s="80">
        <f t="shared" si="1"/>
        <v>114</v>
      </c>
      <c r="U21" s="81">
        <f t="shared" si="2"/>
        <v>100</v>
      </c>
    </row>
    <row r="22" spans="1:21" s="7" customFormat="1" ht="24" customHeight="1">
      <c r="A22" s="155"/>
      <c r="B22" s="158"/>
      <c r="C22" s="84"/>
      <c r="D22" s="88" t="s">
        <v>147</v>
      </c>
      <c r="E22" s="268" t="s">
        <v>423</v>
      </c>
      <c r="F22" s="78" t="s">
        <v>143</v>
      </c>
      <c r="G22" s="89">
        <v>0.658</v>
      </c>
      <c r="H22" s="78" t="s">
        <v>14</v>
      </c>
      <c r="I22" s="73">
        <v>870</v>
      </c>
      <c r="J22" s="74" t="s">
        <v>144</v>
      </c>
      <c r="K22" s="75">
        <v>23.6</v>
      </c>
      <c r="L22" s="76">
        <f t="shared" si="0"/>
        <v>98.37542372881356</v>
      </c>
      <c r="M22" s="75">
        <v>20.8</v>
      </c>
      <c r="N22" s="77">
        <v>23.7</v>
      </c>
      <c r="O22" s="73" t="s">
        <v>15</v>
      </c>
      <c r="P22" s="78" t="s">
        <v>8</v>
      </c>
      <c r="Q22" s="73" t="s">
        <v>9</v>
      </c>
      <c r="R22" s="88"/>
      <c r="S22" s="79" t="s">
        <v>10</v>
      </c>
      <c r="T22" s="80">
        <f t="shared" si="1"/>
        <v>113</v>
      </c>
      <c r="U22" s="81">
        <f t="shared" si="2"/>
      </c>
    </row>
    <row r="23" spans="1:21" s="7" customFormat="1" ht="24" customHeight="1">
      <c r="A23" s="155"/>
      <c r="B23" s="158"/>
      <c r="C23" s="84"/>
      <c r="D23" s="88" t="s">
        <v>148</v>
      </c>
      <c r="E23" s="268" t="s">
        <v>424</v>
      </c>
      <c r="F23" s="78" t="s">
        <v>143</v>
      </c>
      <c r="G23" s="89">
        <v>0.658</v>
      </c>
      <c r="H23" s="78" t="s">
        <v>14</v>
      </c>
      <c r="I23" s="73" t="s">
        <v>149</v>
      </c>
      <c r="J23" s="74" t="s">
        <v>144</v>
      </c>
      <c r="K23" s="75">
        <v>25.8</v>
      </c>
      <c r="L23" s="76">
        <f t="shared" si="0"/>
        <v>89.98682170542635</v>
      </c>
      <c r="M23" s="75">
        <v>20.8</v>
      </c>
      <c r="N23" s="77">
        <v>23.7</v>
      </c>
      <c r="O23" s="73" t="s">
        <v>15</v>
      </c>
      <c r="P23" s="78" t="s">
        <v>81</v>
      </c>
      <c r="Q23" s="73" t="s">
        <v>11</v>
      </c>
      <c r="R23" s="88"/>
      <c r="S23" s="79" t="s">
        <v>10</v>
      </c>
      <c r="T23" s="80">
        <f t="shared" si="1"/>
        <v>124</v>
      </c>
      <c r="U23" s="81">
        <f t="shared" si="2"/>
        <v>108</v>
      </c>
    </row>
    <row r="24" spans="1:21" s="7" customFormat="1" ht="24" customHeight="1">
      <c r="A24" s="155"/>
      <c r="B24" s="158"/>
      <c r="C24" s="84"/>
      <c r="D24" s="88" t="s">
        <v>148</v>
      </c>
      <c r="E24" s="268" t="s">
        <v>312</v>
      </c>
      <c r="F24" s="78" t="s">
        <v>143</v>
      </c>
      <c r="G24" s="89">
        <v>0.658</v>
      </c>
      <c r="H24" s="78" t="s">
        <v>14</v>
      </c>
      <c r="I24" s="73">
        <v>900</v>
      </c>
      <c r="J24" s="74" t="s">
        <v>144</v>
      </c>
      <c r="K24" s="75">
        <v>24</v>
      </c>
      <c r="L24" s="76">
        <f t="shared" si="0"/>
        <v>96.73583333333332</v>
      </c>
      <c r="M24" s="75">
        <v>20.8</v>
      </c>
      <c r="N24" s="77">
        <v>23.7</v>
      </c>
      <c r="O24" s="73" t="s">
        <v>15</v>
      </c>
      <c r="P24" s="78" t="s">
        <v>8</v>
      </c>
      <c r="Q24" s="73" t="s">
        <v>11</v>
      </c>
      <c r="R24" s="88"/>
      <c r="S24" s="79" t="s">
        <v>10</v>
      </c>
      <c r="T24" s="80">
        <f t="shared" si="1"/>
        <v>115</v>
      </c>
      <c r="U24" s="81">
        <f t="shared" si="2"/>
        <v>101</v>
      </c>
    </row>
    <row r="25" spans="1:21" s="7" customFormat="1" ht="24" customHeight="1">
      <c r="A25" s="155"/>
      <c r="B25" s="156"/>
      <c r="C25" s="87"/>
      <c r="D25" s="88" t="s">
        <v>148</v>
      </c>
      <c r="E25" s="268" t="s">
        <v>425</v>
      </c>
      <c r="F25" s="78" t="s">
        <v>143</v>
      </c>
      <c r="G25" s="89">
        <v>0.658</v>
      </c>
      <c r="H25" s="78" t="s">
        <v>14</v>
      </c>
      <c r="I25" s="73">
        <v>920</v>
      </c>
      <c r="J25" s="74" t="s">
        <v>144</v>
      </c>
      <c r="K25" s="75">
        <v>23</v>
      </c>
      <c r="L25" s="76">
        <f t="shared" si="0"/>
        <v>100.94173913043477</v>
      </c>
      <c r="M25" s="75">
        <v>20.8</v>
      </c>
      <c r="N25" s="77">
        <v>23.7</v>
      </c>
      <c r="O25" s="73" t="s">
        <v>15</v>
      </c>
      <c r="P25" s="78" t="s">
        <v>8</v>
      </c>
      <c r="Q25" s="73" t="s">
        <v>11</v>
      </c>
      <c r="R25" s="88"/>
      <c r="S25" s="79" t="s">
        <v>10</v>
      </c>
      <c r="T25" s="80">
        <f t="shared" si="1"/>
        <v>110</v>
      </c>
      <c r="U25" s="81">
        <f t="shared" si="2"/>
      </c>
    </row>
    <row r="26" spans="1:21" s="7" customFormat="1" ht="24" customHeight="1">
      <c r="A26" s="155"/>
      <c r="B26" s="158"/>
      <c r="C26" s="84" t="s">
        <v>426</v>
      </c>
      <c r="D26" s="88" t="s">
        <v>151</v>
      </c>
      <c r="E26" s="268" t="s">
        <v>427</v>
      </c>
      <c r="F26" s="78" t="s">
        <v>143</v>
      </c>
      <c r="G26" s="89">
        <v>0.658</v>
      </c>
      <c r="H26" s="78" t="s">
        <v>152</v>
      </c>
      <c r="I26" s="73" t="s">
        <v>153</v>
      </c>
      <c r="J26" s="74" t="s">
        <v>144</v>
      </c>
      <c r="K26" s="75">
        <v>25.8</v>
      </c>
      <c r="L26" s="76">
        <f t="shared" si="0"/>
        <v>89.98682170542635</v>
      </c>
      <c r="M26" s="75">
        <v>20.8</v>
      </c>
      <c r="N26" s="77">
        <v>23.7</v>
      </c>
      <c r="O26" s="73" t="s">
        <v>15</v>
      </c>
      <c r="P26" s="78" t="s">
        <v>81</v>
      </c>
      <c r="Q26" s="73" t="s">
        <v>9</v>
      </c>
      <c r="R26" s="88" t="s">
        <v>154</v>
      </c>
      <c r="S26" s="79" t="s">
        <v>10</v>
      </c>
      <c r="T26" s="80">
        <f t="shared" si="1"/>
        <v>124</v>
      </c>
      <c r="U26" s="81">
        <f t="shared" si="2"/>
        <v>108</v>
      </c>
    </row>
    <row r="27" spans="1:21" s="7" customFormat="1" ht="24" customHeight="1">
      <c r="A27" s="155"/>
      <c r="B27" s="158"/>
      <c r="C27" s="84"/>
      <c r="D27" s="88" t="s">
        <v>151</v>
      </c>
      <c r="E27" s="268" t="s">
        <v>428</v>
      </c>
      <c r="F27" s="78" t="s">
        <v>143</v>
      </c>
      <c r="G27" s="89">
        <v>0.658</v>
      </c>
      <c r="H27" s="78" t="s">
        <v>152</v>
      </c>
      <c r="I27" s="73" t="s">
        <v>157</v>
      </c>
      <c r="J27" s="74" t="s">
        <v>144</v>
      </c>
      <c r="K27" s="75">
        <v>24.6</v>
      </c>
      <c r="L27" s="76">
        <f t="shared" si="0"/>
        <v>94.37642276422763</v>
      </c>
      <c r="M27" s="75">
        <v>20.8</v>
      </c>
      <c r="N27" s="77">
        <v>23.7</v>
      </c>
      <c r="O27" s="73" t="s">
        <v>15</v>
      </c>
      <c r="P27" s="78" t="s">
        <v>81</v>
      </c>
      <c r="Q27" s="73" t="s">
        <v>9</v>
      </c>
      <c r="R27" s="88" t="s">
        <v>150</v>
      </c>
      <c r="S27" s="79" t="s">
        <v>10</v>
      </c>
      <c r="T27" s="80">
        <f t="shared" si="1"/>
        <v>118</v>
      </c>
      <c r="U27" s="81">
        <f t="shared" si="2"/>
        <v>103</v>
      </c>
    </row>
    <row r="28" spans="1:21" s="7" customFormat="1" ht="24" customHeight="1">
      <c r="A28" s="155"/>
      <c r="B28" s="158"/>
      <c r="C28" s="84"/>
      <c r="D28" s="88" t="s">
        <v>151</v>
      </c>
      <c r="E28" s="268" t="s">
        <v>429</v>
      </c>
      <c r="F28" s="78" t="s">
        <v>143</v>
      </c>
      <c r="G28" s="89">
        <v>0.658</v>
      </c>
      <c r="H28" s="78" t="s">
        <v>152</v>
      </c>
      <c r="I28" s="73" t="s">
        <v>430</v>
      </c>
      <c r="J28" s="74" t="s">
        <v>144</v>
      </c>
      <c r="K28" s="75">
        <v>24</v>
      </c>
      <c r="L28" s="76">
        <f t="shared" si="0"/>
        <v>96.73583333333332</v>
      </c>
      <c r="M28" s="75">
        <v>20.8</v>
      </c>
      <c r="N28" s="77">
        <v>23.7</v>
      </c>
      <c r="O28" s="73" t="s">
        <v>15</v>
      </c>
      <c r="P28" s="78" t="s">
        <v>8</v>
      </c>
      <c r="Q28" s="73" t="s">
        <v>9</v>
      </c>
      <c r="R28" s="88" t="s">
        <v>154</v>
      </c>
      <c r="S28" s="79" t="s">
        <v>10</v>
      </c>
      <c r="T28" s="80">
        <f t="shared" si="1"/>
        <v>115</v>
      </c>
      <c r="U28" s="81">
        <f t="shared" si="2"/>
        <v>101</v>
      </c>
    </row>
    <row r="29" spans="1:21" s="7" customFormat="1" ht="24" customHeight="1">
      <c r="A29" s="155"/>
      <c r="B29" s="158"/>
      <c r="C29" s="84"/>
      <c r="D29" s="88" t="s">
        <v>151</v>
      </c>
      <c r="E29" s="268" t="s">
        <v>431</v>
      </c>
      <c r="F29" s="78" t="s">
        <v>143</v>
      </c>
      <c r="G29" s="89">
        <v>0.658</v>
      </c>
      <c r="H29" s="78" t="s">
        <v>152</v>
      </c>
      <c r="I29" s="73">
        <v>950</v>
      </c>
      <c r="J29" s="74" t="s">
        <v>144</v>
      </c>
      <c r="K29" s="75">
        <v>23</v>
      </c>
      <c r="L29" s="76">
        <f t="shared" si="0"/>
        <v>100.94173913043477</v>
      </c>
      <c r="M29" s="75">
        <v>20.8</v>
      </c>
      <c r="N29" s="77">
        <v>23.7</v>
      </c>
      <c r="O29" s="73" t="s">
        <v>15</v>
      </c>
      <c r="P29" s="78" t="s">
        <v>8</v>
      </c>
      <c r="Q29" s="73" t="s">
        <v>9</v>
      </c>
      <c r="R29" s="88" t="s">
        <v>150</v>
      </c>
      <c r="S29" s="79" t="s">
        <v>10</v>
      </c>
      <c r="T29" s="80">
        <f t="shared" si="1"/>
        <v>110</v>
      </c>
      <c r="U29" s="81">
        <f t="shared" si="2"/>
      </c>
    </row>
    <row r="30" spans="1:21" s="7" customFormat="1" ht="24" customHeight="1">
      <c r="A30" s="155"/>
      <c r="B30" s="158"/>
      <c r="C30" s="84"/>
      <c r="D30" s="88" t="s">
        <v>155</v>
      </c>
      <c r="E30" s="268" t="s">
        <v>432</v>
      </c>
      <c r="F30" s="78" t="s">
        <v>143</v>
      </c>
      <c r="G30" s="89">
        <v>0.658</v>
      </c>
      <c r="H30" s="78" t="s">
        <v>152</v>
      </c>
      <c r="I30" s="73">
        <v>970</v>
      </c>
      <c r="J30" s="74" t="s">
        <v>144</v>
      </c>
      <c r="K30" s="75">
        <v>24.8</v>
      </c>
      <c r="L30" s="76">
        <f t="shared" si="0"/>
        <v>93.61532258064516</v>
      </c>
      <c r="M30" s="75">
        <v>20.8</v>
      </c>
      <c r="N30" s="77">
        <v>23.7</v>
      </c>
      <c r="O30" s="73" t="s">
        <v>15</v>
      </c>
      <c r="P30" s="78" t="s">
        <v>81</v>
      </c>
      <c r="Q30" s="73" t="s">
        <v>11</v>
      </c>
      <c r="R30" s="88"/>
      <c r="S30" s="79" t="s">
        <v>10</v>
      </c>
      <c r="T30" s="80">
        <f t="shared" si="1"/>
        <v>119</v>
      </c>
      <c r="U30" s="81">
        <f t="shared" si="2"/>
        <v>104</v>
      </c>
    </row>
    <row r="31" spans="1:21" s="7" customFormat="1" ht="24" customHeight="1">
      <c r="A31" s="155"/>
      <c r="B31" s="158"/>
      <c r="C31" s="84"/>
      <c r="D31" s="88" t="s">
        <v>155</v>
      </c>
      <c r="E31" s="268" t="s">
        <v>433</v>
      </c>
      <c r="F31" s="78" t="s">
        <v>143</v>
      </c>
      <c r="G31" s="89">
        <v>0.658</v>
      </c>
      <c r="H31" s="78" t="s">
        <v>152</v>
      </c>
      <c r="I31" s="73" t="s">
        <v>48</v>
      </c>
      <c r="J31" s="74" t="s">
        <v>144</v>
      </c>
      <c r="K31" s="75">
        <v>23.8</v>
      </c>
      <c r="L31" s="76">
        <f t="shared" si="0"/>
        <v>97.5487394957983</v>
      </c>
      <c r="M31" s="75">
        <v>20.5</v>
      </c>
      <c r="N31" s="77">
        <v>23.4</v>
      </c>
      <c r="O31" s="73" t="s">
        <v>15</v>
      </c>
      <c r="P31" s="78" t="s">
        <v>81</v>
      </c>
      <c r="Q31" s="73" t="s">
        <v>11</v>
      </c>
      <c r="R31" s="88" t="s">
        <v>154</v>
      </c>
      <c r="S31" s="79" t="s">
        <v>10</v>
      </c>
      <c r="T31" s="80">
        <f t="shared" si="1"/>
        <v>116</v>
      </c>
      <c r="U31" s="81">
        <f t="shared" si="2"/>
        <v>101</v>
      </c>
    </row>
    <row r="32" spans="1:21" s="7" customFormat="1" ht="24" customHeight="1">
      <c r="A32" s="155"/>
      <c r="B32" s="158"/>
      <c r="C32" s="84"/>
      <c r="D32" s="88" t="s">
        <v>155</v>
      </c>
      <c r="E32" s="268" t="s">
        <v>434</v>
      </c>
      <c r="F32" s="78" t="s">
        <v>143</v>
      </c>
      <c r="G32" s="89">
        <v>0.658</v>
      </c>
      <c r="H32" s="78" t="s">
        <v>152</v>
      </c>
      <c r="I32" s="73">
        <v>990</v>
      </c>
      <c r="J32" s="74" t="s">
        <v>144</v>
      </c>
      <c r="K32" s="75">
        <v>22.6</v>
      </c>
      <c r="L32" s="76">
        <f t="shared" si="0"/>
        <v>102.72831858407078</v>
      </c>
      <c r="M32" s="75">
        <v>20.5</v>
      </c>
      <c r="N32" s="77">
        <v>23.4</v>
      </c>
      <c r="O32" s="73" t="s">
        <v>15</v>
      </c>
      <c r="P32" s="78" t="s">
        <v>81</v>
      </c>
      <c r="Q32" s="73" t="s">
        <v>11</v>
      </c>
      <c r="R32" s="88" t="s">
        <v>150</v>
      </c>
      <c r="S32" s="79" t="s">
        <v>10</v>
      </c>
      <c r="T32" s="80">
        <f t="shared" si="1"/>
        <v>110</v>
      </c>
      <c r="U32" s="81">
        <f t="shared" si="2"/>
      </c>
    </row>
    <row r="33" spans="1:21" s="7" customFormat="1" ht="24" customHeight="1">
      <c r="A33" s="155"/>
      <c r="B33" s="158"/>
      <c r="C33" s="84"/>
      <c r="D33" s="88" t="s">
        <v>155</v>
      </c>
      <c r="E33" s="268" t="s">
        <v>435</v>
      </c>
      <c r="F33" s="78" t="s">
        <v>143</v>
      </c>
      <c r="G33" s="89">
        <v>0.658</v>
      </c>
      <c r="H33" s="78" t="s">
        <v>152</v>
      </c>
      <c r="I33" s="73" t="s">
        <v>45</v>
      </c>
      <c r="J33" s="74" t="s">
        <v>144</v>
      </c>
      <c r="K33" s="75">
        <v>21.8</v>
      </c>
      <c r="L33" s="76">
        <f t="shared" si="0"/>
        <v>106.49816513761466</v>
      </c>
      <c r="M33" s="75">
        <v>20.5</v>
      </c>
      <c r="N33" s="77">
        <v>23.4</v>
      </c>
      <c r="O33" s="73" t="s">
        <v>15</v>
      </c>
      <c r="P33" s="78" t="s">
        <v>8</v>
      </c>
      <c r="Q33" s="73" t="s">
        <v>11</v>
      </c>
      <c r="R33" s="88" t="s">
        <v>154</v>
      </c>
      <c r="S33" s="79" t="s">
        <v>10</v>
      </c>
      <c r="T33" s="80">
        <f t="shared" si="1"/>
        <v>106</v>
      </c>
      <c r="U33" s="81">
        <f t="shared" si="2"/>
      </c>
    </row>
    <row r="34" spans="1:21" s="7" customFormat="1" ht="24" customHeight="1">
      <c r="A34" s="155"/>
      <c r="B34" s="156"/>
      <c r="C34" s="87"/>
      <c r="D34" s="88" t="s">
        <v>155</v>
      </c>
      <c r="E34" s="268" t="s">
        <v>436</v>
      </c>
      <c r="F34" s="78" t="s">
        <v>143</v>
      </c>
      <c r="G34" s="89">
        <v>0.658</v>
      </c>
      <c r="H34" s="78" t="s">
        <v>152</v>
      </c>
      <c r="I34" s="73">
        <v>1000</v>
      </c>
      <c r="J34" s="74" t="s">
        <v>144</v>
      </c>
      <c r="K34" s="75">
        <v>21</v>
      </c>
      <c r="L34" s="76">
        <f t="shared" si="0"/>
        <v>110.55523809523808</v>
      </c>
      <c r="M34" s="75">
        <v>20.5</v>
      </c>
      <c r="N34" s="77">
        <v>23.4</v>
      </c>
      <c r="O34" s="73" t="s">
        <v>15</v>
      </c>
      <c r="P34" s="78" t="s">
        <v>8</v>
      </c>
      <c r="Q34" s="73" t="s">
        <v>11</v>
      </c>
      <c r="R34" s="88" t="s">
        <v>150</v>
      </c>
      <c r="S34" s="79" t="s">
        <v>10</v>
      </c>
      <c r="T34" s="80">
        <f t="shared" si="1"/>
        <v>102</v>
      </c>
      <c r="U34" s="81">
        <f t="shared" si="2"/>
      </c>
    </row>
    <row r="35" spans="1:21" s="7" customFormat="1" ht="24" customHeight="1">
      <c r="A35" s="155"/>
      <c r="B35" s="158"/>
      <c r="C35" s="84" t="s">
        <v>437</v>
      </c>
      <c r="D35" s="88" t="s">
        <v>151</v>
      </c>
      <c r="E35" s="268" t="s">
        <v>438</v>
      </c>
      <c r="F35" s="78" t="s">
        <v>143</v>
      </c>
      <c r="G35" s="89">
        <v>0.658</v>
      </c>
      <c r="H35" s="78" t="s">
        <v>152</v>
      </c>
      <c r="I35" s="73" t="s">
        <v>158</v>
      </c>
      <c r="J35" s="74" t="s">
        <v>144</v>
      </c>
      <c r="K35" s="75">
        <v>25.6</v>
      </c>
      <c r="L35" s="76">
        <f t="shared" si="0"/>
        <v>90.68984375</v>
      </c>
      <c r="M35" s="75">
        <v>20.8</v>
      </c>
      <c r="N35" s="77">
        <v>23.7</v>
      </c>
      <c r="O35" s="73" t="s">
        <v>15</v>
      </c>
      <c r="P35" s="78" t="s">
        <v>81</v>
      </c>
      <c r="Q35" s="73" t="s">
        <v>9</v>
      </c>
      <c r="R35" s="88"/>
      <c r="S35" s="79" t="s">
        <v>10</v>
      </c>
      <c r="T35" s="80">
        <f t="shared" si="1"/>
        <v>123</v>
      </c>
      <c r="U35" s="81">
        <f t="shared" si="2"/>
        <v>108</v>
      </c>
    </row>
    <row r="36" spans="1:21" s="7" customFormat="1" ht="24" customHeight="1">
      <c r="A36" s="155"/>
      <c r="B36" s="158"/>
      <c r="C36" s="84"/>
      <c r="D36" s="88" t="s">
        <v>151</v>
      </c>
      <c r="E36" s="268" t="s">
        <v>439</v>
      </c>
      <c r="F36" s="78" t="s">
        <v>143</v>
      </c>
      <c r="G36" s="89">
        <v>0.658</v>
      </c>
      <c r="H36" s="78" t="s">
        <v>152</v>
      </c>
      <c r="I36" s="73" t="s">
        <v>44</v>
      </c>
      <c r="J36" s="74" t="s">
        <v>144</v>
      </c>
      <c r="K36" s="75">
        <v>23.8</v>
      </c>
      <c r="L36" s="76">
        <f t="shared" si="0"/>
        <v>97.5487394957983</v>
      </c>
      <c r="M36" s="75">
        <v>20.8</v>
      </c>
      <c r="N36" s="77">
        <v>23.7</v>
      </c>
      <c r="O36" s="73" t="s">
        <v>15</v>
      </c>
      <c r="P36" s="78" t="s">
        <v>8</v>
      </c>
      <c r="Q36" s="73" t="s">
        <v>9</v>
      </c>
      <c r="R36" s="88"/>
      <c r="S36" s="79" t="s">
        <v>10</v>
      </c>
      <c r="T36" s="80">
        <f t="shared" si="1"/>
        <v>114</v>
      </c>
      <c r="U36" s="81">
        <f t="shared" si="2"/>
        <v>100</v>
      </c>
    </row>
    <row r="37" spans="1:21" s="7" customFormat="1" ht="24" customHeight="1">
      <c r="A37" s="155"/>
      <c r="B37" s="158"/>
      <c r="C37" s="84"/>
      <c r="D37" s="88" t="s">
        <v>155</v>
      </c>
      <c r="E37" s="268" t="s">
        <v>440</v>
      </c>
      <c r="F37" s="78" t="s">
        <v>143</v>
      </c>
      <c r="G37" s="89">
        <v>0.658</v>
      </c>
      <c r="H37" s="78" t="s">
        <v>152</v>
      </c>
      <c r="I37" s="73" t="s">
        <v>159</v>
      </c>
      <c r="J37" s="74" t="s">
        <v>144</v>
      </c>
      <c r="K37" s="75">
        <v>23.6</v>
      </c>
      <c r="L37" s="76">
        <f t="shared" si="0"/>
        <v>98.37542372881356</v>
      </c>
      <c r="M37" s="75">
        <v>20.5</v>
      </c>
      <c r="N37" s="77">
        <v>23.4</v>
      </c>
      <c r="O37" s="73" t="s">
        <v>15</v>
      </c>
      <c r="P37" s="78" t="s">
        <v>81</v>
      </c>
      <c r="Q37" s="73" t="s">
        <v>11</v>
      </c>
      <c r="R37" s="88"/>
      <c r="S37" s="79" t="s">
        <v>10</v>
      </c>
      <c r="T37" s="80">
        <f t="shared" si="1"/>
        <v>115</v>
      </c>
      <c r="U37" s="81">
        <f t="shared" si="2"/>
        <v>100</v>
      </c>
    </row>
    <row r="38" spans="1:21" s="7" customFormat="1" ht="24" customHeight="1">
      <c r="A38" s="155"/>
      <c r="B38" s="156"/>
      <c r="C38" s="87"/>
      <c r="D38" s="88" t="s">
        <v>155</v>
      </c>
      <c r="E38" s="268" t="s">
        <v>441</v>
      </c>
      <c r="F38" s="78" t="s">
        <v>143</v>
      </c>
      <c r="G38" s="89">
        <v>0.658</v>
      </c>
      <c r="H38" s="78" t="s">
        <v>152</v>
      </c>
      <c r="I38" s="73" t="s">
        <v>168</v>
      </c>
      <c r="J38" s="74" t="s">
        <v>144</v>
      </c>
      <c r="K38" s="75">
        <v>21.4</v>
      </c>
      <c r="L38" s="76">
        <f t="shared" si="0"/>
        <v>108.48878504672898</v>
      </c>
      <c r="M38" s="75">
        <v>20.5</v>
      </c>
      <c r="N38" s="77">
        <v>23.4</v>
      </c>
      <c r="O38" s="73" t="s">
        <v>15</v>
      </c>
      <c r="P38" s="78" t="s">
        <v>8</v>
      </c>
      <c r="Q38" s="73" t="s">
        <v>11</v>
      </c>
      <c r="R38" s="88"/>
      <c r="S38" s="79" t="s">
        <v>10</v>
      </c>
      <c r="T38" s="80">
        <f t="shared" si="1"/>
        <v>104</v>
      </c>
      <c r="U38" s="81">
        <f t="shared" si="2"/>
      </c>
    </row>
    <row r="39" spans="1:21" s="7" customFormat="1" ht="24" customHeight="1">
      <c r="A39" s="155"/>
      <c r="B39" s="158"/>
      <c r="C39" s="84" t="s">
        <v>442</v>
      </c>
      <c r="D39" s="88" t="s">
        <v>151</v>
      </c>
      <c r="E39" s="268" t="s">
        <v>443</v>
      </c>
      <c r="F39" s="78" t="s">
        <v>143</v>
      </c>
      <c r="G39" s="89">
        <v>0.658</v>
      </c>
      <c r="H39" s="78" t="s">
        <v>152</v>
      </c>
      <c r="I39" s="73" t="s">
        <v>44</v>
      </c>
      <c r="J39" s="74" t="s">
        <v>144</v>
      </c>
      <c r="K39" s="75">
        <v>25.6</v>
      </c>
      <c r="L39" s="76">
        <f t="shared" si="0"/>
        <v>90.68984375</v>
      </c>
      <c r="M39" s="75">
        <v>20.8</v>
      </c>
      <c r="N39" s="77">
        <v>23.7</v>
      </c>
      <c r="O39" s="73" t="s">
        <v>15</v>
      </c>
      <c r="P39" s="78" t="s">
        <v>81</v>
      </c>
      <c r="Q39" s="73" t="s">
        <v>9</v>
      </c>
      <c r="R39" s="88"/>
      <c r="S39" s="79" t="s">
        <v>10</v>
      </c>
      <c r="T39" s="80">
        <f t="shared" si="1"/>
        <v>123</v>
      </c>
      <c r="U39" s="81">
        <f t="shared" si="2"/>
        <v>108</v>
      </c>
    </row>
    <row r="40" spans="1:21" s="7" customFormat="1" ht="24" customHeight="1">
      <c r="A40" s="155"/>
      <c r="B40" s="158"/>
      <c r="C40" s="84"/>
      <c r="D40" s="88" t="s">
        <v>151</v>
      </c>
      <c r="E40" s="268" t="s">
        <v>444</v>
      </c>
      <c r="F40" s="78" t="s">
        <v>143</v>
      </c>
      <c r="G40" s="89">
        <v>0.658</v>
      </c>
      <c r="H40" s="78" t="s">
        <v>152</v>
      </c>
      <c r="I40" s="73" t="s">
        <v>45</v>
      </c>
      <c r="J40" s="74" t="s">
        <v>144</v>
      </c>
      <c r="K40" s="75">
        <v>22</v>
      </c>
      <c r="L40" s="76">
        <f t="shared" si="0"/>
        <v>105.52999999999999</v>
      </c>
      <c r="M40" s="75">
        <v>20.5</v>
      </c>
      <c r="N40" s="77">
        <v>23.4</v>
      </c>
      <c r="O40" s="73" t="s">
        <v>15</v>
      </c>
      <c r="P40" s="78" t="s">
        <v>8</v>
      </c>
      <c r="Q40" s="73" t="s">
        <v>9</v>
      </c>
      <c r="R40" s="88"/>
      <c r="S40" s="79" t="s">
        <v>10</v>
      </c>
      <c r="T40" s="80">
        <f t="shared" si="1"/>
        <v>107</v>
      </c>
      <c r="U40" s="81">
        <f t="shared" si="2"/>
      </c>
    </row>
    <row r="41" spans="1:21" s="7" customFormat="1" ht="24" customHeight="1">
      <c r="A41" s="155"/>
      <c r="B41" s="158"/>
      <c r="C41" s="84"/>
      <c r="D41" s="88" t="s">
        <v>155</v>
      </c>
      <c r="E41" s="268" t="s">
        <v>445</v>
      </c>
      <c r="F41" s="78" t="s">
        <v>143</v>
      </c>
      <c r="G41" s="89">
        <v>0.658</v>
      </c>
      <c r="H41" s="78" t="s">
        <v>152</v>
      </c>
      <c r="I41" s="73" t="s">
        <v>168</v>
      </c>
      <c r="J41" s="74" t="s">
        <v>144</v>
      </c>
      <c r="K41" s="75">
        <v>23.6</v>
      </c>
      <c r="L41" s="76">
        <f t="shared" si="0"/>
        <v>98.37542372881356</v>
      </c>
      <c r="M41" s="75">
        <v>20.5</v>
      </c>
      <c r="N41" s="77">
        <v>23.4</v>
      </c>
      <c r="O41" s="73" t="s">
        <v>15</v>
      </c>
      <c r="P41" s="78" t="s">
        <v>81</v>
      </c>
      <c r="Q41" s="73" t="s">
        <v>11</v>
      </c>
      <c r="R41" s="88"/>
      <c r="S41" s="79" t="s">
        <v>10</v>
      </c>
      <c r="T41" s="80">
        <f t="shared" si="1"/>
        <v>115</v>
      </c>
      <c r="U41" s="81">
        <f t="shared" si="2"/>
        <v>100</v>
      </c>
    </row>
    <row r="42" spans="1:21" s="7" customFormat="1" ht="24" customHeight="1">
      <c r="A42" s="155"/>
      <c r="B42" s="156"/>
      <c r="C42" s="87"/>
      <c r="D42" s="88" t="s">
        <v>155</v>
      </c>
      <c r="E42" s="268" t="s">
        <v>443</v>
      </c>
      <c r="F42" s="78" t="s">
        <v>143</v>
      </c>
      <c r="G42" s="89">
        <v>0.658</v>
      </c>
      <c r="H42" s="78" t="s">
        <v>152</v>
      </c>
      <c r="I42" s="73" t="s">
        <v>161</v>
      </c>
      <c r="J42" s="74" t="s">
        <v>144</v>
      </c>
      <c r="K42" s="75">
        <v>20.8</v>
      </c>
      <c r="L42" s="76">
        <f t="shared" si="0"/>
        <v>111.61826923076922</v>
      </c>
      <c r="M42" s="75">
        <v>20.5</v>
      </c>
      <c r="N42" s="77">
        <v>23.4</v>
      </c>
      <c r="O42" s="73" t="s">
        <v>15</v>
      </c>
      <c r="P42" s="78" t="s">
        <v>8</v>
      </c>
      <c r="Q42" s="73" t="s">
        <v>11</v>
      </c>
      <c r="R42" s="88"/>
      <c r="S42" s="79" t="s">
        <v>10</v>
      </c>
      <c r="T42" s="80">
        <f t="shared" si="1"/>
        <v>101</v>
      </c>
      <c r="U42" s="81">
        <f t="shared" si="2"/>
      </c>
    </row>
    <row r="43" spans="1:21" s="7" customFormat="1" ht="24" customHeight="1">
      <c r="A43" s="155"/>
      <c r="B43" s="158"/>
      <c r="C43" s="84" t="s">
        <v>446</v>
      </c>
      <c r="D43" s="88" t="s">
        <v>151</v>
      </c>
      <c r="E43" s="268" t="s">
        <v>447</v>
      </c>
      <c r="F43" s="78" t="s">
        <v>143</v>
      </c>
      <c r="G43" s="89">
        <v>0.658</v>
      </c>
      <c r="H43" s="78" t="s">
        <v>152</v>
      </c>
      <c r="I43" s="73" t="s">
        <v>448</v>
      </c>
      <c r="J43" s="74" t="s">
        <v>144</v>
      </c>
      <c r="K43" s="75">
        <v>24.4</v>
      </c>
      <c r="L43" s="76">
        <f t="shared" si="0"/>
        <v>95.15</v>
      </c>
      <c r="M43" s="75">
        <v>20.5</v>
      </c>
      <c r="N43" s="77">
        <v>23.4</v>
      </c>
      <c r="O43" s="73" t="s">
        <v>15</v>
      </c>
      <c r="P43" s="78" t="s">
        <v>81</v>
      </c>
      <c r="Q43" s="73" t="s">
        <v>9</v>
      </c>
      <c r="R43" s="88"/>
      <c r="S43" s="79" t="s">
        <v>10</v>
      </c>
      <c r="T43" s="80">
        <f t="shared" si="1"/>
        <v>119</v>
      </c>
      <c r="U43" s="81">
        <f t="shared" si="2"/>
        <v>104</v>
      </c>
    </row>
    <row r="44" spans="1:21" s="7" customFormat="1" ht="24" customHeight="1">
      <c r="A44" s="155"/>
      <c r="B44" s="158"/>
      <c r="C44" s="84"/>
      <c r="D44" s="88" t="s">
        <v>151</v>
      </c>
      <c r="E44" s="268" t="s">
        <v>449</v>
      </c>
      <c r="F44" s="78" t="s">
        <v>143</v>
      </c>
      <c r="G44" s="89">
        <v>0.658</v>
      </c>
      <c r="H44" s="78" t="s">
        <v>152</v>
      </c>
      <c r="I44" s="73">
        <v>1000</v>
      </c>
      <c r="J44" s="74" t="s">
        <v>144</v>
      </c>
      <c r="K44" s="75">
        <v>22.6</v>
      </c>
      <c r="L44" s="76">
        <f t="shared" si="0"/>
        <v>102.72831858407078</v>
      </c>
      <c r="M44" s="75">
        <v>20.5</v>
      </c>
      <c r="N44" s="77">
        <v>23.4</v>
      </c>
      <c r="O44" s="73" t="s">
        <v>15</v>
      </c>
      <c r="P44" s="78" t="s">
        <v>8</v>
      </c>
      <c r="Q44" s="73" t="s">
        <v>9</v>
      </c>
      <c r="R44" s="88"/>
      <c r="S44" s="79" t="s">
        <v>10</v>
      </c>
      <c r="T44" s="80">
        <f t="shared" si="1"/>
        <v>110</v>
      </c>
      <c r="U44" s="81">
        <f t="shared" si="2"/>
      </c>
    </row>
    <row r="45" spans="1:21" s="7" customFormat="1" ht="24" customHeight="1">
      <c r="A45" s="155"/>
      <c r="B45" s="158"/>
      <c r="C45" s="84"/>
      <c r="D45" s="88" t="s">
        <v>151</v>
      </c>
      <c r="E45" s="268" t="s">
        <v>450</v>
      </c>
      <c r="F45" s="78" t="s">
        <v>143</v>
      </c>
      <c r="G45" s="89">
        <v>0.658</v>
      </c>
      <c r="H45" s="78" t="s">
        <v>152</v>
      </c>
      <c r="I45" s="73">
        <v>1020</v>
      </c>
      <c r="J45" s="74" t="s">
        <v>144</v>
      </c>
      <c r="K45" s="75">
        <v>20.6</v>
      </c>
      <c r="L45" s="76">
        <f t="shared" si="0"/>
        <v>112.70194174757282</v>
      </c>
      <c r="M45" s="75">
        <v>20.5</v>
      </c>
      <c r="N45" s="77">
        <v>23.4</v>
      </c>
      <c r="O45" s="73" t="s">
        <v>18</v>
      </c>
      <c r="P45" s="78" t="s">
        <v>81</v>
      </c>
      <c r="Q45" s="73" t="s">
        <v>9</v>
      </c>
      <c r="R45" s="88"/>
      <c r="S45" s="79" t="s">
        <v>10</v>
      </c>
      <c r="T45" s="80">
        <f t="shared" si="1"/>
        <v>100</v>
      </c>
      <c r="U45" s="81">
        <f t="shared" si="2"/>
      </c>
    </row>
    <row r="46" spans="1:21" s="7" customFormat="1" ht="24" customHeight="1">
      <c r="A46" s="155"/>
      <c r="B46" s="158"/>
      <c r="C46" s="84"/>
      <c r="D46" s="88" t="s">
        <v>155</v>
      </c>
      <c r="E46" s="268" t="s">
        <v>451</v>
      </c>
      <c r="F46" s="78" t="s">
        <v>143</v>
      </c>
      <c r="G46" s="89">
        <v>0.658</v>
      </c>
      <c r="H46" s="78" t="s">
        <v>152</v>
      </c>
      <c r="I46" s="73" t="s">
        <v>160</v>
      </c>
      <c r="J46" s="74" t="s">
        <v>144</v>
      </c>
      <c r="K46" s="75">
        <v>23.6</v>
      </c>
      <c r="L46" s="76">
        <f t="shared" si="0"/>
        <v>98.37542372881356</v>
      </c>
      <c r="M46" s="75">
        <v>20.5</v>
      </c>
      <c r="N46" s="77">
        <v>23.4</v>
      </c>
      <c r="O46" s="73" t="s">
        <v>15</v>
      </c>
      <c r="P46" s="78" t="s">
        <v>81</v>
      </c>
      <c r="Q46" s="73" t="s">
        <v>11</v>
      </c>
      <c r="R46" s="88"/>
      <c r="S46" s="79" t="s">
        <v>10</v>
      </c>
      <c r="T46" s="80">
        <f t="shared" si="1"/>
        <v>115</v>
      </c>
      <c r="U46" s="81">
        <f t="shared" si="2"/>
        <v>100</v>
      </c>
    </row>
    <row r="47" spans="1:21" s="7" customFormat="1" ht="24" customHeight="1">
      <c r="A47" s="155"/>
      <c r="B47" s="158"/>
      <c r="C47" s="84"/>
      <c r="D47" s="88" t="s">
        <v>155</v>
      </c>
      <c r="E47" s="268" t="s">
        <v>452</v>
      </c>
      <c r="F47" s="78" t="s">
        <v>143</v>
      </c>
      <c r="G47" s="89">
        <v>0.658</v>
      </c>
      <c r="H47" s="78" t="s">
        <v>152</v>
      </c>
      <c r="I47" s="73">
        <v>1050</v>
      </c>
      <c r="J47" s="74" t="s">
        <v>144</v>
      </c>
      <c r="K47" s="75">
        <v>21.4</v>
      </c>
      <c r="L47" s="76">
        <f t="shared" si="0"/>
        <v>108.48878504672898</v>
      </c>
      <c r="M47" s="75">
        <v>20.5</v>
      </c>
      <c r="N47" s="77">
        <v>23.4</v>
      </c>
      <c r="O47" s="73" t="s">
        <v>15</v>
      </c>
      <c r="P47" s="78" t="s">
        <v>8</v>
      </c>
      <c r="Q47" s="73" t="s">
        <v>11</v>
      </c>
      <c r="R47" s="88"/>
      <c r="S47" s="79" t="s">
        <v>10</v>
      </c>
      <c r="T47" s="80">
        <f t="shared" si="1"/>
        <v>104</v>
      </c>
      <c r="U47" s="81">
        <f t="shared" si="2"/>
      </c>
    </row>
    <row r="48" spans="1:21" s="7" customFormat="1" ht="24" customHeight="1">
      <c r="A48" s="155"/>
      <c r="B48" s="156"/>
      <c r="C48" s="87"/>
      <c r="D48" s="88" t="s">
        <v>155</v>
      </c>
      <c r="E48" s="268" t="s">
        <v>453</v>
      </c>
      <c r="F48" s="78" t="s">
        <v>143</v>
      </c>
      <c r="G48" s="89">
        <v>0.658</v>
      </c>
      <c r="H48" s="78" t="s">
        <v>152</v>
      </c>
      <c r="I48" s="73">
        <v>1070</v>
      </c>
      <c r="J48" s="74" t="s">
        <v>144</v>
      </c>
      <c r="K48" s="75">
        <v>20.2</v>
      </c>
      <c r="L48" s="76">
        <f t="shared" si="0"/>
        <v>114.93366336633663</v>
      </c>
      <c r="M48" s="75">
        <v>20.5</v>
      </c>
      <c r="N48" s="77">
        <v>23.4</v>
      </c>
      <c r="O48" s="73" t="s">
        <v>18</v>
      </c>
      <c r="P48" s="78" t="s">
        <v>81</v>
      </c>
      <c r="Q48" s="73" t="s">
        <v>11</v>
      </c>
      <c r="R48" s="88"/>
      <c r="S48" s="79" t="s">
        <v>10</v>
      </c>
      <c r="T48" s="80">
        <f t="shared" si="1"/>
      </c>
      <c r="U48" s="81">
        <f t="shared" si="2"/>
      </c>
    </row>
    <row r="49" spans="1:21" s="7" customFormat="1" ht="24" customHeight="1">
      <c r="A49" s="155"/>
      <c r="B49" s="158"/>
      <c r="C49" s="84" t="s">
        <v>454</v>
      </c>
      <c r="D49" s="88" t="s">
        <v>151</v>
      </c>
      <c r="E49" s="268" t="s">
        <v>455</v>
      </c>
      <c r="F49" s="78" t="s">
        <v>143</v>
      </c>
      <c r="G49" s="89">
        <v>0.658</v>
      </c>
      <c r="H49" s="78" t="s">
        <v>152</v>
      </c>
      <c r="I49" s="73" t="s">
        <v>456</v>
      </c>
      <c r="J49" s="74" t="s">
        <v>144</v>
      </c>
      <c r="K49" s="75">
        <v>24.4</v>
      </c>
      <c r="L49" s="76">
        <f t="shared" si="0"/>
        <v>95.15</v>
      </c>
      <c r="M49" s="75">
        <v>20.5</v>
      </c>
      <c r="N49" s="77">
        <v>23.4</v>
      </c>
      <c r="O49" s="73" t="s">
        <v>15</v>
      </c>
      <c r="P49" s="78" t="s">
        <v>81</v>
      </c>
      <c r="Q49" s="73" t="s">
        <v>9</v>
      </c>
      <c r="R49" s="88"/>
      <c r="S49" s="79" t="s">
        <v>10</v>
      </c>
      <c r="T49" s="80">
        <f t="shared" si="1"/>
        <v>119</v>
      </c>
      <c r="U49" s="81">
        <f t="shared" si="2"/>
        <v>104</v>
      </c>
    </row>
    <row r="50" spans="1:21" s="7" customFormat="1" ht="24" customHeight="1">
      <c r="A50" s="155"/>
      <c r="B50" s="158"/>
      <c r="C50" s="84"/>
      <c r="D50" s="88" t="s">
        <v>151</v>
      </c>
      <c r="E50" s="268" t="s">
        <v>457</v>
      </c>
      <c r="F50" s="78" t="s">
        <v>143</v>
      </c>
      <c r="G50" s="89">
        <v>0.658</v>
      </c>
      <c r="H50" s="78" t="s">
        <v>152</v>
      </c>
      <c r="I50" s="73">
        <v>1020</v>
      </c>
      <c r="J50" s="74" t="s">
        <v>144</v>
      </c>
      <c r="K50" s="75">
        <v>22.6</v>
      </c>
      <c r="L50" s="76">
        <f t="shared" si="0"/>
        <v>102.72831858407078</v>
      </c>
      <c r="M50" s="75">
        <v>20.5</v>
      </c>
      <c r="N50" s="77">
        <v>23.4</v>
      </c>
      <c r="O50" s="73" t="s">
        <v>15</v>
      </c>
      <c r="P50" s="78" t="s">
        <v>8</v>
      </c>
      <c r="Q50" s="73" t="s">
        <v>9</v>
      </c>
      <c r="R50" s="88"/>
      <c r="S50" s="79" t="s">
        <v>10</v>
      </c>
      <c r="T50" s="80">
        <f t="shared" si="1"/>
        <v>110</v>
      </c>
      <c r="U50" s="81">
        <f t="shared" si="2"/>
      </c>
    </row>
    <row r="51" spans="1:21" s="7" customFormat="1" ht="24" customHeight="1">
      <c r="A51" s="155"/>
      <c r="B51" s="158"/>
      <c r="C51" s="84"/>
      <c r="D51" s="88" t="s">
        <v>155</v>
      </c>
      <c r="E51" s="268" t="s">
        <v>458</v>
      </c>
      <c r="F51" s="78" t="s">
        <v>143</v>
      </c>
      <c r="G51" s="89">
        <v>0.658</v>
      </c>
      <c r="H51" s="78" t="s">
        <v>152</v>
      </c>
      <c r="I51" s="73" t="s">
        <v>459</v>
      </c>
      <c r="J51" s="74" t="s">
        <v>144</v>
      </c>
      <c r="K51" s="75">
        <v>23.6</v>
      </c>
      <c r="L51" s="76">
        <f t="shared" si="0"/>
        <v>98.37542372881356</v>
      </c>
      <c r="M51" s="75">
        <v>20.5</v>
      </c>
      <c r="N51" s="77">
        <v>23.4</v>
      </c>
      <c r="O51" s="73" t="s">
        <v>15</v>
      </c>
      <c r="P51" s="78" t="s">
        <v>81</v>
      </c>
      <c r="Q51" s="73" t="s">
        <v>11</v>
      </c>
      <c r="R51" s="88"/>
      <c r="S51" s="79" t="s">
        <v>10</v>
      </c>
      <c r="T51" s="80">
        <f t="shared" si="1"/>
        <v>115</v>
      </c>
      <c r="U51" s="81">
        <f t="shared" si="2"/>
        <v>100</v>
      </c>
    </row>
    <row r="52" spans="1:21" s="7" customFormat="1" ht="24" customHeight="1">
      <c r="A52" s="155"/>
      <c r="B52" s="156"/>
      <c r="C52" s="87"/>
      <c r="D52" s="88" t="s">
        <v>155</v>
      </c>
      <c r="E52" s="268" t="s">
        <v>460</v>
      </c>
      <c r="F52" s="78" t="s">
        <v>143</v>
      </c>
      <c r="G52" s="89">
        <v>0.658</v>
      </c>
      <c r="H52" s="78" t="s">
        <v>152</v>
      </c>
      <c r="I52" s="73">
        <v>1060</v>
      </c>
      <c r="J52" s="74" t="s">
        <v>144</v>
      </c>
      <c r="K52" s="75">
        <v>21.4</v>
      </c>
      <c r="L52" s="76">
        <f t="shared" si="0"/>
        <v>108.48878504672898</v>
      </c>
      <c r="M52" s="75">
        <v>20.5</v>
      </c>
      <c r="N52" s="77">
        <v>23.4</v>
      </c>
      <c r="O52" s="73" t="s">
        <v>15</v>
      </c>
      <c r="P52" s="78" t="s">
        <v>8</v>
      </c>
      <c r="Q52" s="73" t="s">
        <v>11</v>
      </c>
      <c r="R52" s="88"/>
      <c r="S52" s="79" t="s">
        <v>10</v>
      </c>
      <c r="T52" s="80">
        <f t="shared" si="1"/>
        <v>104</v>
      </c>
      <c r="U52" s="81">
        <f t="shared" si="2"/>
      </c>
    </row>
    <row r="53" spans="1:21" s="7" customFormat="1" ht="24" customHeight="1">
      <c r="A53" s="155"/>
      <c r="B53" s="158"/>
      <c r="C53" s="84" t="s">
        <v>461</v>
      </c>
      <c r="D53" s="88" t="s">
        <v>462</v>
      </c>
      <c r="E53" s="268" t="s">
        <v>463</v>
      </c>
      <c r="F53" s="78" t="s">
        <v>143</v>
      </c>
      <c r="G53" s="89">
        <v>0.658</v>
      </c>
      <c r="H53" s="78" t="s">
        <v>152</v>
      </c>
      <c r="I53" s="73">
        <v>850</v>
      </c>
      <c r="J53" s="74" t="s">
        <v>464</v>
      </c>
      <c r="K53" s="75">
        <v>24.2</v>
      </c>
      <c r="L53" s="76">
        <f t="shared" si="0"/>
        <v>95.93636363636364</v>
      </c>
      <c r="M53" s="75">
        <v>21</v>
      </c>
      <c r="N53" s="77">
        <v>24.5</v>
      </c>
      <c r="O53" s="73" t="s">
        <v>15</v>
      </c>
      <c r="P53" s="78" t="s">
        <v>8</v>
      </c>
      <c r="Q53" s="73" t="s">
        <v>41</v>
      </c>
      <c r="R53" s="88"/>
      <c r="S53" s="79" t="s">
        <v>10</v>
      </c>
      <c r="T53" s="80">
        <f t="shared" si="1"/>
        <v>115</v>
      </c>
      <c r="U53" s="81">
        <f t="shared" si="2"/>
      </c>
    </row>
    <row r="54" spans="1:21" s="7" customFormat="1" ht="24" customHeight="1">
      <c r="A54" s="155"/>
      <c r="B54" s="156"/>
      <c r="C54" s="87"/>
      <c r="D54" s="88" t="s">
        <v>462</v>
      </c>
      <c r="E54" s="268" t="s">
        <v>465</v>
      </c>
      <c r="F54" s="78" t="s">
        <v>143</v>
      </c>
      <c r="G54" s="89">
        <v>0.658</v>
      </c>
      <c r="H54" s="78" t="s">
        <v>466</v>
      </c>
      <c r="I54" s="73">
        <v>830</v>
      </c>
      <c r="J54" s="74" t="s">
        <v>464</v>
      </c>
      <c r="K54" s="75">
        <v>21.2</v>
      </c>
      <c r="L54" s="76">
        <f t="shared" si="0"/>
        <v>109.5122641509434</v>
      </c>
      <c r="M54" s="75">
        <v>21</v>
      </c>
      <c r="N54" s="77">
        <v>24.5</v>
      </c>
      <c r="O54" s="73" t="s">
        <v>17</v>
      </c>
      <c r="P54" s="78" t="s">
        <v>8</v>
      </c>
      <c r="Q54" s="73" t="s">
        <v>41</v>
      </c>
      <c r="R54" s="88"/>
      <c r="S54" s="79" t="s">
        <v>10</v>
      </c>
      <c r="T54" s="80">
        <f t="shared" si="1"/>
        <v>100</v>
      </c>
      <c r="U54" s="81">
        <f t="shared" si="2"/>
      </c>
    </row>
    <row r="55" spans="1:21" s="7" customFormat="1" ht="24" customHeight="1">
      <c r="A55" s="155"/>
      <c r="B55" s="158"/>
      <c r="C55" s="84" t="s">
        <v>467</v>
      </c>
      <c r="D55" s="88" t="s">
        <v>162</v>
      </c>
      <c r="E55" s="268" t="s">
        <v>468</v>
      </c>
      <c r="F55" s="78" t="s">
        <v>163</v>
      </c>
      <c r="G55" s="89">
        <v>0.656</v>
      </c>
      <c r="H55" s="78" t="s">
        <v>6</v>
      </c>
      <c r="I55" s="73">
        <v>990</v>
      </c>
      <c r="J55" s="74" t="s">
        <v>144</v>
      </c>
      <c r="K55" s="75">
        <v>16.8</v>
      </c>
      <c r="L55" s="76">
        <f t="shared" si="0"/>
        <v>138.19404761904758</v>
      </c>
      <c r="M55" s="75">
        <v>20.5</v>
      </c>
      <c r="N55" s="77">
        <v>23.4</v>
      </c>
      <c r="O55" s="73" t="s">
        <v>40</v>
      </c>
      <c r="P55" s="78" t="s">
        <v>8</v>
      </c>
      <c r="Q55" s="73" t="s">
        <v>41</v>
      </c>
      <c r="R55" s="88"/>
      <c r="S55" s="79"/>
      <c r="T55" s="80">
        <f t="shared" si="1"/>
      </c>
      <c r="U55" s="81">
        <f t="shared" si="2"/>
      </c>
    </row>
    <row r="56" spans="1:21" s="7" customFormat="1" ht="24" customHeight="1">
      <c r="A56" s="155"/>
      <c r="B56" s="158"/>
      <c r="C56" s="84"/>
      <c r="D56" s="88" t="s">
        <v>162</v>
      </c>
      <c r="E56" s="268" t="s">
        <v>469</v>
      </c>
      <c r="F56" s="78" t="s">
        <v>163</v>
      </c>
      <c r="G56" s="89">
        <v>0.656</v>
      </c>
      <c r="H56" s="78" t="s">
        <v>164</v>
      </c>
      <c r="I56" s="73">
        <v>1000</v>
      </c>
      <c r="J56" s="74" t="s">
        <v>144</v>
      </c>
      <c r="K56" s="75">
        <v>15</v>
      </c>
      <c r="L56" s="76">
        <f t="shared" si="0"/>
        <v>154.77733333333333</v>
      </c>
      <c r="M56" s="75">
        <v>20.5</v>
      </c>
      <c r="N56" s="77">
        <v>23.4</v>
      </c>
      <c r="O56" s="73" t="s">
        <v>40</v>
      </c>
      <c r="P56" s="78" t="s">
        <v>8</v>
      </c>
      <c r="Q56" s="73" t="s">
        <v>41</v>
      </c>
      <c r="R56" s="88"/>
      <c r="S56" s="79"/>
      <c r="T56" s="80">
        <f t="shared" si="1"/>
      </c>
      <c r="U56" s="81">
        <f t="shared" si="2"/>
      </c>
    </row>
    <row r="57" spans="1:21" s="7" customFormat="1" ht="24" customHeight="1">
      <c r="A57" s="155"/>
      <c r="B57" s="158"/>
      <c r="C57" s="84"/>
      <c r="D57" s="88" t="s">
        <v>165</v>
      </c>
      <c r="E57" s="268" t="s">
        <v>468</v>
      </c>
      <c r="F57" s="78" t="s">
        <v>163</v>
      </c>
      <c r="G57" s="89">
        <v>0.656</v>
      </c>
      <c r="H57" s="78" t="s">
        <v>6</v>
      </c>
      <c r="I57" s="73">
        <v>1030</v>
      </c>
      <c r="J57" s="74" t="s">
        <v>144</v>
      </c>
      <c r="K57" s="75">
        <v>16</v>
      </c>
      <c r="L57" s="76">
        <f t="shared" si="0"/>
        <v>145.10375</v>
      </c>
      <c r="M57" s="75">
        <v>20.5</v>
      </c>
      <c r="N57" s="77">
        <v>23.4</v>
      </c>
      <c r="O57" s="73" t="s">
        <v>40</v>
      </c>
      <c r="P57" s="78" t="s">
        <v>8</v>
      </c>
      <c r="Q57" s="73" t="s">
        <v>11</v>
      </c>
      <c r="R57" s="88"/>
      <c r="S57" s="79"/>
      <c r="T57" s="80">
        <f t="shared" si="1"/>
      </c>
      <c r="U57" s="81">
        <f t="shared" si="2"/>
      </c>
    </row>
    <row r="58" spans="1:21" s="7" customFormat="1" ht="24" customHeight="1">
      <c r="A58" s="155"/>
      <c r="B58" s="156"/>
      <c r="C58" s="87"/>
      <c r="D58" s="88" t="s">
        <v>165</v>
      </c>
      <c r="E58" s="268" t="s">
        <v>469</v>
      </c>
      <c r="F58" s="78" t="s">
        <v>163</v>
      </c>
      <c r="G58" s="89">
        <v>0.656</v>
      </c>
      <c r="H58" s="78" t="s">
        <v>110</v>
      </c>
      <c r="I58" s="73">
        <v>1080</v>
      </c>
      <c r="J58" s="74" t="s">
        <v>144</v>
      </c>
      <c r="K58" s="75">
        <v>14.6</v>
      </c>
      <c r="L58" s="76">
        <f t="shared" si="0"/>
        <v>159.01780821917808</v>
      </c>
      <c r="M58" s="75">
        <v>20.5</v>
      </c>
      <c r="N58" s="77">
        <v>23.4</v>
      </c>
      <c r="O58" s="73" t="s">
        <v>40</v>
      </c>
      <c r="P58" s="78" t="s">
        <v>8</v>
      </c>
      <c r="Q58" s="73" t="s">
        <v>11</v>
      </c>
      <c r="R58" s="88"/>
      <c r="S58" s="79"/>
      <c r="T58" s="80">
        <f t="shared" si="1"/>
      </c>
      <c r="U58" s="81">
        <f t="shared" si="2"/>
      </c>
    </row>
    <row r="59" spans="1:21" s="7" customFormat="1" ht="24" customHeight="1">
      <c r="A59" s="155"/>
      <c r="B59" s="158"/>
      <c r="C59" s="84" t="s">
        <v>470</v>
      </c>
      <c r="D59" s="88" t="s">
        <v>166</v>
      </c>
      <c r="E59" s="268" t="s">
        <v>471</v>
      </c>
      <c r="F59" s="78" t="s">
        <v>163</v>
      </c>
      <c r="G59" s="89">
        <v>0.656</v>
      </c>
      <c r="H59" s="78" t="s">
        <v>6</v>
      </c>
      <c r="I59" s="73">
        <v>980</v>
      </c>
      <c r="J59" s="74" t="s">
        <v>144</v>
      </c>
      <c r="K59" s="75">
        <v>16.8</v>
      </c>
      <c r="L59" s="76">
        <f t="shared" si="0"/>
        <v>138.19404761904758</v>
      </c>
      <c r="M59" s="75">
        <v>20.5</v>
      </c>
      <c r="N59" s="77">
        <v>23.4</v>
      </c>
      <c r="O59" s="73" t="s">
        <v>40</v>
      </c>
      <c r="P59" s="78" t="s">
        <v>8</v>
      </c>
      <c r="Q59" s="73" t="s">
        <v>41</v>
      </c>
      <c r="R59" s="88"/>
      <c r="S59" s="79"/>
      <c r="T59" s="80">
        <f t="shared" si="1"/>
      </c>
      <c r="U59" s="81">
        <f t="shared" si="2"/>
      </c>
    </row>
    <row r="60" spans="1:21" s="7" customFormat="1" ht="24" customHeight="1">
      <c r="A60" s="155"/>
      <c r="B60" s="158"/>
      <c r="C60" s="84"/>
      <c r="D60" s="88" t="s">
        <v>166</v>
      </c>
      <c r="E60" s="268" t="s">
        <v>472</v>
      </c>
      <c r="F60" s="78" t="s">
        <v>163</v>
      </c>
      <c r="G60" s="89">
        <v>0.656</v>
      </c>
      <c r="H60" s="78" t="s">
        <v>164</v>
      </c>
      <c r="I60" s="73">
        <v>990</v>
      </c>
      <c r="J60" s="74" t="s">
        <v>144</v>
      </c>
      <c r="K60" s="75">
        <v>15</v>
      </c>
      <c r="L60" s="76">
        <f t="shared" si="0"/>
        <v>154.77733333333333</v>
      </c>
      <c r="M60" s="75">
        <v>20.5</v>
      </c>
      <c r="N60" s="77">
        <v>23.4</v>
      </c>
      <c r="O60" s="73" t="s">
        <v>40</v>
      </c>
      <c r="P60" s="78" t="s">
        <v>8</v>
      </c>
      <c r="Q60" s="73" t="s">
        <v>41</v>
      </c>
      <c r="R60" s="88"/>
      <c r="S60" s="79"/>
      <c r="T60" s="80">
        <f t="shared" si="1"/>
      </c>
      <c r="U60" s="81">
        <f t="shared" si="2"/>
      </c>
    </row>
    <row r="61" spans="1:21" s="7" customFormat="1" ht="24" customHeight="1">
      <c r="A61" s="155"/>
      <c r="B61" s="158"/>
      <c r="C61" s="84"/>
      <c r="D61" s="88" t="s">
        <v>167</v>
      </c>
      <c r="E61" s="268" t="s">
        <v>471</v>
      </c>
      <c r="F61" s="78" t="s">
        <v>163</v>
      </c>
      <c r="G61" s="89">
        <v>0.656</v>
      </c>
      <c r="H61" s="78" t="s">
        <v>6</v>
      </c>
      <c r="I61" s="73">
        <v>1020</v>
      </c>
      <c r="J61" s="74" t="s">
        <v>144</v>
      </c>
      <c r="K61" s="75">
        <v>16</v>
      </c>
      <c r="L61" s="76">
        <f t="shared" si="0"/>
        <v>145.10375</v>
      </c>
      <c r="M61" s="75">
        <v>20.5</v>
      </c>
      <c r="N61" s="77">
        <v>23.4</v>
      </c>
      <c r="O61" s="73" t="s">
        <v>40</v>
      </c>
      <c r="P61" s="78" t="s">
        <v>8</v>
      </c>
      <c r="Q61" s="73" t="s">
        <v>11</v>
      </c>
      <c r="R61" s="88"/>
      <c r="S61" s="79"/>
      <c r="T61" s="80">
        <f t="shared" si="1"/>
      </c>
      <c r="U61" s="81">
        <f t="shared" si="2"/>
      </c>
    </row>
    <row r="62" spans="1:21" s="7" customFormat="1" ht="24" customHeight="1">
      <c r="A62" s="160"/>
      <c r="B62" s="156"/>
      <c r="C62" s="87"/>
      <c r="D62" s="88" t="s">
        <v>167</v>
      </c>
      <c r="E62" s="268" t="s">
        <v>472</v>
      </c>
      <c r="F62" s="78" t="s">
        <v>163</v>
      </c>
      <c r="G62" s="89">
        <v>0.656</v>
      </c>
      <c r="H62" s="78" t="s">
        <v>110</v>
      </c>
      <c r="I62" s="73">
        <v>1070</v>
      </c>
      <c r="J62" s="74" t="s">
        <v>144</v>
      </c>
      <c r="K62" s="75">
        <v>14.6</v>
      </c>
      <c r="L62" s="76">
        <f t="shared" si="0"/>
        <v>159.01780821917808</v>
      </c>
      <c r="M62" s="75">
        <v>20.5</v>
      </c>
      <c r="N62" s="77">
        <v>23.4</v>
      </c>
      <c r="O62" s="73" t="s">
        <v>40</v>
      </c>
      <c r="P62" s="78" t="s">
        <v>8</v>
      </c>
      <c r="Q62" s="73" t="s">
        <v>11</v>
      </c>
      <c r="R62" s="88"/>
      <c r="S62" s="79"/>
      <c r="T62" s="80">
        <f t="shared" si="1"/>
      </c>
      <c r="U62" s="81">
        <f t="shared" si="2"/>
      </c>
    </row>
    <row r="63" ht="11.25">
      <c r="W63" s="7"/>
    </row>
    <row r="64" spans="2:3" ht="11.25">
      <c r="B64" s="7"/>
      <c r="C64" s="7"/>
    </row>
    <row r="65" spans="2:3" ht="11.25">
      <c r="B65" s="7"/>
      <c r="C65" s="7"/>
    </row>
    <row r="66" ht="11.25">
      <c r="C66" s="7"/>
    </row>
  </sheetData>
  <sheetProtection/>
  <mergeCells count="24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5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375" style="20" customWidth="1"/>
    <col min="2" max="2" width="4.125" style="2" customWidth="1"/>
    <col min="3" max="3" width="13.50390625" style="2" customWidth="1"/>
    <col min="4" max="4" width="10.00390625" style="2" bestFit="1" customWidth="1"/>
    <col min="5" max="5" width="10.00390625" style="2" customWidth="1"/>
    <col min="6" max="6" width="7.125" style="2" customWidth="1"/>
    <col min="7" max="7" width="6.25390625" style="2" customWidth="1"/>
    <col min="8" max="8" width="11.75390625" style="2" customWidth="1"/>
    <col min="9" max="9" width="10.50390625" style="2" customWidth="1"/>
    <col min="10" max="10" width="7.25390625" style="2" bestFit="1" customWidth="1"/>
    <col min="11" max="11" width="6.125" style="2" bestFit="1" customWidth="1"/>
    <col min="12" max="12" width="9.375" style="2" bestFit="1" customWidth="1"/>
    <col min="13" max="14" width="8.875" style="2" bestFit="1" customWidth="1"/>
    <col min="15" max="15" width="11.375" style="2" customWidth="1"/>
    <col min="16" max="16" width="9.75390625" style="2" customWidth="1"/>
    <col min="17" max="17" width="8.875" style="2" bestFit="1" customWidth="1"/>
    <col min="18" max="18" width="11.125" style="2" customWidth="1"/>
    <col min="19" max="19" width="10.50390625" style="2" customWidth="1"/>
    <col min="20" max="21" width="8.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7" customFormat="1" ht="15">
      <c r="A2" s="2"/>
      <c r="B2" s="2"/>
      <c r="C2" s="2"/>
      <c r="F2" s="49"/>
      <c r="I2" s="2"/>
      <c r="J2" s="479" t="s">
        <v>494</v>
      </c>
      <c r="K2" s="479"/>
      <c r="L2" s="479"/>
      <c r="M2" s="479"/>
      <c r="N2" s="479"/>
      <c r="O2" s="479"/>
      <c r="P2" s="479"/>
      <c r="Q2" s="363"/>
      <c r="R2" s="363"/>
      <c r="S2" s="363"/>
      <c r="T2" s="363"/>
      <c r="U2" s="363"/>
    </row>
    <row r="3" spans="1:21" s="7" customFormat="1" ht="23.25" customHeight="1">
      <c r="A3" s="50" t="s">
        <v>1</v>
      </c>
      <c r="B3" s="51"/>
      <c r="C3" s="2"/>
      <c r="F3" s="2"/>
      <c r="G3" s="2"/>
      <c r="H3" s="2"/>
      <c r="I3" s="2"/>
      <c r="J3" s="52"/>
      <c r="K3" s="2"/>
      <c r="L3" s="2"/>
      <c r="M3" s="2"/>
      <c r="N3" s="2"/>
      <c r="O3" s="2"/>
      <c r="Q3" s="53"/>
      <c r="R3" s="480" t="s">
        <v>169</v>
      </c>
      <c r="S3" s="480"/>
      <c r="T3" s="480"/>
      <c r="U3" s="480"/>
    </row>
    <row r="4" spans="1:21" s="7" customFormat="1" ht="14.25" customHeight="1" thickBot="1">
      <c r="A4" s="290" t="s">
        <v>170</v>
      </c>
      <c r="B4" s="323" t="s">
        <v>171</v>
      </c>
      <c r="C4" s="324"/>
      <c r="D4" s="329"/>
      <c r="E4" s="331"/>
      <c r="F4" s="323" t="s">
        <v>172</v>
      </c>
      <c r="G4" s="333"/>
      <c r="H4" s="294" t="s">
        <v>173</v>
      </c>
      <c r="I4" s="294" t="s">
        <v>495</v>
      </c>
      <c r="J4" s="295" t="s">
        <v>175</v>
      </c>
      <c r="K4" s="298" t="s">
        <v>496</v>
      </c>
      <c r="L4" s="299"/>
      <c r="M4" s="299"/>
      <c r="N4" s="300"/>
      <c r="O4" s="54"/>
      <c r="P4" s="301"/>
      <c r="Q4" s="302"/>
      <c r="R4" s="303"/>
      <c r="S4" s="56"/>
      <c r="T4" s="421" t="s">
        <v>2</v>
      </c>
      <c r="U4" s="422" t="s">
        <v>3</v>
      </c>
    </row>
    <row r="5" spans="1:21" s="7" customFormat="1" ht="11.25" customHeight="1">
      <c r="A5" s="291"/>
      <c r="B5" s="325"/>
      <c r="C5" s="326"/>
      <c r="D5" s="330"/>
      <c r="E5" s="332"/>
      <c r="F5" s="297"/>
      <c r="G5" s="316"/>
      <c r="H5" s="291"/>
      <c r="I5" s="291"/>
      <c r="J5" s="296"/>
      <c r="K5" s="307" t="s">
        <v>177</v>
      </c>
      <c r="L5" s="310" t="s">
        <v>178</v>
      </c>
      <c r="M5" s="313" t="s">
        <v>179</v>
      </c>
      <c r="N5" s="314" t="s">
        <v>180</v>
      </c>
      <c r="O5" s="60" t="s">
        <v>181</v>
      </c>
      <c r="P5" s="478" t="s">
        <v>354</v>
      </c>
      <c r="Q5" s="318"/>
      <c r="R5" s="319"/>
      <c r="S5" s="61" t="s">
        <v>183</v>
      </c>
      <c r="T5" s="305"/>
      <c r="U5" s="291"/>
    </row>
    <row r="6" spans="1:21" s="7" customFormat="1" ht="11.25" customHeight="1">
      <c r="A6" s="291"/>
      <c r="B6" s="325"/>
      <c r="C6" s="326"/>
      <c r="D6" s="290" t="s">
        <v>184</v>
      </c>
      <c r="E6" s="293" t="s">
        <v>228</v>
      </c>
      <c r="F6" s="290" t="s">
        <v>184</v>
      </c>
      <c r="G6" s="294" t="s">
        <v>185</v>
      </c>
      <c r="H6" s="291"/>
      <c r="I6" s="291"/>
      <c r="J6" s="296"/>
      <c r="K6" s="308"/>
      <c r="L6" s="311"/>
      <c r="M6" s="308"/>
      <c r="N6" s="315"/>
      <c r="O6" s="63" t="s">
        <v>186</v>
      </c>
      <c r="P6" s="63" t="s">
        <v>187</v>
      </c>
      <c r="Q6" s="63"/>
      <c r="R6" s="63"/>
      <c r="S6" s="64" t="s">
        <v>188</v>
      </c>
      <c r="T6" s="305"/>
      <c r="U6" s="291"/>
    </row>
    <row r="7" spans="1:21" s="7" customFormat="1" ht="12" customHeight="1">
      <c r="A7" s="291"/>
      <c r="B7" s="325"/>
      <c r="C7" s="326"/>
      <c r="D7" s="291"/>
      <c r="E7" s="291"/>
      <c r="F7" s="291"/>
      <c r="G7" s="291"/>
      <c r="H7" s="291"/>
      <c r="I7" s="291"/>
      <c r="J7" s="296"/>
      <c r="K7" s="308"/>
      <c r="L7" s="311"/>
      <c r="M7" s="308"/>
      <c r="N7" s="315"/>
      <c r="O7" s="63" t="s">
        <v>189</v>
      </c>
      <c r="P7" s="63" t="s">
        <v>190</v>
      </c>
      <c r="Q7" s="63" t="s">
        <v>191</v>
      </c>
      <c r="R7" s="63" t="s">
        <v>192</v>
      </c>
      <c r="S7" s="64" t="s">
        <v>193</v>
      </c>
      <c r="T7" s="305"/>
      <c r="U7" s="291"/>
    </row>
    <row r="8" spans="1:21" s="7" customFormat="1" ht="11.25" customHeight="1">
      <c r="A8" s="292"/>
      <c r="B8" s="327"/>
      <c r="C8" s="328"/>
      <c r="D8" s="292"/>
      <c r="E8" s="292"/>
      <c r="F8" s="292"/>
      <c r="G8" s="292"/>
      <c r="H8" s="292"/>
      <c r="I8" s="292"/>
      <c r="J8" s="297"/>
      <c r="K8" s="309"/>
      <c r="L8" s="312"/>
      <c r="M8" s="309"/>
      <c r="N8" s="316"/>
      <c r="O8" s="58" t="s">
        <v>194</v>
      </c>
      <c r="P8" s="58" t="s">
        <v>195</v>
      </c>
      <c r="Q8" s="58" t="s">
        <v>196</v>
      </c>
      <c r="R8" s="65"/>
      <c r="S8" s="66" t="s">
        <v>197</v>
      </c>
      <c r="T8" s="306"/>
      <c r="U8" s="292"/>
    </row>
    <row r="9" spans="1:21" s="7" customFormat="1" ht="24" customHeight="1">
      <c r="A9" s="269" t="s">
        <v>497</v>
      </c>
      <c r="B9" s="68" t="s">
        <v>133</v>
      </c>
      <c r="C9" s="69" t="s">
        <v>198</v>
      </c>
      <c r="D9" s="67" t="s">
        <v>498</v>
      </c>
      <c r="E9" s="133" t="s">
        <v>499</v>
      </c>
      <c r="F9" s="70" t="s">
        <v>500</v>
      </c>
      <c r="G9" s="71">
        <v>0.658</v>
      </c>
      <c r="H9" s="72" t="s">
        <v>6</v>
      </c>
      <c r="I9" s="73">
        <v>610</v>
      </c>
      <c r="J9" s="74">
        <v>4</v>
      </c>
      <c r="K9" s="75">
        <v>27.2</v>
      </c>
      <c r="L9" s="76">
        <f aca="true" t="shared" si="0" ref="L9:L56">IF(K9&gt;0,1/K9*34.6*67.1,"")</f>
        <v>85.35514705882353</v>
      </c>
      <c r="M9" s="75">
        <v>21.8</v>
      </c>
      <c r="N9" s="77">
        <v>24.6</v>
      </c>
      <c r="O9" s="73" t="s">
        <v>7</v>
      </c>
      <c r="P9" s="78" t="s">
        <v>8</v>
      </c>
      <c r="Q9" s="73" t="s">
        <v>9</v>
      </c>
      <c r="R9" s="73"/>
      <c r="S9" s="79" t="s">
        <v>10</v>
      </c>
      <c r="T9" s="80">
        <f aca="true" t="shared" si="1" ref="T9:T56">IF(K9&lt;&gt;0,IF(K9&gt;=M9,ROUNDDOWN(K9/M9*100,0),""),"")</f>
        <v>124</v>
      </c>
      <c r="U9" s="81">
        <f aca="true" t="shared" si="2" ref="U9:U56">IF(K9&lt;&gt;0,IF(K9&gt;=N9,ROUNDDOWN(K9/N9*100,0),""),"")</f>
        <v>110</v>
      </c>
    </row>
    <row r="10" spans="1:21" s="7" customFormat="1" ht="24" customHeight="1">
      <c r="A10" s="82"/>
      <c r="B10" s="83"/>
      <c r="C10" s="84"/>
      <c r="D10" s="67" t="s">
        <v>199</v>
      </c>
      <c r="E10" s="133" t="s">
        <v>232</v>
      </c>
      <c r="F10" s="70" t="s">
        <v>5</v>
      </c>
      <c r="G10" s="71">
        <v>0.658</v>
      </c>
      <c r="H10" s="78" t="s">
        <v>6</v>
      </c>
      <c r="I10" s="73">
        <v>660</v>
      </c>
      <c r="J10" s="74">
        <v>4</v>
      </c>
      <c r="K10" s="75">
        <v>25.2</v>
      </c>
      <c r="L10" s="76">
        <f t="shared" si="0"/>
        <v>92.12936507936507</v>
      </c>
      <c r="M10" s="75">
        <v>21.8</v>
      </c>
      <c r="N10" s="77">
        <v>24.6</v>
      </c>
      <c r="O10" s="73" t="s">
        <v>7</v>
      </c>
      <c r="P10" s="78" t="s">
        <v>8</v>
      </c>
      <c r="Q10" s="73" t="s">
        <v>11</v>
      </c>
      <c r="R10" s="78"/>
      <c r="S10" s="79" t="s">
        <v>10</v>
      </c>
      <c r="T10" s="80">
        <f t="shared" si="1"/>
        <v>115</v>
      </c>
      <c r="U10" s="81">
        <f t="shared" si="2"/>
        <v>102</v>
      </c>
    </row>
    <row r="11" spans="1:21" s="7" customFormat="1" ht="24" customHeight="1">
      <c r="A11" s="82"/>
      <c r="B11" s="83"/>
      <c r="C11" s="84"/>
      <c r="D11" s="67" t="s">
        <v>199</v>
      </c>
      <c r="E11" s="133" t="s">
        <v>233</v>
      </c>
      <c r="F11" s="70" t="s">
        <v>5</v>
      </c>
      <c r="G11" s="71">
        <v>0.658</v>
      </c>
      <c r="H11" s="78" t="s">
        <v>12</v>
      </c>
      <c r="I11" s="73">
        <v>620</v>
      </c>
      <c r="J11" s="74">
        <v>4</v>
      </c>
      <c r="K11" s="85">
        <v>29.6</v>
      </c>
      <c r="L11" s="76">
        <f t="shared" si="0"/>
        <v>78.43445945945945</v>
      </c>
      <c r="M11" s="75">
        <v>21.8</v>
      </c>
      <c r="N11" s="77">
        <v>24.6</v>
      </c>
      <c r="O11" s="78" t="s">
        <v>13</v>
      </c>
      <c r="P11" s="78" t="s">
        <v>242</v>
      </c>
      <c r="Q11" s="73" t="s">
        <v>9</v>
      </c>
      <c r="R11" s="73"/>
      <c r="S11" s="79" t="s">
        <v>10</v>
      </c>
      <c r="T11" s="80">
        <f t="shared" si="1"/>
        <v>135</v>
      </c>
      <c r="U11" s="81">
        <f t="shared" si="2"/>
        <v>120</v>
      </c>
    </row>
    <row r="12" spans="1:21" s="7" customFormat="1" ht="24" customHeight="1">
      <c r="A12" s="82"/>
      <c r="B12" s="83"/>
      <c r="C12" s="84"/>
      <c r="D12" s="67" t="s">
        <v>199</v>
      </c>
      <c r="E12" s="133" t="s">
        <v>234</v>
      </c>
      <c r="F12" s="70" t="s">
        <v>5</v>
      </c>
      <c r="G12" s="71">
        <v>0.658</v>
      </c>
      <c r="H12" s="78" t="s">
        <v>12</v>
      </c>
      <c r="I12" s="73">
        <v>670</v>
      </c>
      <c r="J12" s="74">
        <v>4</v>
      </c>
      <c r="K12" s="75">
        <v>27.4</v>
      </c>
      <c r="L12" s="76">
        <f t="shared" si="0"/>
        <v>84.73211678832116</v>
      </c>
      <c r="M12" s="75">
        <v>21.8</v>
      </c>
      <c r="N12" s="77">
        <v>24.6</v>
      </c>
      <c r="O12" s="73" t="s">
        <v>13</v>
      </c>
      <c r="P12" s="78" t="s">
        <v>242</v>
      </c>
      <c r="Q12" s="73" t="s">
        <v>11</v>
      </c>
      <c r="R12" s="73"/>
      <c r="S12" s="79" t="s">
        <v>10</v>
      </c>
      <c r="T12" s="80">
        <f t="shared" si="1"/>
        <v>125</v>
      </c>
      <c r="U12" s="81">
        <f t="shared" si="2"/>
        <v>111</v>
      </c>
    </row>
    <row r="13" spans="1:21" s="7" customFormat="1" ht="24" customHeight="1">
      <c r="A13" s="82"/>
      <c r="B13" s="83"/>
      <c r="C13" s="84"/>
      <c r="D13" s="67" t="s">
        <v>199</v>
      </c>
      <c r="E13" s="133" t="s">
        <v>235</v>
      </c>
      <c r="F13" s="70" t="s">
        <v>5</v>
      </c>
      <c r="G13" s="71">
        <v>0.658</v>
      </c>
      <c r="H13" s="78" t="s">
        <v>14</v>
      </c>
      <c r="I13" s="73">
        <v>650</v>
      </c>
      <c r="J13" s="74">
        <v>4</v>
      </c>
      <c r="K13" s="75">
        <v>37</v>
      </c>
      <c r="L13" s="76">
        <f t="shared" si="0"/>
        <v>62.74756756756757</v>
      </c>
      <c r="M13" s="75">
        <v>21.8</v>
      </c>
      <c r="N13" s="77">
        <v>24.6</v>
      </c>
      <c r="O13" s="73" t="s">
        <v>15</v>
      </c>
      <c r="P13" s="78" t="s">
        <v>242</v>
      </c>
      <c r="Q13" s="73" t="s">
        <v>9</v>
      </c>
      <c r="R13" s="73"/>
      <c r="S13" s="79" t="s">
        <v>10</v>
      </c>
      <c r="T13" s="80">
        <f t="shared" si="1"/>
        <v>169</v>
      </c>
      <c r="U13" s="81">
        <f t="shared" si="2"/>
        <v>150</v>
      </c>
    </row>
    <row r="14" spans="1:21" s="7" customFormat="1" ht="24" customHeight="1">
      <c r="A14" s="82"/>
      <c r="B14" s="83"/>
      <c r="C14" s="84"/>
      <c r="D14" s="67" t="s">
        <v>199</v>
      </c>
      <c r="E14" s="133" t="s">
        <v>237</v>
      </c>
      <c r="F14" s="70" t="s">
        <v>5</v>
      </c>
      <c r="G14" s="71">
        <v>0.658</v>
      </c>
      <c r="H14" s="78" t="s">
        <v>14</v>
      </c>
      <c r="I14" s="73">
        <v>700</v>
      </c>
      <c r="J14" s="74">
        <v>4</v>
      </c>
      <c r="K14" s="75">
        <v>33.2</v>
      </c>
      <c r="L14" s="76">
        <f t="shared" si="0"/>
        <v>69.92951807228914</v>
      </c>
      <c r="M14" s="75">
        <v>21.8</v>
      </c>
      <c r="N14" s="77">
        <v>24.6</v>
      </c>
      <c r="O14" s="73" t="s">
        <v>15</v>
      </c>
      <c r="P14" s="78" t="s">
        <v>242</v>
      </c>
      <c r="Q14" s="73" t="s">
        <v>11</v>
      </c>
      <c r="R14" s="73"/>
      <c r="S14" s="79" t="s">
        <v>10</v>
      </c>
      <c r="T14" s="80">
        <f t="shared" si="1"/>
        <v>152</v>
      </c>
      <c r="U14" s="81">
        <f t="shared" si="2"/>
        <v>134</v>
      </c>
    </row>
    <row r="15" spans="1:21" s="7" customFormat="1" ht="24" customHeight="1">
      <c r="A15" s="82"/>
      <c r="B15" s="68" t="s">
        <v>133</v>
      </c>
      <c r="C15" s="69" t="s">
        <v>200</v>
      </c>
      <c r="D15" s="88" t="s">
        <v>201</v>
      </c>
      <c r="E15" s="133" t="s">
        <v>245</v>
      </c>
      <c r="F15" s="78" t="s">
        <v>20</v>
      </c>
      <c r="G15" s="89">
        <v>0.658</v>
      </c>
      <c r="H15" s="78" t="s">
        <v>14</v>
      </c>
      <c r="I15" s="73" t="s">
        <v>501</v>
      </c>
      <c r="J15" s="74">
        <v>4</v>
      </c>
      <c r="K15" s="75">
        <v>33</v>
      </c>
      <c r="L15" s="76">
        <f t="shared" si="0"/>
        <v>70.35333333333334</v>
      </c>
      <c r="M15" s="75">
        <v>21</v>
      </c>
      <c r="N15" s="77">
        <v>24.5</v>
      </c>
      <c r="O15" s="73" t="s">
        <v>502</v>
      </c>
      <c r="P15" s="78" t="s">
        <v>503</v>
      </c>
      <c r="Q15" s="73" t="s">
        <v>9</v>
      </c>
      <c r="R15" s="73"/>
      <c r="S15" s="79" t="s">
        <v>10</v>
      </c>
      <c r="T15" s="80">
        <f t="shared" si="1"/>
        <v>157</v>
      </c>
      <c r="U15" s="81">
        <f t="shared" si="2"/>
        <v>134</v>
      </c>
    </row>
    <row r="16" spans="1:21" s="7" customFormat="1" ht="24" customHeight="1">
      <c r="A16" s="82"/>
      <c r="B16" s="83"/>
      <c r="C16" s="84"/>
      <c r="D16" s="88" t="s">
        <v>504</v>
      </c>
      <c r="E16" s="133" t="s">
        <v>505</v>
      </c>
      <c r="F16" s="78" t="s">
        <v>506</v>
      </c>
      <c r="G16" s="89">
        <v>0.658</v>
      </c>
      <c r="H16" s="78" t="s">
        <v>507</v>
      </c>
      <c r="I16" s="73" t="s">
        <v>508</v>
      </c>
      <c r="J16" s="74">
        <v>4</v>
      </c>
      <c r="K16" s="75">
        <v>30.8</v>
      </c>
      <c r="L16" s="76">
        <f t="shared" si="0"/>
        <v>75.37857142857142</v>
      </c>
      <c r="M16" s="75">
        <v>21</v>
      </c>
      <c r="N16" s="77">
        <v>24.5</v>
      </c>
      <c r="O16" s="73" t="s">
        <v>502</v>
      </c>
      <c r="P16" s="78" t="s">
        <v>503</v>
      </c>
      <c r="Q16" s="73" t="s">
        <v>11</v>
      </c>
      <c r="R16" s="73"/>
      <c r="S16" s="79" t="s">
        <v>10</v>
      </c>
      <c r="T16" s="80">
        <f t="shared" si="1"/>
        <v>146</v>
      </c>
      <c r="U16" s="81">
        <f t="shared" si="2"/>
        <v>125</v>
      </c>
    </row>
    <row r="17" spans="1:21" s="7" customFormat="1" ht="24" customHeight="1">
      <c r="A17" s="82"/>
      <c r="B17" s="83"/>
      <c r="C17" s="84"/>
      <c r="D17" s="88" t="s">
        <v>504</v>
      </c>
      <c r="E17" s="133" t="s">
        <v>509</v>
      </c>
      <c r="F17" s="78" t="s">
        <v>506</v>
      </c>
      <c r="G17" s="89">
        <v>0.658</v>
      </c>
      <c r="H17" s="78" t="s">
        <v>14</v>
      </c>
      <c r="I17" s="73">
        <v>820</v>
      </c>
      <c r="J17" s="74">
        <v>4</v>
      </c>
      <c r="K17" s="75">
        <v>28</v>
      </c>
      <c r="L17" s="76">
        <f t="shared" si="0"/>
        <v>82.91642857142857</v>
      </c>
      <c r="M17" s="75">
        <v>21</v>
      </c>
      <c r="N17" s="77">
        <v>24.5</v>
      </c>
      <c r="O17" s="73" t="s">
        <v>502</v>
      </c>
      <c r="P17" s="78" t="s">
        <v>8</v>
      </c>
      <c r="Q17" s="73" t="s">
        <v>9</v>
      </c>
      <c r="R17" s="73" t="s">
        <v>19</v>
      </c>
      <c r="S17" s="79" t="s">
        <v>10</v>
      </c>
      <c r="T17" s="80">
        <f t="shared" si="1"/>
        <v>133</v>
      </c>
      <c r="U17" s="81">
        <f t="shared" si="2"/>
        <v>114</v>
      </c>
    </row>
    <row r="18" spans="1:21" s="7" customFormat="1" ht="24" customHeight="1">
      <c r="A18" s="82"/>
      <c r="B18" s="83"/>
      <c r="C18" s="84"/>
      <c r="D18" s="88" t="s">
        <v>504</v>
      </c>
      <c r="E18" s="133" t="s">
        <v>510</v>
      </c>
      <c r="F18" s="78" t="s">
        <v>506</v>
      </c>
      <c r="G18" s="89">
        <v>0.658</v>
      </c>
      <c r="H18" s="78" t="s">
        <v>507</v>
      </c>
      <c r="I18" s="73">
        <v>870</v>
      </c>
      <c r="J18" s="74">
        <v>4</v>
      </c>
      <c r="K18" s="75">
        <v>26.4</v>
      </c>
      <c r="L18" s="76">
        <f t="shared" si="0"/>
        <v>87.94166666666668</v>
      </c>
      <c r="M18" s="75">
        <v>20.8</v>
      </c>
      <c r="N18" s="77">
        <v>23.7</v>
      </c>
      <c r="O18" s="73" t="s">
        <v>502</v>
      </c>
      <c r="P18" s="78" t="s">
        <v>8</v>
      </c>
      <c r="Q18" s="73" t="s">
        <v>11</v>
      </c>
      <c r="R18" s="73" t="s">
        <v>19</v>
      </c>
      <c r="S18" s="79" t="s">
        <v>10</v>
      </c>
      <c r="T18" s="80">
        <f t="shared" si="1"/>
        <v>126</v>
      </c>
      <c r="U18" s="81">
        <f t="shared" si="2"/>
        <v>111</v>
      </c>
    </row>
    <row r="19" spans="1:21" s="7" customFormat="1" ht="24" customHeight="1">
      <c r="A19" s="82"/>
      <c r="B19" s="83"/>
      <c r="C19" s="84"/>
      <c r="D19" s="88" t="s">
        <v>202</v>
      </c>
      <c r="E19" s="133" t="s">
        <v>511</v>
      </c>
      <c r="F19" s="90" t="s">
        <v>22</v>
      </c>
      <c r="G19" s="89">
        <v>0.658</v>
      </c>
      <c r="H19" s="78" t="s">
        <v>14</v>
      </c>
      <c r="I19" s="73" t="s">
        <v>23</v>
      </c>
      <c r="J19" s="74">
        <v>4</v>
      </c>
      <c r="K19" s="75">
        <v>26</v>
      </c>
      <c r="L19" s="76">
        <f t="shared" si="0"/>
        <v>89.29461538461538</v>
      </c>
      <c r="M19" s="75">
        <v>21</v>
      </c>
      <c r="N19" s="77">
        <v>24.5</v>
      </c>
      <c r="O19" s="73" t="s">
        <v>18</v>
      </c>
      <c r="P19" s="78" t="s">
        <v>8</v>
      </c>
      <c r="Q19" s="73" t="s">
        <v>9</v>
      </c>
      <c r="R19" s="73"/>
      <c r="S19" s="79" t="s">
        <v>10</v>
      </c>
      <c r="T19" s="80">
        <f t="shared" si="1"/>
        <v>123</v>
      </c>
      <c r="U19" s="81">
        <f t="shared" si="2"/>
        <v>106</v>
      </c>
    </row>
    <row r="20" spans="1:21" s="7" customFormat="1" ht="24" customHeight="1">
      <c r="A20" s="82"/>
      <c r="B20" s="83"/>
      <c r="C20" s="84"/>
      <c r="D20" s="88" t="s">
        <v>202</v>
      </c>
      <c r="E20" s="133" t="s">
        <v>512</v>
      </c>
      <c r="F20" s="90" t="s">
        <v>22</v>
      </c>
      <c r="G20" s="89">
        <v>0.658</v>
      </c>
      <c r="H20" s="78" t="s">
        <v>14</v>
      </c>
      <c r="I20" s="73" t="s">
        <v>24</v>
      </c>
      <c r="J20" s="74">
        <v>4</v>
      </c>
      <c r="K20" s="75">
        <v>25.2</v>
      </c>
      <c r="L20" s="76">
        <f t="shared" si="0"/>
        <v>92.12936507936507</v>
      </c>
      <c r="M20" s="75">
        <v>21</v>
      </c>
      <c r="N20" s="77">
        <v>24.5</v>
      </c>
      <c r="O20" s="73" t="s">
        <v>18</v>
      </c>
      <c r="P20" s="78" t="s">
        <v>8</v>
      </c>
      <c r="Q20" s="73" t="s">
        <v>11</v>
      </c>
      <c r="R20" s="73"/>
      <c r="S20" s="79" t="s">
        <v>10</v>
      </c>
      <c r="T20" s="80">
        <f t="shared" si="1"/>
        <v>120</v>
      </c>
      <c r="U20" s="81">
        <f t="shared" si="2"/>
        <v>102</v>
      </c>
    </row>
    <row r="21" spans="1:21" s="7" customFormat="1" ht="24" customHeight="1">
      <c r="A21" s="82"/>
      <c r="B21" s="83"/>
      <c r="C21" s="84"/>
      <c r="D21" s="88" t="s">
        <v>202</v>
      </c>
      <c r="E21" s="136" t="s">
        <v>513</v>
      </c>
      <c r="F21" s="73" t="s">
        <v>22</v>
      </c>
      <c r="G21" s="89">
        <v>0.658</v>
      </c>
      <c r="H21" s="78" t="s">
        <v>6</v>
      </c>
      <c r="I21" s="73" t="s">
        <v>25</v>
      </c>
      <c r="J21" s="74">
        <v>4</v>
      </c>
      <c r="K21" s="75">
        <v>25.8</v>
      </c>
      <c r="L21" s="76">
        <f t="shared" si="0"/>
        <v>89.98682170542635</v>
      </c>
      <c r="M21" s="75">
        <v>21</v>
      </c>
      <c r="N21" s="77">
        <v>24.5</v>
      </c>
      <c r="O21" s="73" t="s">
        <v>26</v>
      </c>
      <c r="P21" s="78" t="s">
        <v>8</v>
      </c>
      <c r="Q21" s="73" t="s">
        <v>9</v>
      </c>
      <c r="R21" s="73"/>
      <c r="S21" s="79" t="s">
        <v>10</v>
      </c>
      <c r="T21" s="80">
        <f t="shared" si="1"/>
        <v>122</v>
      </c>
      <c r="U21" s="81">
        <f t="shared" si="2"/>
        <v>105</v>
      </c>
    </row>
    <row r="22" spans="1:21" s="7" customFormat="1" ht="24" customHeight="1">
      <c r="A22" s="82"/>
      <c r="B22" s="83"/>
      <c r="C22" s="84"/>
      <c r="D22" s="88" t="s">
        <v>202</v>
      </c>
      <c r="E22" s="136" t="s">
        <v>514</v>
      </c>
      <c r="F22" s="73" t="s">
        <v>22</v>
      </c>
      <c r="G22" s="89">
        <v>0.658</v>
      </c>
      <c r="H22" s="78" t="s">
        <v>6</v>
      </c>
      <c r="I22" s="73" t="s">
        <v>27</v>
      </c>
      <c r="J22" s="74">
        <v>4</v>
      </c>
      <c r="K22" s="75">
        <v>24.2</v>
      </c>
      <c r="L22" s="76">
        <f t="shared" si="0"/>
        <v>95.93636363636364</v>
      </c>
      <c r="M22" s="75">
        <v>21</v>
      </c>
      <c r="N22" s="77">
        <v>24.5</v>
      </c>
      <c r="O22" s="73" t="s">
        <v>26</v>
      </c>
      <c r="P22" s="78" t="s">
        <v>8</v>
      </c>
      <c r="Q22" s="73" t="s">
        <v>11</v>
      </c>
      <c r="R22" s="73"/>
      <c r="S22" s="79" t="s">
        <v>10</v>
      </c>
      <c r="T22" s="80">
        <f t="shared" si="1"/>
        <v>115</v>
      </c>
      <c r="U22" s="81">
        <f t="shared" si="2"/>
      </c>
    </row>
    <row r="23" spans="1:21" s="7" customFormat="1" ht="24" customHeight="1">
      <c r="A23" s="82"/>
      <c r="B23" s="83"/>
      <c r="C23" s="84"/>
      <c r="D23" s="88" t="s">
        <v>202</v>
      </c>
      <c r="E23" s="133" t="s">
        <v>515</v>
      </c>
      <c r="F23" s="73" t="s">
        <v>22</v>
      </c>
      <c r="G23" s="89">
        <v>0.658</v>
      </c>
      <c r="H23" s="78" t="s">
        <v>14</v>
      </c>
      <c r="I23" s="73" t="s">
        <v>28</v>
      </c>
      <c r="J23" s="91">
        <v>4</v>
      </c>
      <c r="K23" s="92">
        <v>30.6</v>
      </c>
      <c r="L23" s="93">
        <f t="shared" si="0"/>
        <v>75.87124183006537</v>
      </c>
      <c r="M23" s="75">
        <v>21</v>
      </c>
      <c r="N23" s="77">
        <v>24.5</v>
      </c>
      <c r="O23" s="73" t="s">
        <v>15</v>
      </c>
      <c r="P23" s="78" t="s">
        <v>516</v>
      </c>
      <c r="Q23" s="73" t="s">
        <v>9</v>
      </c>
      <c r="R23" s="73"/>
      <c r="S23" s="79" t="s">
        <v>10</v>
      </c>
      <c r="T23" s="80">
        <f t="shared" si="1"/>
        <v>145</v>
      </c>
      <c r="U23" s="81">
        <f t="shared" si="2"/>
        <v>124</v>
      </c>
    </row>
    <row r="24" spans="1:21" s="7" customFormat="1" ht="24" customHeight="1">
      <c r="A24" s="82"/>
      <c r="B24" s="83"/>
      <c r="C24" s="84"/>
      <c r="D24" s="88" t="s">
        <v>202</v>
      </c>
      <c r="E24" s="133" t="s">
        <v>517</v>
      </c>
      <c r="F24" s="73" t="s">
        <v>22</v>
      </c>
      <c r="G24" s="89">
        <v>0.658</v>
      </c>
      <c r="H24" s="78" t="s">
        <v>14</v>
      </c>
      <c r="I24" s="73" t="s">
        <v>29</v>
      </c>
      <c r="J24" s="91">
        <v>4</v>
      </c>
      <c r="K24" s="92">
        <v>29</v>
      </c>
      <c r="L24" s="93">
        <f t="shared" si="0"/>
        <v>80.05724137931034</v>
      </c>
      <c r="M24" s="75">
        <v>21</v>
      </c>
      <c r="N24" s="77">
        <v>24.5</v>
      </c>
      <c r="O24" s="73" t="s">
        <v>15</v>
      </c>
      <c r="P24" s="78" t="s">
        <v>516</v>
      </c>
      <c r="Q24" s="73" t="s">
        <v>11</v>
      </c>
      <c r="R24" s="73"/>
      <c r="S24" s="79" t="s">
        <v>10</v>
      </c>
      <c r="T24" s="80">
        <f t="shared" si="1"/>
        <v>138</v>
      </c>
      <c r="U24" s="81">
        <f t="shared" si="2"/>
        <v>118</v>
      </c>
    </row>
    <row r="25" spans="1:21" s="7" customFormat="1" ht="24" customHeight="1">
      <c r="A25" s="82"/>
      <c r="B25" s="83"/>
      <c r="C25" s="84"/>
      <c r="D25" s="88" t="s">
        <v>202</v>
      </c>
      <c r="E25" s="133" t="s">
        <v>518</v>
      </c>
      <c r="F25" s="73" t="s">
        <v>22</v>
      </c>
      <c r="G25" s="89">
        <v>0.658</v>
      </c>
      <c r="H25" s="78" t="s">
        <v>14</v>
      </c>
      <c r="I25" s="73">
        <v>820</v>
      </c>
      <c r="J25" s="91">
        <v>4</v>
      </c>
      <c r="K25" s="92">
        <v>27</v>
      </c>
      <c r="L25" s="93">
        <f t="shared" si="0"/>
        <v>85.9874074074074</v>
      </c>
      <c r="M25" s="75">
        <v>21</v>
      </c>
      <c r="N25" s="77">
        <v>24.5</v>
      </c>
      <c r="O25" s="73" t="s">
        <v>15</v>
      </c>
      <c r="P25" s="78" t="s">
        <v>8</v>
      </c>
      <c r="Q25" s="73" t="s">
        <v>9</v>
      </c>
      <c r="R25" s="73" t="s">
        <v>19</v>
      </c>
      <c r="S25" s="79" t="s">
        <v>10</v>
      </c>
      <c r="T25" s="80">
        <f t="shared" si="1"/>
        <v>128</v>
      </c>
      <c r="U25" s="81">
        <f t="shared" si="2"/>
        <v>110</v>
      </c>
    </row>
    <row r="26" spans="1:21" s="7" customFormat="1" ht="24" customHeight="1">
      <c r="A26" s="82"/>
      <c r="B26" s="86"/>
      <c r="C26" s="87"/>
      <c r="D26" s="88" t="s">
        <v>202</v>
      </c>
      <c r="E26" s="133" t="s">
        <v>519</v>
      </c>
      <c r="F26" s="73" t="s">
        <v>22</v>
      </c>
      <c r="G26" s="89">
        <v>0.658</v>
      </c>
      <c r="H26" s="78" t="s">
        <v>14</v>
      </c>
      <c r="I26" s="73">
        <v>870</v>
      </c>
      <c r="J26" s="91">
        <v>4</v>
      </c>
      <c r="K26" s="92">
        <v>25.2</v>
      </c>
      <c r="L26" s="93">
        <f t="shared" si="0"/>
        <v>92.12936507936507</v>
      </c>
      <c r="M26" s="75">
        <v>20.8</v>
      </c>
      <c r="N26" s="77">
        <v>23.7</v>
      </c>
      <c r="O26" s="73" t="s">
        <v>15</v>
      </c>
      <c r="P26" s="78" t="s">
        <v>8</v>
      </c>
      <c r="Q26" s="73" t="s">
        <v>11</v>
      </c>
      <c r="R26" s="73" t="s">
        <v>19</v>
      </c>
      <c r="S26" s="79" t="s">
        <v>10</v>
      </c>
      <c r="T26" s="80">
        <f t="shared" si="1"/>
        <v>121</v>
      </c>
      <c r="U26" s="81">
        <f t="shared" si="2"/>
        <v>106</v>
      </c>
    </row>
    <row r="27" spans="1:21" s="7" customFormat="1" ht="24" customHeight="1">
      <c r="A27" s="82"/>
      <c r="B27" s="68" t="s">
        <v>133</v>
      </c>
      <c r="C27" s="69" t="s">
        <v>203</v>
      </c>
      <c r="D27" s="88" t="s">
        <v>520</v>
      </c>
      <c r="E27" s="134" t="s">
        <v>521</v>
      </c>
      <c r="F27" s="78" t="s">
        <v>522</v>
      </c>
      <c r="G27" s="89">
        <v>0.658</v>
      </c>
      <c r="H27" s="78" t="s">
        <v>236</v>
      </c>
      <c r="I27" s="73" t="s">
        <v>255</v>
      </c>
      <c r="J27" s="91">
        <v>4</v>
      </c>
      <c r="K27" s="92">
        <v>32</v>
      </c>
      <c r="L27" s="93">
        <f t="shared" si="0"/>
        <v>72.551875</v>
      </c>
      <c r="M27" s="75">
        <v>21</v>
      </c>
      <c r="N27" s="77">
        <v>24.5</v>
      </c>
      <c r="O27" s="73" t="s">
        <v>523</v>
      </c>
      <c r="P27" s="78" t="s">
        <v>524</v>
      </c>
      <c r="Q27" s="73" t="s">
        <v>525</v>
      </c>
      <c r="R27" s="73"/>
      <c r="S27" s="79" t="s">
        <v>231</v>
      </c>
      <c r="T27" s="80">
        <f t="shared" si="1"/>
        <v>152</v>
      </c>
      <c r="U27" s="81">
        <f t="shared" si="2"/>
        <v>130</v>
      </c>
    </row>
    <row r="28" spans="1:21" s="7" customFormat="1" ht="24" customHeight="1">
      <c r="A28" s="82"/>
      <c r="B28" s="83"/>
      <c r="C28" s="84"/>
      <c r="D28" s="88" t="s">
        <v>520</v>
      </c>
      <c r="E28" s="134" t="s">
        <v>526</v>
      </c>
      <c r="F28" s="78" t="s">
        <v>522</v>
      </c>
      <c r="G28" s="89">
        <v>0.658</v>
      </c>
      <c r="H28" s="78" t="s">
        <v>236</v>
      </c>
      <c r="I28" s="73" t="s">
        <v>256</v>
      </c>
      <c r="J28" s="91">
        <v>4</v>
      </c>
      <c r="K28" s="92">
        <v>30.6</v>
      </c>
      <c r="L28" s="93">
        <f t="shared" si="0"/>
        <v>75.87124183006537</v>
      </c>
      <c r="M28" s="75">
        <v>20.8</v>
      </c>
      <c r="N28" s="77">
        <v>23.7</v>
      </c>
      <c r="O28" s="73" t="s">
        <v>523</v>
      </c>
      <c r="P28" s="78" t="s">
        <v>524</v>
      </c>
      <c r="Q28" s="73" t="s">
        <v>525</v>
      </c>
      <c r="R28" s="73"/>
      <c r="S28" s="79" t="s">
        <v>231</v>
      </c>
      <c r="T28" s="80">
        <f t="shared" si="1"/>
        <v>147</v>
      </c>
      <c r="U28" s="81">
        <f t="shared" si="2"/>
        <v>129</v>
      </c>
    </row>
    <row r="29" spans="1:21" s="7" customFormat="1" ht="24" customHeight="1">
      <c r="A29" s="82"/>
      <c r="B29" s="83"/>
      <c r="C29" s="84"/>
      <c r="D29" s="88" t="s">
        <v>520</v>
      </c>
      <c r="E29" s="134" t="s">
        <v>527</v>
      </c>
      <c r="F29" s="78" t="s">
        <v>522</v>
      </c>
      <c r="G29" s="89">
        <v>0.658</v>
      </c>
      <c r="H29" s="78" t="s">
        <v>236</v>
      </c>
      <c r="I29" s="73" t="s">
        <v>257</v>
      </c>
      <c r="J29" s="91">
        <v>4</v>
      </c>
      <c r="K29" s="92">
        <v>29</v>
      </c>
      <c r="L29" s="93">
        <f t="shared" si="0"/>
        <v>80.05724137931034</v>
      </c>
      <c r="M29" s="75">
        <v>20.8</v>
      </c>
      <c r="N29" s="77">
        <v>23.7</v>
      </c>
      <c r="O29" s="73" t="s">
        <v>523</v>
      </c>
      <c r="P29" s="78" t="s">
        <v>524</v>
      </c>
      <c r="Q29" s="73" t="s">
        <v>528</v>
      </c>
      <c r="R29" s="73"/>
      <c r="S29" s="79" t="s">
        <v>231</v>
      </c>
      <c r="T29" s="80">
        <f t="shared" si="1"/>
        <v>139</v>
      </c>
      <c r="U29" s="81">
        <f t="shared" si="2"/>
        <v>122</v>
      </c>
    </row>
    <row r="30" spans="1:21" s="7" customFormat="1" ht="24" customHeight="1">
      <c r="A30" s="82"/>
      <c r="B30" s="83"/>
      <c r="C30" s="84"/>
      <c r="D30" s="88" t="s">
        <v>520</v>
      </c>
      <c r="E30" s="134" t="s">
        <v>529</v>
      </c>
      <c r="F30" s="78" t="s">
        <v>522</v>
      </c>
      <c r="G30" s="89">
        <v>0.658</v>
      </c>
      <c r="H30" s="78" t="s">
        <v>14</v>
      </c>
      <c r="I30" s="73" t="s">
        <v>36</v>
      </c>
      <c r="J30" s="91">
        <v>4</v>
      </c>
      <c r="K30" s="92">
        <v>26.8</v>
      </c>
      <c r="L30" s="93">
        <f t="shared" si="0"/>
        <v>86.62910447761192</v>
      </c>
      <c r="M30" s="75">
        <v>20.8</v>
      </c>
      <c r="N30" s="77">
        <v>23.7</v>
      </c>
      <c r="O30" s="73" t="s">
        <v>523</v>
      </c>
      <c r="P30" s="78" t="s">
        <v>8</v>
      </c>
      <c r="Q30" s="73" t="s">
        <v>9</v>
      </c>
      <c r="R30" s="73" t="s">
        <v>19</v>
      </c>
      <c r="S30" s="79" t="s">
        <v>10</v>
      </c>
      <c r="T30" s="80">
        <f t="shared" si="1"/>
        <v>128</v>
      </c>
      <c r="U30" s="81">
        <f t="shared" si="2"/>
        <v>113</v>
      </c>
    </row>
    <row r="31" spans="1:21" s="7" customFormat="1" ht="24" customHeight="1">
      <c r="A31" s="82"/>
      <c r="B31" s="83"/>
      <c r="C31" s="84"/>
      <c r="D31" s="88" t="s">
        <v>520</v>
      </c>
      <c r="E31" s="134" t="s">
        <v>530</v>
      </c>
      <c r="F31" s="78" t="s">
        <v>522</v>
      </c>
      <c r="G31" s="89">
        <v>0.658</v>
      </c>
      <c r="H31" s="78" t="s">
        <v>14</v>
      </c>
      <c r="I31" s="73" t="s">
        <v>37</v>
      </c>
      <c r="J31" s="74">
        <v>4</v>
      </c>
      <c r="K31" s="75">
        <v>25.6</v>
      </c>
      <c r="L31" s="76">
        <f t="shared" si="0"/>
        <v>90.68984375</v>
      </c>
      <c r="M31" s="75">
        <v>20.8</v>
      </c>
      <c r="N31" s="77">
        <v>23.7</v>
      </c>
      <c r="O31" s="73" t="s">
        <v>523</v>
      </c>
      <c r="P31" s="78" t="s">
        <v>8</v>
      </c>
      <c r="Q31" s="73" t="s">
        <v>11</v>
      </c>
      <c r="R31" s="73" t="s">
        <v>19</v>
      </c>
      <c r="S31" s="79" t="s">
        <v>10</v>
      </c>
      <c r="T31" s="80">
        <f t="shared" si="1"/>
        <v>123</v>
      </c>
      <c r="U31" s="81">
        <f t="shared" si="2"/>
        <v>108</v>
      </c>
    </row>
    <row r="32" spans="1:21" s="7" customFormat="1" ht="24" customHeight="1">
      <c r="A32" s="82"/>
      <c r="B32" s="83"/>
      <c r="C32" s="84"/>
      <c r="D32" s="88" t="s">
        <v>204</v>
      </c>
      <c r="E32" s="134" t="s">
        <v>531</v>
      </c>
      <c r="F32" s="73" t="s">
        <v>22</v>
      </c>
      <c r="G32" s="89">
        <v>0.658</v>
      </c>
      <c r="H32" s="78" t="s">
        <v>14</v>
      </c>
      <c r="I32" s="73" t="s">
        <v>532</v>
      </c>
      <c r="J32" s="91">
        <v>4</v>
      </c>
      <c r="K32" s="92">
        <v>26</v>
      </c>
      <c r="L32" s="93">
        <f t="shared" si="0"/>
        <v>89.29461538461538</v>
      </c>
      <c r="M32" s="75">
        <v>21</v>
      </c>
      <c r="N32" s="77">
        <v>24.5</v>
      </c>
      <c r="O32" s="73" t="s">
        <v>533</v>
      </c>
      <c r="P32" s="78" t="s">
        <v>8</v>
      </c>
      <c r="Q32" s="73" t="s">
        <v>9</v>
      </c>
      <c r="R32" s="73"/>
      <c r="S32" s="79" t="s">
        <v>10</v>
      </c>
      <c r="T32" s="80">
        <f t="shared" si="1"/>
        <v>123</v>
      </c>
      <c r="U32" s="81">
        <f t="shared" si="2"/>
        <v>106</v>
      </c>
    </row>
    <row r="33" spans="1:21" s="7" customFormat="1" ht="24" customHeight="1">
      <c r="A33" s="82"/>
      <c r="D33" s="88" t="s">
        <v>204</v>
      </c>
      <c r="E33" s="134" t="s">
        <v>521</v>
      </c>
      <c r="F33" s="73" t="s">
        <v>22</v>
      </c>
      <c r="G33" s="89">
        <v>0.658</v>
      </c>
      <c r="H33" s="78" t="s">
        <v>14</v>
      </c>
      <c r="I33" s="73" t="s">
        <v>33</v>
      </c>
      <c r="J33" s="91">
        <v>4</v>
      </c>
      <c r="K33" s="92">
        <v>29</v>
      </c>
      <c r="L33" s="93">
        <f t="shared" si="0"/>
        <v>80.05724137931034</v>
      </c>
      <c r="M33" s="75">
        <v>21</v>
      </c>
      <c r="N33" s="77">
        <v>24.5</v>
      </c>
      <c r="O33" s="73" t="s">
        <v>15</v>
      </c>
      <c r="P33" s="78" t="s">
        <v>8</v>
      </c>
      <c r="Q33" s="73" t="s">
        <v>9</v>
      </c>
      <c r="R33" s="73"/>
      <c r="S33" s="79" t="s">
        <v>10</v>
      </c>
      <c r="T33" s="80">
        <f t="shared" si="1"/>
        <v>138</v>
      </c>
      <c r="U33" s="81">
        <f t="shared" si="2"/>
        <v>118</v>
      </c>
    </row>
    <row r="34" spans="1:21" s="7" customFormat="1" ht="24" customHeight="1">
      <c r="A34" s="82"/>
      <c r="B34" s="83"/>
      <c r="C34" s="84"/>
      <c r="D34" s="88" t="s">
        <v>204</v>
      </c>
      <c r="E34" s="136" t="s">
        <v>534</v>
      </c>
      <c r="F34" s="73" t="s">
        <v>22</v>
      </c>
      <c r="G34" s="89">
        <v>0.658</v>
      </c>
      <c r="H34" s="78" t="s">
        <v>14</v>
      </c>
      <c r="I34" s="73" t="s">
        <v>34</v>
      </c>
      <c r="J34" s="91">
        <v>4</v>
      </c>
      <c r="K34" s="92">
        <v>27.8</v>
      </c>
      <c r="L34" s="93">
        <f t="shared" si="0"/>
        <v>83.51294964028777</v>
      </c>
      <c r="M34" s="75">
        <v>20.8</v>
      </c>
      <c r="N34" s="77">
        <v>23.7</v>
      </c>
      <c r="O34" s="73" t="s">
        <v>15</v>
      </c>
      <c r="P34" s="78" t="s">
        <v>8</v>
      </c>
      <c r="Q34" s="73" t="s">
        <v>9</v>
      </c>
      <c r="R34" s="73"/>
      <c r="S34" s="79" t="s">
        <v>10</v>
      </c>
      <c r="T34" s="80">
        <f t="shared" si="1"/>
        <v>133</v>
      </c>
      <c r="U34" s="81">
        <f t="shared" si="2"/>
        <v>117</v>
      </c>
    </row>
    <row r="35" spans="1:21" s="7" customFormat="1" ht="24" customHeight="1">
      <c r="A35" s="82"/>
      <c r="B35" s="83"/>
      <c r="C35" s="84"/>
      <c r="D35" s="88" t="s">
        <v>204</v>
      </c>
      <c r="E35" s="285" t="s">
        <v>535</v>
      </c>
      <c r="F35" s="73" t="s">
        <v>22</v>
      </c>
      <c r="G35" s="89">
        <v>0.658</v>
      </c>
      <c r="H35" s="78" t="s">
        <v>14</v>
      </c>
      <c r="I35" s="73" t="s">
        <v>35</v>
      </c>
      <c r="J35" s="74">
        <v>4</v>
      </c>
      <c r="K35" s="75">
        <v>26.8</v>
      </c>
      <c r="L35" s="76">
        <f t="shared" si="0"/>
        <v>86.62910447761192</v>
      </c>
      <c r="M35" s="75">
        <v>20.8</v>
      </c>
      <c r="N35" s="77">
        <v>23.7</v>
      </c>
      <c r="O35" s="73" t="s">
        <v>536</v>
      </c>
      <c r="P35" s="78" t="s">
        <v>8</v>
      </c>
      <c r="Q35" s="73" t="s">
        <v>11</v>
      </c>
      <c r="R35" s="73"/>
      <c r="S35" s="79" t="s">
        <v>10</v>
      </c>
      <c r="T35" s="80">
        <f t="shared" si="1"/>
        <v>128</v>
      </c>
      <c r="U35" s="81">
        <f t="shared" si="2"/>
        <v>113</v>
      </c>
    </row>
    <row r="36" spans="1:21" s="7" customFormat="1" ht="24" customHeight="1">
      <c r="A36" s="82"/>
      <c r="B36" s="83"/>
      <c r="C36" s="84"/>
      <c r="D36" s="88" t="s">
        <v>204</v>
      </c>
      <c r="E36" s="136" t="s">
        <v>537</v>
      </c>
      <c r="F36" s="73" t="s">
        <v>22</v>
      </c>
      <c r="G36" s="89">
        <v>0.658</v>
      </c>
      <c r="H36" s="78" t="s">
        <v>14</v>
      </c>
      <c r="I36" s="73" t="s">
        <v>36</v>
      </c>
      <c r="J36" s="91">
        <v>4</v>
      </c>
      <c r="K36" s="92">
        <v>26</v>
      </c>
      <c r="L36" s="93">
        <f t="shared" si="0"/>
        <v>89.29461538461538</v>
      </c>
      <c r="M36" s="75">
        <v>20.8</v>
      </c>
      <c r="N36" s="77">
        <v>23.7</v>
      </c>
      <c r="O36" s="73" t="s">
        <v>15</v>
      </c>
      <c r="P36" s="78" t="s">
        <v>8</v>
      </c>
      <c r="Q36" s="73" t="s">
        <v>9</v>
      </c>
      <c r="R36" s="73" t="s">
        <v>19</v>
      </c>
      <c r="S36" s="79" t="s">
        <v>10</v>
      </c>
      <c r="T36" s="80">
        <f t="shared" si="1"/>
        <v>125</v>
      </c>
      <c r="U36" s="81">
        <f t="shared" si="2"/>
        <v>109</v>
      </c>
    </row>
    <row r="37" spans="1:21" s="7" customFormat="1" ht="24" customHeight="1">
      <c r="A37" s="82"/>
      <c r="B37" s="86"/>
      <c r="C37" s="87"/>
      <c r="D37" s="88" t="s">
        <v>204</v>
      </c>
      <c r="E37" s="136" t="s">
        <v>538</v>
      </c>
      <c r="F37" s="73" t="s">
        <v>22</v>
      </c>
      <c r="G37" s="89">
        <v>0.658</v>
      </c>
      <c r="H37" s="78" t="s">
        <v>14</v>
      </c>
      <c r="I37" s="73" t="s">
        <v>37</v>
      </c>
      <c r="J37" s="74">
        <v>4</v>
      </c>
      <c r="K37" s="75">
        <v>25</v>
      </c>
      <c r="L37" s="76">
        <f t="shared" si="0"/>
        <v>92.8664</v>
      </c>
      <c r="M37" s="75">
        <v>20.8</v>
      </c>
      <c r="N37" s="77">
        <v>23.7</v>
      </c>
      <c r="O37" s="73" t="s">
        <v>15</v>
      </c>
      <c r="P37" s="78" t="s">
        <v>8</v>
      </c>
      <c r="Q37" s="73" t="s">
        <v>11</v>
      </c>
      <c r="R37" s="73" t="s">
        <v>19</v>
      </c>
      <c r="S37" s="79" t="s">
        <v>10</v>
      </c>
      <c r="T37" s="80">
        <f t="shared" si="1"/>
        <v>120</v>
      </c>
      <c r="U37" s="81">
        <f t="shared" si="2"/>
        <v>105</v>
      </c>
    </row>
    <row r="38" spans="1:21" s="7" customFormat="1" ht="24" customHeight="1">
      <c r="A38" s="82"/>
      <c r="B38" s="68" t="s">
        <v>133</v>
      </c>
      <c r="C38" s="94" t="s">
        <v>205</v>
      </c>
      <c r="D38" s="88" t="s">
        <v>539</v>
      </c>
      <c r="E38" s="133" t="s">
        <v>540</v>
      </c>
      <c r="F38" s="78" t="s">
        <v>541</v>
      </c>
      <c r="G38" s="89">
        <v>0.658</v>
      </c>
      <c r="H38" s="78" t="s">
        <v>236</v>
      </c>
      <c r="I38" s="73" t="s">
        <v>542</v>
      </c>
      <c r="J38" s="74">
        <v>4</v>
      </c>
      <c r="K38" s="75">
        <v>32</v>
      </c>
      <c r="L38" s="76">
        <f t="shared" si="0"/>
        <v>72.551875</v>
      </c>
      <c r="M38" s="75">
        <v>21</v>
      </c>
      <c r="N38" s="77">
        <v>24.5</v>
      </c>
      <c r="O38" s="73" t="s">
        <v>543</v>
      </c>
      <c r="P38" s="78" t="s">
        <v>544</v>
      </c>
      <c r="Q38" s="73" t="s">
        <v>9</v>
      </c>
      <c r="R38" s="73"/>
      <c r="S38" s="79" t="s">
        <v>231</v>
      </c>
      <c r="T38" s="80">
        <f t="shared" si="1"/>
        <v>152</v>
      </c>
      <c r="U38" s="81">
        <f t="shared" si="2"/>
        <v>130</v>
      </c>
    </row>
    <row r="39" spans="1:21" s="7" customFormat="1" ht="24" customHeight="1">
      <c r="A39" s="82"/>
      <c r="B39" s="102"/>
      <c r="C39" s="270"/>
      <c r="D39" s="88" t="s">
        <v>539</v>
      </c>
      <c r="E39" s="133" t="s">
        <v>545</v>
      </c>
      <c r="F39" s="78" t="s">
        <v>541</v>
      </c>
      <c r="G39" s="89">
        <v>0.658</v>
      </c>
      <c r="H39" s="78" t="s">
        <v>236</v>
      </c>
      <c r="I39" s="73" t="s">
        <v>546</v>
      </c>
      <c r="J39" s="91">
        <v>4</v>
      </c>
      <c r="K39" s="92">
        <v>30.4</v>
      </c>
      <c r="L39" s="93">
        <f t="shared" si="0"/>
        <v>76.37039473684209</v>
      </c>
      <c r="M39" s="75">
        <v>21</v>
      </c>
      <c r="N39" s="77">
        <v>24.5</v>
      </c>
      <c r="O39" s="73" t="s">
        <v>543</v>
      </c>
      <c r="P39" s="78" t="s">
        <v>544</v>
      </c>
      <c r="Q39" s="73" t="s">
        <v>11</v>
      </c>
      <c r="R39" s="73"/>
      <c r="S39" s="79" t="s">
        <v>231</v>
      </c>
      <c r="T39" s="80">
        <f t="shared" si="1"/>
        <v>144</v>
      </c>
      <c r="U39" s="81">
        <f t="shared" si="2"/>
        <v>124</v>
      </c>
    </row>
    <row r="40" spans="1:21" s="7" customFormat="1" ht="24" customHeight="1">
      <c r="A40" s="82"/>
      <c r="B40" s="83"/>
      <c r="C40" s="84"/>
      <c r="D40" s="88" t="s">
        <v>539</v>
      </c>
      <c r="E40" s="133" t="s">
        <v>547</v>
      </c>
      <c r="F40" s="78" t="s">
        <v>541</v>
      </c>
      <c r="G40" s="89">
        <v>0.658</v>
      </c>
      <c r="H40" s="78" t="s">
        <v>236</v>
      </c>
      <c r="I40" s="73" t="s">
        <v>548</v>
      </c>
      <c r="J40" s="91">
        <v>4</v>
      </c>
      <c r="K40" s="92">
        <v>27.8</v>
      </c>
      <c r="L40" s="93">
        <f t="shared" si="0"/>
        <v>83.51294964028777</v>
      </c>
      <c r="M40" s="75">
        <v>21</v>
      </c>
      <c r="N40" s="77">
        <v>24.5</v>
      </c>
      <c r="O40" s="73" t="s">
        <v>543</v>
      </c>
      <c r="P40" s="78" t="s">
        <v>549</v>
      </c>
      <c r="Q40" s="73" t="s">
        <v>550</v>
      </c>
      <c r="R40" s="135" t="s">
        <v>551</v>
      </c>
      <c r="S40" s="79" t="s">
        <v>231</v>
      </c>
      <c r="T40" s="80">
        <f t="shared" si="1"/>
        <v>132</v>
      </c>
      <c r="U40" s="81">
        <f t="shared" si="2"/>
        <v>113</v>
      </c>
    </row>
    <row r="41" spans="1:21" s="7" customFormat="1" ht="24" customHeight="1">
      <c r="A41" s="82"/>
      <c r="B41" s="83"/>
      <c r="C41" s="84"/>
      <c r="D41" s="88" t="s">
        <v>552</v>
      </c>
      <c r="E41" s="133" t="s">
        <v>553</v>
      </c>
      <c r="F41" s="78" t="s">
        <v>554</v>
      </c>
      <c r="G41" s="89">
        <v>0.658</v>
      </c>
      <c r="H41" s="78" t="s">
        <v>236</v>
      </c>
      <c r="I41" s="73" t="s">
        <v>555</v>
      </c>
      <c r="J41" s="91">
        <v>4</v>
      </c>
      <c r="K41" s="92">
        <v>26.2</v>
      </c>
      <c r="L41" s="93">
        <f t="shared" si="0"/>
        <v>88.61297709923664</v>
      </c>
      <c r="M41" s="75">
        <v>20.8</v>
      </c>
      <c r="N41" s="77">
        <v>23.7</v>
      </c>
      <c r="O41" s="73" t="s">
        <v>556</v>
      </c>
      <c r="P41" s="78" t="s">
        <v>557</v>
      </c>
      <c r="Q41" s="73" t="s">
        <v>558</v>
      </c>
      <c r="R41" s="135" t="s">
        <v>551</v>
      </c>
      <c r="S41" s="79" t="s">
        <v>231</v>
      </c>
      <c r="T41" s="80">
        <f t="shared" si="1"/>
        <v>125</v>
      </c>
      <c r="U41" s="81">
        <f t="shared" si="2"/>
        <v>110</v>
      </c>
    </row>
    <row r="42" spans="1:21" s="7" customFormat="1" ht="24" customHeight="1">
      <c r="A42" s="82"/>
      <c r="B42" s="83"/>
      <c r="D42" s="88" t="s">
        <v>559</v>
      </c>
      <c r="E42" s="133" t="s">
        <v>560</v>
      </c>
      <c r="F42" s="73" t="s">
        <v>22</v>
      </c>
      <c r="G42" s="89">
        <v>0.658</v>
      </c>
      <c r="H42" s="78" t="s">
        <v>6</v>
      </c>
      <c r="I42" s="73" t="s">
        <v>248</v>
      </c>
      <c r="J42" s="91">
        <v>4</v>
      </c>
      <c r="K42" s="92">
        <v>24.8</v>
      </c>
      <c r="L42" s="93">
        <f t="shared" si="0"/>
        <v>93.61532258064516</v>
      </c>
      <c r="M42" s="75">
        <v>21</v>
      </c>
      <c r="N42" s="77">
        <v>24.5</v>
      </c>
      <c r="O42" s="73" t="s">
        <v>17</v>
      </c>
      <c r="P42" s="78" t="s">
        <v>516</v>
      </c>
      <c r="Q42" s="73" t="s">
        <v>9</v>
      </c>
      <c r="R42" s="73"/>
      <c r="S42" s="79" t="s">
        <v>231</v>
      </c>
      <c r="T42" s="80">
        <f t="shared" si="1"/>
        <v>118</v>
      </c>
      <c r="U42" s="81">
        <f t="shared" si="2"/>
        <v>101</v>
      </c>
    </row>
    <row r="43" spans="1:21" s="7" customFormat="1" ht="24" customHeight="1">
      <c r="A43" s="82"/>
      <c r="B43" s="83"/>
      <c r="C43" s="84"/>
      <c r="D43" s="88" t="s">
        <v>559</v>
      </c>
      <c r="E43" s="133" t="s">
        <v>561</v>
      </c>
      <c r="F43" s="73" t="s">
        <v>22</v>
      </c>
      <c r="G43" s="89">
        <v>0.658</v>
      </c>
      <c r="H43" s="78" t="s">
        <v>236</v>
      </c>
      <c r="I43" s="73" t="s">
        <v>246</v>
      </c>
      <c r="J43" s="91">
        <v>4</v>
      </c>
      <c r="K43" s="92">
        <v>26.6</v>
      </c>
      <c r="L43" s="93">
        <f t="shared" si="0"/>
        <v>87.28045112781955</v>
      </c>
      <c r="M43" s="75">
        <v>21</v>
      </c>
      <c r="N43" s="77">
        <v>24.5</v>
      </c>
      <c r="O43" s="73" t="s">
        <v>18</v>
      </c>
      <c r="P43" s="78" t="s">
        <v>516</v>
      </c>
      <c r="Q43" s="73" t="s">
        <v>9</v>
      </c>
      <c r="R43" s="73"/>
      <c r="S43" s="79" t="s">
        <v>231</v>
      </c>
      <c r="T43" s="80">
        <f t="shared" si="1"/>
        <v>126</v>
      </c>
      <c r="U43" s="81">
        <f t="shared" si="2"/>
        <v>108</v>
      </c>
    </row>
    <row r="44" spans="1:21" s="7" customFormat="1" ht="24" customHeight="1">
      <c r="A44" s="82"/>
      <c r="B44" s="83"/>
      <c r="C44" s="84"/>
      <c r="D44" s="88" t="s">
        <v>559</v>
      </c>
      <c r="E44" s="133" t="s">
        <v>562</v>
      </c>
      <c r="F44" s="73" t="s">
        <v>22</v>
      </c>
      <c r="G44" s="89">
        <v>0.658</v>
      </c>
      <c r="H44" s="78" t="s">
        <v>6</v>
      </c>
      <c r="I44" s="73" t="s">
        <v>249</v>
      </c>
      <c r="J44" s="91">
        <v>4</v>
      </c>
      <c r="K44" s="92">
        <v>24.2</v>
      </c>
      <c r="L44" s="93">
        <f t="shared" si="0"/>
        <v>95.93636363636364</v>
      </c>
      <c r="M44" s="75">
        <v>21</v>
      </c>
      <c r="N44" s="77">
        <v>24.5</v>
      </c>
      <c r="O44" s="73" t="s">
        <v>17</v>
      </c>
      <c r="P44" s="78" t="s">
        <v>516</v>
      </c>
      <c r="Q44" s="73" t="s">
        <v>11</v>
      </c>
      <c r="R44" s="73"/>
      <c r="S44" s="79" t="s">
        <v>231</v>
      </c>
      <c r="T44" s="80">
        <f t="shared" si="1"/>
        <v>115</v>
      </c>
      <c r="U44" s="81">
        <f t="shared" si="2"/>
      </c>
    </row>
    <row r="45" spans="1:21" s="7" customFormat="1" ht="24" customHeight="1">
      <c r="A45" s="82"/>
      <c r="B45" s="83"/>
      <c r="C45" s="84"/>
      <c r="D45" s="88" t="s">
        <v>559</v>
      </c>
      <c r="E45" s="133" t="s">
        <v>563</v>
      </c>
      <c r="F45" s="73" t="s">
        <v>22</v>
      </c>
      <c r="G45" s="89">
        <v>0.658</v>
      </c>
      <c r="H45" s="78" t="s">
        <v>236</v>
      </c>
      <c r="I45" s="73" t="s">
        <v>247</v>
      </c>
      <c r="J45" s="91">
        <v>4</v>
      </c>
      <c r="K45" s="92">
        <v>25.6</v>
      </c>
      <c r="L45" s="93">
        <f t="shared" si="0"/>
        <v>90.68984375</v>
      </c>
      <c r="M45" s="75">
        <v>21</v>
      </c>
      <c r="N45" s="77">
        <v>24.5</v>
      </c>
      <c r="O45" s="73" t="s">
        <v>18</v>
      </c>
      <c r="P45" s="78" t="s">
        <v>516</v>
      </c>
      <c r="Q45" s="73" t="s">
        <v>11</v>
      </c>
      <c r="R45" s="73"/>
      <c r="S45" s="79" t="s">
        <v>231</v>
      </c>
      <c r="T45" s="80">
        <f t="shared" si="1"/>
        <v>121</v>
      </c>
      <c r="U45" s="81">
        <f t="shared" si="2"/>
        <v>104</v>
      </c>
    </row>
    <row r="46" spans="1:21" s="7" customFormat="1" ht="24" customHeight="1">
      <c r="A46" s="82"/>
      <c r="B46" s="83"/>
      <c r="C46" s="84"/>
      <c r="D46" s="88" t="s">
        <v>559</v>
      </c>
      <c r="E46" s="133" t="s">
        <v>564</v>
      </c>
      <c r="F46" s="73" t="s">
        <v>22</v>
      </c>
      <c r="G46" s="89">
        <v>0.658</v>
      </c>
      <c r="H46" s="78" t="s">
        <v>6</v>
      </c>
      <c r="I46" s="73" t="s">
        <v>260</v>
      </c>
      <c r="J46" s="91">
        <v>4</v>
      </c>
      <c r="K46" s="92">
        <v>26.4</v>
      </c>
      <c r="L46" s="93">
        <f t="shared" si="0"/>
        <v>87.94166666666668</v>
      </c>
      <c r="M46" s="75">
        <v>21</v>
      </c>
      <c r="N46" s="77">
        <v>24.5</v>
      </c>
      <c r="O46" s="73" t="s">
        <v>26</v>
      </c>
      <c r="P46" s="78" t="s">
        <v>516</v>
      </c>
      <c r="Q46" s="73" t="s">
        <v>9</v>
      </c>
      <c r="R46" s="73"/>
      <c r="S46" s="79" t="s">
        <v>231</v>
      </c>
      <c r="T46" s="80">
        <f t="shared" si="1"/>
        <v>125</v>
      </c>
      <c r="U46" s="81">
        <f t="shared" si="2"/>
        <v>107</v>
      </c>
    </row>
    <row r="47" spans="1:21" s="7" customFormat="1" ht="24" customHeight="1">
      <c r="A47" s="82"/>
      <c r="B47" s="83"/>
      <c r="C47" s="84"/>
      <c r="D47" s="88" t="s">
        <v>559</v>
      </c>
      <c r="E47" s="133" t="s">
        <v>565</v>
      </c>
      <c r="F47" s="73" t="s">
        <v>22</v>
      </c>
      <c r="G47" s="89">
        <v>0.658</v>
      </c>
      <c r="H47" s="78" t="s">
        <v>6</v>
      </c>
      <c r="I47" s="73" t="s">
        <v>261</v>
      </c>
      <c r="J47" s="91">
        <v>4</v>
      </c>
      <c r="K47" s="92">
        <v>25.6</v>
      </c>
      <c r="L47" s="93">
        <f t="shared" si="0"/>
        <v>90.68984375</v>
      </c>
      <c r="M47" s="75">
        <v>21</v>
      </c>
      <c r="N47" s="77">
        <v>24.5</v>
      </c>
      <c r="O47" s="73" t="s">
        <v>26</v>
      </c>
      <c r="P47" s="78" t="s">
        <v>524</v>
      </c>
      <c r="Q47" s="73" t="s">
        <v>11</v>
      </c>
      <c r="R47" s="73"/>
      <c r="S47" s="79" t="s">
        <v>231</v>
      </c>
      <c r="T47" s="80">
        <f t="shared" si="1"/>
        <v>121</v>
      </c>
      <c r="U47" s="81">
        <f t="shared" si="2"/>
        <v>104</v>
      </c>
    </row>
    <row r="48" spans="1:21" s="7" customFormat="1" ht="24" customHeight="1">
      <c r="A48" s="82"/>
      <c r="B48" s="83"/>
      <c r="C48" s="84"/>
      <c r="D48" s="88" t="s">
        <v>566</v>
      </c>
      <c r="E48" s="133" t="s">
        <v>567</v>
      </c>
      <c r="F48" s="73" t="s">
        <v>22</v>
      </c>
      <c r="G48" s="89">
        <v>0.658</v>
      </c>
      <c r="H48" s="78" t="s">
        <v>14</v>
      </c>
      <c r="I48" s="73" t="s">
        <v>28</v>
      </c>
      <c r="J48" s="91">
        <v>4</v>
      </c>
      <c r="K48" s="92">
        <v>29.2</v>
      </c>
      <c r="L48" s="93">
        <f t="shared" si="0"/>
        <v>79.50890410958904</v>
      </c>
      <c r="M48" s="75">
        <v>21</v>
      </c>
      <c r="N48" s="77">
        <v>24.5</v>
      </c>
      <c r="O48" s="73" t="s">
        <v>15</v>
      </c>
      <c r="P48" s="78" t="s">
        <v>8</v>
      </c>
      <c r="Q48" s="73" t="s">
        <v>9</v>
      </c>
      <c r="R48" s="73"/>
      <c r="S48" s="79" t="s">
        <v>10</v>
      </c>
      <c r="T48" s="80">
        <f t="shared" si="1"/>
        <v>139</v>
      </c>
      <c r="U48" s="81">
        <f t="shared" si="2"/>
        <v>119</v>
      </c>
    </row>
    <row r="49" spans="1:21" s="7" customFormat="1" ht="24" customHeight="1">
      <c r="A49" s="82"/>
      <c r="B49" s="83"/>
      <c r="C49" s="84"/>
      <c r="D49" s="88" t="s">
        <v>206</v>
      </c>
      <c r="E49" s="133" t="s">
        <v>568</v>
      </c>
      <c r="F49" s="73" t="s">
        <v>22</v>
      </c>
      <c r="G49" s="89">
        <v>0.658</v>
      </c>
      <c r="H49" s="78" t="s">
        <v>14</v>
      </c>
      <c r="I49" s="73" t="s">
        <v>29</v>
      </c>
      <c r="J49" s="91">
        <v>4</v>
      </c>
      <c r="K49" s="92">
        <v>28</v>
      </c>
      <c r="L49" s="93">
        <f t="shared" si="0"/>
        <v>82.91642857142857</v>
      </c>
      <c r="M49" s="75">
        <v>21</v>
      </c>
      <c r="N49" s="77">
        <v>24.5</v>
      </c>
      <c r="O49" s="73" t="s">
        <v>15</v>
      </c>
      <c r="P49" s="78" t="s">
        <v>8</v>
      </c>
      <c r="Q49" s="73" t="s">
        <v>11</v>
      </c>
      <c r="R49" s="73"/>
      <c r="S49" s="79" t="s">
        <v>10</v>
      </c>
      <c r="T49" s="80">
        <f t="shared" si="1"/>
        <v>133</v>
      </c>
      <c r="U49" s="81">
        <f t="shared" si="2"/>
        <v>114</v>
      </c>
    </row>
    <row r="50" spans="1:21" s="7" customFormat="1" ht="24" customHeight="1">
      <c r="A50" s="82"/>
      <c r="B50" s="83"/>
      <c r="C50" s="84"/>
      <c r="D50" s="88" t="s">
        <v>206</v>
      </c>
      <c r="E50" s="133" t="s">
        <v>569</v>
      </c>
      <c r="F50" s="73" t="s">
        <v>22</v>
      </c>
      <c r="G50" s="89">
        <v>0.658</v>
      </c>
      <c r="H50" s="78" t="s">
        <v>14</v>
      </c>
      <c r="I50" s="73" t="s">
        <v>39</v>
      </c>
      <c r="J50" s="91">
        <v>4</v>
      </c>
      <c r="K50" s="92">
        <v>26.8</v>
      </c>
      <c r="L50" s="93">
        <f t="shared" si="0"/>
        <v>86.62910447761192</v>
      </c>
      <c r="M50" s="75">
        <v>21</v>
      </c>
      <c r="N50" s="77">
        <v>24.5</v>
      </c>
      <c r="O50" s="73" t="s">
        <v>15</v>
      </c>
      <c r="P50" s="78" t="s">
        <v>8</v>
      </c>
      <c r="Q50" s="73" t="s">
        <v>9</v>
      </c>
      <c r="R50" s="73" t="s">
        <v>19</v>
      </c>
      <c r="S50" s="79" t="s">
        <v>10</v>
      </c>
      <c r="T50" s="80">
        <f t="shared" si="1"/>
        <v>127</v>
      </c>
      <c r="U50" s="81">
        <f t="shared" si="2"/>
        <v>109</v>
      </c>
    </row>
    <row r="51" spans="1:21" s="7" customFormat="1" ht="24" customHeight="1">
      <c r="A51" s="82"/>
      <c r="B51" s="83"/>
      <c r="C51" s="84"/>
      <c r="D51" s="88" t="s">
        <v>206</v>
      </c>
      <c r="E51" s="133" t="s">
        <v>570</v>
      </c>
      <c r="F51" s="73" t="s">
        <v>22</v>
      </c>
      <c r="G51" s="89">
        <v>0.658</v>
      </c>
      <c r="H51" s="78" t="s">
        <v>14</v>
      </c>
      <c r="I51" s="73" t="s">
        <v>30</v>
      </c>
      <c r="J51" s="91">
        <v>4</v>
      </c>
      <c r="K51" s="92">
        <v>25</v>
      </c>
      <c r="L51" s="93">
        <f t="shared" si="0"/>
        <v>92.8664</v>
      </c>
      <c r="M51" s="75">
        <v>20.8</v>
      </c>
      <c r="N51" s="77">
        <v>23.7</v>
      </c>
      <c r="O51" s="73" t="s">
        <v>15</v>
      </c>
      <c r="P51" s="78" t="s">
        <v>8</v>
      </c>
      <c r="Q51" s="73" t="s">
        <v>11</v>
      </c>
      <c r="R51" s="73" t="s">
        <v>19</v>
      </c>
      <c r="S51" s="79" t="s">
        <v>10</v>
      </c>
      <c r="T51" s="80">
        <f t="shared" si="1"/>
        <v>120</v>
      </c>
      <c r="U51" s="81">
        <f t="shared" si="2"/>
        <v>105</v>
      </c>
    </row>
    <row r="52" spans="1:21" s="7" customFormat="1" ht="24" customHeight="1">
      <c r="A52" s="82"/>
      <c r="B52" s="68" t="s">
        <v>133</v>
      </c>
      <c r="C52" s="69" t="s">
        <v>207</v>
      </c>
      <c r="D52" s="88" t="s">
        <v>571</v>
      </c>
      <c r="E52" s="134" t="s">
        <v>572</v>
      </c>
      <c r="F52" s="73" t="s">
        <v>573</v>
      </c>
      <c r="G52" s="89">
        <v>0.658</v>
      </c>
      <c r="H52" s="78" t="s">
        <v>43</v>
      </c>
      <c r="I52" s="73" t="s">
        <v>574</v>
      </c>
      <c r="J52" s="91">
        <v>4</v>
      </c>
      <c r="K52" s="92">
        <v>16.2</v>
      </c>
      <c r="L52" s="93">
        <f t="shared" si="0"/>
        <v>143.31234567901234</v>
      </c>
      <c r="M52" s="75">
        <v>20.8</v>
      </c>
      <c r="N52" s="77">
        <v>23.7</v>
      </c>
      <c r="O52" s="73" t="s">
        <v>575</v>
      </c>
      <c r="P52" s="78" t="s">
        <v>8</v>
      </c>
      <c r="Q52" s="73" t="s">
        <v>41</v>
      </c>
      <c r="R52" s="73" t="s">
        <v>19</v>
      </c>
      <c r="S52" s="79"/>
      <c r="T52" s="80">
        <f t="shared" si="1"/>
      </c>
      <c r="U52" s="81">
        <f t="shared" si="2"/>
      </c>
    </row>
    <row r="53" spans="1:21" s="7" customFormat="1" ht="24" customHeight="1">
      <c r="A53" s="82"/>
      <c r="B53" s="86"/>
      <c r="C53" s="87"/>
      <c r="D53" s="88" t="s">
        <v>571</v>
      </c>
      <c r="E53" s="134" t="s">
        <v>576</v>
      </c>
      <c r="F53" s="73" t="s">
        <v>573</v>
      </c>
      <c r="G53" s="89">
        <v>0.658</v>
      </c>
      <c r="H53" s="78" t="s">
        <v>43</v>
      </c>
      <c r="I53" s="73" t="s">
        <v>577</v>
      </c>
      <c r="J53" s="91">
        <v>4</v>
      </c>
      <c r="K53" s="92">
        <v>14.6</v>
      </c>
      <c r="L53" s="93">
        <f t="shared" si="0"/>
        <v>159.01780821917808</v>
      </c>
      <c r="M53" s="75">
        <v>20.5</v>
      </c>
      <c r="N53" s="77">
        <v>23.4</v>
      </c>
      <c r="O53" s="73" t="s">
        <v>578</v>
      </c>
      <c r="P53" s="78" t="s">
        <v>8</v>
      </c>
      <c r="Q53" s="73" t="s">
        <v>11</v>
      </c>
      <c r="R53" s="73" t="s">
        <v>19</v>
      </c>
      <c r="S53" s="79"/>
      <c r="T53" s="80">
        <f t="shared" si="1"/>
      </c>
      <c r="U53" s="81">
        <f t="shared" si="2"/>
      </c>
    </row>
    <row r="54" spans="1:21" s="7" customFormat="1" ht="24" customHeight="1">
      <c r="A54" s="82"/>
      <c r="B54" s="83" t="s">
        <v>133</v>
      </c>
      <c r="C54" s="84" t="s">
        <v>208</v>
      </c>
      <c r="D54" s="88" t="s">
        <v>209</v>
      </c>
      <c r="E54" s="134" t="s">
        <v>579</v>
      </c>
      <c r="F54" s="73" t="s">
        <v>16</v>
      </c>
      <c r="G54" s="89">
        <v>0.658</v>
      </c>
      <c r="H54" s="78" t="s">
        <v>47</v>
      </c>
      <c r="I54" s="73">
        <v>970</v>
      </c>
      <c r="J54" s="91">
        <v>4</v>
      </c>
      <c r="K54" s="92">
        <v>15.2</v>
      </c>
      <c r="L54" s="93">
        <f t="shared" si="0"/>
        <v>152.74078947368417</v>
      </c>
      <c r="M54" s="75">
        <v>20.8</v>
      </c>
      <c r="N54" s="77">
        <v>23.7</v>
      </c>
      <c r="O54" s="73" t="s">
        <v>40</v>
      </c>
      <c r="P54" s="78" t="s">
        <v>8</v>
      </c>
      <c r="Q54" s="73" t="s">
        <v>11</v>
      </c>
      <c r="R54" s="73" t="s">
        <v>19</v>
      </c>
      <c r="S54" s="79"/>
      <c r="T54" s="80">
        <f t="shared" si="1"/>
      </c>
      <c r="U54" s="81">
        <f t="shared" si="2"/>
      </c>
    </row>
    <row r="55" spans="1:21" s="7" customFormat="1" ht="24" customHeight="1">
      <c r="A55" s="82"/>
      <c r="B55" s="83"/>
      <c r="C55" s="84"/>
      <c r="D55" s="88" t="s">
        <v>209</v>
      </c>
      <c r="E55" s="134" t="s">
        <v>580</v>
      </c>
      <c r="F55" s="73" t="s">
        <v>16</v>
      </c>
      <c r="G55" s="89">
        <v>0.658</v>
      </c>
      <c r="H55" s="78" t="s">
        <v>47</v>
      </c>
      <c r="I55" s="73" t="s">
        <v>48</v>
      </c>
      <c r="J55" s="91">
        <v>4</v>
      </c>
      <c r="K55" s="92">
        <v>14.8</v>
      </c>
      <c r="L55" s="93">
        <f t="shared" si="0"/>
        <v>156.8689189189189</v>
      </c>
      <c r="M55" s="75">
        <v>20.5</v>
      </c>
      <c r="N55" s="77">
        <v>23.4</v>
      </c>
      <c r="O55" s="73" t="s">
        <v>40</v>
      </c>
      <c r="P55" s="78" t="s">
        <v>8</v>
      </c>
      <c r="Q55" s="73" t="s">
        <v>11</v>
      </c>
      <c r="R55" s="73" t="s">
        <v>19</v>
      </c>
      <c r="S55" s="79"/>
      <c r="T55" s="80">
        <f t="shared" si="1"/>
      </c>
      <c r="U55" s="81">
        <f t="shared" si="2"/>
      </c>
    </row>
    <row r="56" spans="1:21" s="7" customFormat="1" ht="24" customHeight="1" thickBot="1">
      <c r="A56" s="95"/>
      <c r="B56" s="86"/>
      <c r="C56" s="87"/>
      <c r="D56" s="88" t="s">
        <v>209</v>
      </c>
      <c r="E56" s="134" t="s">
        <v>581</v>
      </c>
      <c r="F56" s="73" t="s">
        <v>16</v>
      </c>
      <c r="G56" s="89">
        <v>0.658</v>
      </c>
      <c r="H56" s="78" t="s">
        <v>49</v>
      </c>
      <c r="I56" s="73" t="s">
        <v>45</v>
      </c>
      <c r="J56" s="74">
        <v>4</v>
      </c>
      <c r="K56" s="96">
        <v>13.6</v>
      </c>
      <c r="L56" s="97">
        <f t="shared" si="0"/>
        <v>170.71029411764707</v>
      </c>
      <c r="M56" s="75">
        <v>20.5</v>
      </c>
      <c r="N56" s="77">
        <v>23.4</v>
      </c>
      <c r="O56" s="73" t="s">
        <v>40</v>
      </c>
      <c r="P56" s="78" t="s">
        <v>8</v>
      </c>
      <c r="Q56" s="73" t="s">
        <v>11</v>
      </c>
      <c r="R56" s="73" t="s">
        <v>19</v>
      </c>
      <c r="S56" s="79"/>
      <c r="T56" s="80">
        <f t="shared" si="1"/>
      </c>
      <c r="U56" s="81">
        <f t="shared" si="2"/>
      </c>
    </row>
    <row r="58" spans="2:3" ht="11.25">
      <c r="B58" s="2" t="s">
        <v>210</v>
      </c>
      <c r="C58" s="98" t="s">
        <v>211</v>
      </c>
    </row>
  </sheetData>
  <sheetProtection/>
  <mergeCells count="24">
    <mergeCell ref="J2:P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SheetLayoutView="80" zoomScalePageLayoutView="0" workbookViewId="0" topLeftCell="A1">
      <selection activeCell="U10" sqref="U10"/>
    </sheetView>
  </sheetViews>
  <sheetFormatPr defaultColWidth="9.00390625" defaultRowHeight="13.5"/>
  <cols>
    <col min="1" max="1" width="8.625" style="2" customWidth="1"/>
    <col min="2" max="2" width="2.875" style="2" customWidth="1"/>
    <col min="3" max="5" width="11.625" style="2" customWidth="1"/>
    <col min="6" max="7" width="6.625" style="2" customWidth="1"/>
    <col min="8" max="9" width="9.00390625" style="2" customWidth="1"/>
    <col min="10" max="10" width="6.625" style="2" customWidth="1"/>
    <col min="11" max="14" width="9.00390625" style="2" customWidth="1"/>
    <col min="15" max="15" width="7.625" style="2" customWidth="1"/>
    <col min="16" max="17" width="6.625" style="2" customWidth="1"/>
    <col min="18" max="18" width="9.25390625" style="2" customWidth="1"/>
    <col min="19" max="20" width="9.00390625" style="2" customWidth="1"/>
    <col min="21" max="21" width="10.50390625" style="2" bestFit="1" customWidth="1"/>
    <col min="22" max="16384" width="9.00390625" style="2" customWidth="1"/>
  </cols>
  <sheetData>
    <row r="1" spans="1:20" ht="19.5" customHeight="1">
      <c r="A1" s="99"/>
      <c r="B1" s="9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00"/>
      <c r="R1" s="20"/>
      <c r="S1" s="20"/>
      <c r="T1" s="20"/>
    </row>
    <row r="2" spans="1:21" s="7" customFormat="1" ht="15" customHeight="1">
      <c r="A2" s="20"/>
      <c r="B2" s="20"/>
      <c r="C2" s="20"/>
      <c r="D2" s="124"/>
      <c r="E2" s="124"/>
      <c r="F2" s="247"/>
      <c r="G2" s="124"/>
      <c r="H2" s="124"/>
      <c r="I2" s="20"/>
      <c r="J2" s="248" t="s">
        <v>473</v>
      </c>
      <c r="K2" s="248"/>
      <c r="L2" s="248"/>
      <c r="M2" s="248"/>
      <c r="N2" s="248"/>
      <c r="O2" s="248"/>
      <c r="P2" s="248"/>
      <c r="Q2" s="249"/>
      <c r="R2" s="249"/>
      <c r="S2" s="249"/>
      <c r="T2" s="249"/>
      <c r="U2" s="52"/>
    </row>
    <row r="3" spans="1:21" s="7" customFormat="1" ht="24" customHeight="1">
      <c r="A3" s="271" t="s">
        <v>1</v>
      </c>
      <c r="B3" s="250"/>
      <c r="C3" s="20"/>
      <c r="D3" s="124"/>
      <c r="E3" s="124"/>
      <c r="F3" s="20"/>
      <c r="G3" s="20"/>
      <c r="H3" s="20"/>
      <c r="I3" s="20"/>
      <c r="J3" s="248"/>
      <c r="K3" s="20"/>
      <c r="L3" s="20"/>
      <c r="M3" s="20"/>
      <c r="N3" s="20"/>
      <c r="O3" s="20"/>
      <c r="P3" s="124"/>
      <c r="Q3" s="251"/>
      <c r="R3" s="124"/>
      <c r="S3" s="272"/>
      <c r="U3" s="53" t="s">
        <v>474</v>
      </c>
    </row>
    <row r="4" spans="1:21" s="7" customFormat="1" ht="14.25" customHeight="1" thickBot="1">
      <c r="A4" s="290" t="s">
        <v>170</v>
      </c>
      <c r="B4" s="323" t="s">
        <v>171</v>
      </c>
      <c r="C4" s="435"/>
      <c r="D4" s="435"/>
      <c r="E4" s="333"/>
      <c r="F4" s="323" t="s">
        <v>172</v>
      </c>
      <c r="G4" s="333"/>
      <c r="H4" s="294" t="s">
        <v>173</v>
      </c>
      <c r="I4" s="294" t="s">
        <v>174</v>
      </c>
      <c r="J4" s="295" t="s">
        <v>175</v>
      </c>
      <c r="K4" s="487" t="s">
        <v>176</v>
      </c>
      <c r="L4" s="488"/>
      <c r="M4" s="488"/>
      <c r="N4" s="489"/>
      <c r="O4" s="55"/>
      <c r="P4" s="418"/>
      <c r="Q4" s="419"/>
      <c r="R4" s="420"/>
      <c r="S4" s="252"/>
      <c r="T4" s="421" t="s">
        <v>212</v>
      </c>
      <c r="U4" s="422" t="s">
        <v>213</v>
      </c>
    </row>
    <row r="5" spans="1:21" s="7" customFormat="1" ht="12" customHeight="1">
      <c r="A5" s="291"/>
      <c r="B5" s="296"/>
      <c r="C5" s="486"/>
      <c r="D5" s="436"/>
      <c r="E5" s="316"/>
      <c r="F5" s="297"/>
      <c r="G5" s="316"/>
      <c r="H5" s="291"/>
      <c r="I5" s="291"/>
      <c r="J5" s="296"/>
      <c r="K5" s="307" t="s">
        <v>177</v>
      </c>
      <c r="L5" s="310" t="s">
        <v>178</v>
      </c>
      <c r="M5" s="483" t="s">
        <v>475</v>
      </c>
      <c r="N5" s="294" t="s">
        <v>476</v>
      </c>
      <c r="O5" s="57" t="s">
        <v>181</v>
      </c>
      <c r="P5" s="423" t="s">
        <v>182</v>
      </c>
      <c r="Q5" s="424"/>
      <c r="R5" s="425"/>
      <c r="S5" s="254" t="s">
        <v>183</v>
      </c>
      <c r="T5" s="490"/>
      <c r="U5" s="481"/>
    </row>
    <row r="6" spans="1:21" s="7" customFormat="1" ht="12" customHeight="1">
      <c r="A6" s="291"/>
      <c r="B6" s="296"/>
      <c r="C6" s="486"/>
      <c r="D6" s="290" t="s">
        <v>184</v>
      </c>
      <c r="E6" s="293" t="s">
        <v>228</v>
      </c>
      <c r="F6" s="290" t="s">
        <v>184</v>
      </c>
      <c r="G6" s="294" t="s">
        <v>185</v>
      </c>
      <c r="H6" s="291"/>
      <c r="I6" s="291"/>
      <c r="J6" s="296"/>
      <c r="K6" s="308"/>
      <c r="L6" s="311"/>
      <c r="M6" s="484"/>
      <c r="N6" s="291"/>
      <c r="O6" s="62" t="s">
        <v>186</v>
      </c>
      <c r="P6" s="62" t="s">
        <v>187</v>
      </c>
      <c r="Q6" s="62"/>
      <c r="R6" s="62"/>
      <c r="S6" s="255" t="s">
        <v>188</v>
      </c>
      <c r="T6" s="490"/>
      <c r="U6" s="481"/>
    </row>
    <row r="7" spans="1:21" s="7" customFormat="1" ht="12" customHeight="1">
      <c r="A7" s="291"/>
      <c r="B7" s="296"/>
      <c r="C7" s="486"/>
      <c r="D7" s="291"/>
      <c r="E7" s="291"/>
      <c r="F7" s="291"/>
      <c r="G7" s="291"/>
      <c r="H7" s="291"/>
      <c r="I7" s="291"/>
      <c r="J7" s="296"/>
      <c r="K7" s="308"/>
      <c r="L7" s="311"/>
      <c r="M7" s="484"/>
      <c r="N7" s="291"/>
      <c r="O7" s="62" t="s">
        <v>189</v>
      </c>
      <c r="P7" s="62" t="s">
        <v>190</v>
      </c>
      <c r="Q7" s="62" t="s">
        <v>191</v>
      </c>
      <c r="R7" s="62" t="s">
        <v>192</v>
      </c>
      <c r="S7" s="255" t="s">
        <v>193</v>
      </c>
      <c r="T7" s="490"/>
      <c r="U7" s="481"/>
    </row>
    <row r="8" spans="1:21" s="7" customFormat="1" ht="12" customHeight="1">
      <c r="A8" s="292"/>
      <c r="B8" s="297"/>
      <c r="C8" s="436"/>
      <c r="D8" s="292"/>
      <c r="E8" s="292"/>
      <c r="F8" s="292"/>
      <c r="G8" s="292"/>
      <c r="H8" s="292"/>
      <c r="I8" s="292"/>
      <c r="J8" s="297"/>
      <c r="K8" s="309"/>
      <c r="L8" s="312"/>
      <c r="M8" s="485"/>
      <c r="N8" s="292"/>
      <c r="O8" s="59" t="s">
        <v>194</v>
      </c>
      <c r="P8" s="59" t="s">
        <v>195</v>
      </c>
      <c r="Q8" s="59" t="s">
        <v>196</v>
      </c>
      <c r="R8" s="256"/>
      <c r="S8" s="253" t="s">
        <v>197</v>
      </c>
      <c r="T8" s="491"/>
      <c r="U8" s="482"/>
    </row>
    <row r="9" spans="1:21" s="7" customFormat="1" ht="24.75" customHeight="1">
      <c r="A9" s="153" t="s">
        <v>214</v>
      </c>
      <c r="B9" s="154"/>
      <c r="C9" s="273" t="s">
        <v>215</v>
      </c>
      <c r="D9" s="274" t="s">
        <v>216</v>
      </c>
      <c r="E9" s="275" t="s">
        <v>477</v>
      </c>
      <c r="F9" s="73" t="s">
        <v>217</v>
      </c>
      <c r="G9" s="73">
        <v>0.659</v>
      </c>
      <c r="H9" s="73" t="s">
        <v>478</v>
      </c>
      <c r="I9" s="73" t="s">
        <v>479</v>
      </c>
      <c r="J9" s="74">
        <v>4</v>
      </c>
      <c r="K9" s="262">
        <v>25.8</v>
      </c>
      <c r="L9" s="276">
        <f>IF(K9&gt;0,1/K9*34.6*67.1,"")</f>
        <v>89.98682170542635</v>
      </c>
      <c r="M9" s="277">
        <v>21</v>
      </c>
      <c r="N9" s="278">
        <v>24.5</v>
      </c>
      <c r="O9" s="78" t="s">
        <v>218</v>
      </c>
      <c r="P9" s="78" t="s">
        <v>219</v>
      </c>
      <c r="Q9" s="73" t="s">
        <v>9</v>
      </c>
      <c r="R9" s="73"/>
      <c r="S9" s="259" t="s">
        <v>10</v>
      </c>
      <c r="T9" s="80">
        <f>IF(K9&lt;&gt;0,IF(K9&gt;=M9,ROUNDDOWN(K9/M9*100,0),""),"")</f>
        <v>122</v>
      </c>
      <c r="U9" s="81">
        <f>IF(K9&lt;&gt;0,IF(K9&gt;=N9,ROUNDDOWN(K9/N9*100,0),""),"")</f>
        <v>105</v>
      </c>
    </row>
    <row r="10" spans="1:21" s="7" customFormat="1" ht="24.75" customHeight="1">
      <c r="A10" s="155"/>
      <c r="B10" s="158"/>
      <c r="C10" s="279"/>
      <c r="D10" s="274" t="s">
        <v>216</v>
      </c>
      <c r="E10" s="275" t="s">
        <v>480</v>
      </c>
      <c r="F10" s="73" t="s">
        <v>217</v>
      </c>
      <c r="G10" s="73">
        <v>0.659</v>
      </c>
      <c r="H10" s="73" t="s">
        <v>478</v>
      </c>
      <c r="I10" s="73">
        <v>890</v>
      </c>
      <c r="J10" s="74">
        <v>4</v>
      </c>
      <c r="K10" s="263">
        <v>22.2</v>
      </c>
      <c r="L10" s="280">
        <f aca="true" t="shared" si="0" ref="L10:L18">IF(K10&gt;0,1/K10*34.6*67.1,"")</f>
        <v>104.57927927927929</v>
      </c>
      <c r="M10" s="277">
        <v>20.8</v>
      </c>
      <c r="N10" s="278">
        <v>23.7</v>
      </c>
      <c r="O10" s="78" t="s">
        <v>218</v>
      </c>
      <c r="P10" s="78" t="s">
        <v>82</v>
      </c>
      <c r="Q10" s="73" t="s">
        <v>11</v>
      </c>
      <c r="R10" s="73"/>
      <c r="S10" s="259" t="s">
        <v>10</v>
      </c>
      <c r="T10" s="80">
        <f aca="true" t="shared" si="1" ref="T10:T18">IF(K10&lt;&gt;0,IF(K10&gt;=M10,ROUNDDOWN(K10/M10*100,0),""),"")</f>
        <v>106</v>
      </c>
      <c r="U10" s="81">
        <f aca="true" t="shared" si="2" ref="U10:U18">IF(K10&lt;&gt;0,IF(K10&gt;=N10,ROUNDDOWN(K10/N10*100,0),""),"")</f>
      </c>
    </row>
    <row r="11" spans="1:21" s="7" customFormat="1" ht="24.75" customHeight="1">
      <c r="A11" s="155"/>
      <c r="B11" s="158"/>
      <c r="C11" s="279"/>
      <c r="D11" s="274" t="s">
        <v>216</v>
      </c>
      <c r="E11" s="275" t="s">
        <v>481</v>
      </c>
      <c r="F11" s="73" t="s">
        <v>217</v>
      </c>
      <c r="G11" s="73">
        <v>0.659</v>
      </c>
      <c r="H11" s="73" t="s">
        <v>478</v>
      </c>
      <c r="I11" s="73" t="s">
        <v>482</v>
      </c>
      <c r="J11" s="74">
        <v>4</v>
      </c>
      <c r="K11" s="263">
        <v>23.6</v>
      </c>
      <c r="L11" s="280">
        <f>IF(K11&gt;0,1/K11*34.6*67.1,"")</f>
        <v>98.37542372881356</v>
      </c>
      <c r="M11" s="277">
        <v>20.8</v>
      </c>
      <c r="N11" s="278">
        <v>23.7</v>
      </c>
      <c r="O11" s="78" t="s">
        <v>218</v>
      </c>
      <c r="P11" s="78" t="s">
        <v>82</v>
      </c>
      <c r="Q11" s="73" t="s">
        <v>9</v>
      </c>
      <c r="R11" s="73"/>
      <c r="S11" s="259" t="s">
        <v>10</v>
      </c>
      <c r="T11" s="80">
        <f>IF(K11&lt;&gt;0,IF(K11&gt;=M11,ROUNDDOWN(K11/M11*100,0),""),"")</f>
        <v>113</v>
      </c>
      <c r="U11" s="81">
        <f>IF(K11&lt;&gt;0,IF(K11&gt;=N11,ROUNDDOWN(K11/N11*100,0),""),"")</f>
      </c>
    </row>
    <row r="12" spans="1:21" s="7" customFormat="1" ht="24.75" customHeight="1">
      <c r="A12" s="155"/>
      <c r="B12" s="158"/>
      <c r="C12" s="279"/>
      <c r="D12" s="274" t="s">
        <v>216</v>
      </c>
      <c r="E12" s="275" t="s">
        <v>483</v>
      </c>
      <c r="F12" s="73" t="s">
        <v>217</v>
      </c>
      <c r="G12" s="73">
        <v>0.659</v>
      </c>
      <c r="H12" s="73" t="s">
        <v>478</v>
      </c>
      <c r="I12" s="73">
        <v>830</v>
      </c>
      <c r="J12" s="74">
        <v>4</v>
      </c>
      <c r="K12" s="263">
        <v>23.6</v>
      </c>
      <c r="L12" s="280">
        <f t="shared" si="0"/>
        <v>98.37542372881356</v>
      </c>
      <c r="M12" s="277">
        <v>21</v>
      </c>
      <c r="N12" s="278">
        <v>24.5</v>
      </c>
      <c r="O12" s="78" t="s">
        <v>220</v>
      </c>
      <c r="P12" s="78" t="s">
        <v>82</v>
      </c>
      <c r="Q12" s="73" t="s">
        <v>9</v>
      </c>
      <c r="R12" s="73"/>
      <c r="S12" s="259" t="s">
        <v>10</v>
      </c>
      <c r="T12" s="80">
        <f t="shared" si="1"/>
        <v>112</v>
      </c>
      <c r="U12" s="81">
        <f t="shared" si="2"/>
      </c>
    </row>
    <row r="13" spans="1:21" s="7" customFormat="1" ht="24.75" customHeight="1">
      <c r="A13" s="155"/>
      <c r="B13" s="156"/>
      <c r="C13" s="281"/>
      <c r="D13" s="274" t="s">
        <v>216</v>
      </c>
      <c r="E13" s="275" t="s">
        <v>484</v>
      </c>
      <c r="F13" s="73" t="s">
        <v>217</v>
      </c>
      <c r="G13" s="73">
        <v>0.659</v>
      </c>
      <c r="H13" s="73" t="s">
        <v>478</v>
      </c>
      <c r="I13" s="73" t="s">
        <v>485</v>
      </c>
      <c r="J13" s="74">
        <v>4</v>
      </c>
      <c r="K13" s="263">
        <v>21.8</v>
      </c>
      <c r="L13" s="280">
        <f t="shared" si="0"/>
        <v>106.49816513761466</v>
      </c>
      <c r="M13" s="277">
        <v>20.8</v>
      </c>
      <c r="N13" s="278">
        <v>23.7</v>
      </c>
      <c r="O13" s="78" t="s">
        <v>218</v>
      </c>
      <c r="P13" s="78" t="s">
        <v>82</v>
      </c>
      <c r="Q13" s="73" t="s">
        <v>11</v>
      </c>
      <c r="R13" s="73"/>
      <c r="S13" s="259" t="s">
        <v>10</v>
      </c>
      <c r="T13" s="80">
        <f t="shared" si="1"/>
        <v>104</v>
      </c>
      <c r="U13" s="81">
        <f t="shared" si="2"/>
      </c>
    </row>
    <row r="14" spans="1:21" s="7" customFormat="1" ht="24.75" customHeight="1">
      <c r="A14" s="155"/>
      <c r="B14" s="154"/>
      <c r="C14" s="273" t="s">
        <v>221</v>
      </c>
      <c r="D14" s="274" t="s">
        <v>222</v>
      </c>
      <c r="E14" s="275" t="s">
        <v>486</v>
      </c>
      <c r="F14" s="73" t="s">
        <v>217</v>
      </c>
      <c r="G14" s="73">
        <v>0.659</v>
      </c>
      <c r="H14" s="73" t="s">
        <v>478</v>
      </c>
      <c r="I14" s="73" t="s">
        <v>487</v>
      </c>
      <c r="J14" s="74">
        <v>4</v>
      </c>
      <c r="K14" s="262">
        <v>22</v>
      </c>
      <c r="L14" s="276">
        <f t="shared" si="0"/>
        <v>105.52999999999999</v>
      </c>
      <c r="M14" s="277">
        <v>20.8</v>
      </c>
      <c r="N14" s="278">
        <v>23.7</v>
      </c>
      <c r="O14" s="78" t="s">
        <v>218</v>
      </c>
      <c r="P14" s="78" t="s">
        <v>82</v>
      </c>
      <c r="Q14" s="73" t="s">
        <v>9</v>
      </c>
      <c r="R14" s="73"/>
      <c r="S14" s="259" t="s">
        <v>10</v>
      </c>
      <c r="T14" s="80">
        <f t="shared" si="1"/>
        <v>105</v>
      </c>
      <c r="U14" s="81">
        <f t="shared" si="2"/>
      </c>
    </row>
    <row r="15" spans="1:21" s="7" customFormat="1" ht="24.75" customHeight="1">
      <c r="A15" s="155"/>
      <c r="B15" s="158"/>
      <c r="C15" s="279"/>
      <c r="D15" s="274" t="s">
        <v>222</v>
      </c>
      <c r="E15" s="275" t="s">
        <v>488</v>
      </c>
      <c r="F15" s="73" t="s">
        <v>217</v>
      </c>
      <c r="G15" s="73">
        <v>0.659</v>
      </c>
      <c r="H15" s="73" t="s">
        <v>478</v>
      </c>
      <c r="I15" s="73">
        <v>970</v>
      </c>
      <c r="J15" s="74">
        <v>4</v>
      </c>
      <c r="K15" s="263">
        <v>21.8</v>
      </c>
      <c r="L15" s="280">
        <f t="shared" si="0"/>
        <v>106.49816513761466</v>
      </c>
      <c r="M15" s="277">
        <v>20.8</v>
      </c>
      <c r="N15" s="278">
        <v>23.7</v>
      </c>
      <c r="O15" s="78" t="s">
        <v>218</v>
      </c>
      <c r="P15" s="78" t="s">
        <v>82</v>
      </c>
      <c r="Q15" s="73" t="s">
        <v>11</v>
      </c>
      <c r="R15" s="73"/>
      <c r="S15" s="259" t="s">
        <v>10</v>
      </c>
      <c r="T15" s="80">
        <f t="shared" si="1"/>
        <v>104</v>
      </c>
      <c r="U15" s="81">
        <f t="shared" si="2"/>
      </c>
    </row>
    <row r="16" spans="1:21" s="7" customFormat="1" ht="24.75" customHeight="1">
      <c r="A16" s="155"/>
      <c r="B16" s="158"/>
      <c r="C16" s="279"/>
      <c r="D16" s="274" t="s">
        <v>222</v>
      </c>
      <c r="E16" s="275" t="s">
        <v>489</v>
      </c>
      <c r="F16" s="73" t="s">
        <v>217</v>
      </c>
      <c r="G16" s="73">
        <v>0.659</v>
      </c>
      <c r="H16" s="73" t="s">
        <v>478</v>
      </c>
      <c r="I16" s="73" t="s">
        <v>490</v>
      </c>
      <c r="J16" s="74">
        <v>4</v>
      </c>
      <c r="K16" s="263">
        <v>20.6</v>
      </c>
      <c r="L16" s="280">
        <f t="shared" si="0"/>
        <v>112.70194174757282</v>
      </c>
      <c r="M16" s="277">
        <v>20.5</v>
      </c>
      <c r="N16" s="278">
        <v>23.4</v>
      </c>
      <c r="O16" s="78" t="s">
        <v>218</v>
      </c>
      <c r="P16" s="78" t="s">
        <v>82</v>
      </c>
      <c r="Q16" s="73" t="s">
        <v>11</v>
      </c>
      <c r="R16" s="73"/>
      <c r="S16" s="259" t="s">
        <v>10</v>
      </c>
      <c r="T16" s="80">
        <f t="shared" si="1"/>
        <v>100</v>
      </c>
      <c r="U16" s="81">
        <f t="shared" si="2"/>
      </c>
    </row>
    <row r="17" spans="1:21" s="7" customFormat="1" ht="24.75" customHeight="1">
      <c r="A17" s="155"/>
      <c r="B17" s="158"/>
      <c r="C17" s="279"/>
      <c r="D17" s="274" t="s">
        <v>222</v>
      </c>
      <c r="E17" s="275" t="s">
        <v>491</v>
      </c>
      <c r="F17" s="73" t="s">
        <v>217</v>
      </c>
      <c r="G17" s="73">
        <v>0.659</v>
      </c>
      <c r="H17" s="73" t="s">
        <v>478</v>
      </c>
      <c r="I17" s="73">
        <v>960</v>
      </c>
      <c r="J17" s="74">
        <v>4</v>
      </c>
      <c r="K17" s="263">
        <v>22</v>
      </c>
      <c r="L17" s="280">
        <f t="shared" si="0"/>
        <v>105.52999999999999</v>
      </c>
      <c r="M17" s="277">
        <v>20.8</v>
      </c>
      <c r="N17" s="278">
        <v>23.7</v>
      </c>
      <c r="O17" s="78" t="s">
        <v>218</v>
      </c>
      <c r="P17" s="78" t="s">
        <v>82</v>
      </c>
      <c r="Q17" s="73" t="s">
        <v>9</v>
      </c>
      <c r="R17" s="73"/>
      <c r="S17" s="259" t="s">
        <v>10</v>
      </c>
      <c r="T17" s="80">
        <f t="shared" si="1"/>
        <v>105</v>
      </c>
      <c r="U17" s="81">
        <f t="shared" si="2"/>
      </c>
    </row>
    <row r="18" spans="1:21" s="7" customFormat="1" ht="24.75" customHeight="1">
      <c r="A18" s="155"/>
      <c r="B18" s="156"/>
      <c r="C18" s="281"/>
      <c r="D18" s="274" t="s">
        <v>222</v>
      </c>
      <c r="E18" s="275" t="s">
        <v>492</v>
      </c>
      <c r="F18" s="73" t="s">
        <v>217</v>
      </c>
      <c r="G18" s="73">
        <v>0.659</v>
      </c>
      <c r="H18" s="73" t="s">
        <v>478</v>
      </c>
      <c r="I18" s="73">
        <v>1010</v>
      </c>
      <c r="J18" s="74">
        <v>4</v>
      </c>
      <c r="K18" s="282">
        <v>20.2</v>
      </c>
      <c r="L18" s="283">
        <f t="shared" si="0"/>
        <v>114.93366336633663</v>
      </c>
      <c r="M18" s="277">
        <v>20.5</v>
      </c>
      <c r="N18" s="278">
        <v>23.4</v>
      </c>
      <c r="O18" s="78" t="s">
        <v>218</v>
      </c>
      <c r="P18" s="78" t="s">
        <v>82</v>
      </c>
      <c r="Q18" s="73" t="s">
        <v>11</v>
      </c>
      <c r="R18" s="73"/>
      <c r="S18" s="259" t="s">
        <v>10</v>
      </c>
      <c r="T18" s="80">
        <f t="shared" si="1"/>
      </c>
      <c r="U18" s="81">
        <f t="shared" si="2"/>
      </c>
    </row>
    <row r="19" spans="1:21" s="7" customFormat="1" ht="24.75" customHeight="1">
      <c r="A19" s="155"/>
      <c r="B19" s="68" t="s">
        <v>133</v>
      </c>
      <c r="C19" s="69" t="s">
        <v>223</v>
      </c>
      <c r="D19" s="88" t="s">
        <v>493</v>
      </c>
      <c r="E19" s="284" t="s">
        <v>264</v>
      </c>
      <c r="F19" s="73" t="s">
        <v>5</v>
      </c>
      <c r="G19" s="89">
        <v>0.658</v>
      </c>
      <c r="H19" s="78" t="s">
        <v>43</v>
      </c>
      <c r="I19" s="73" t="s">
        <v>265</v>
      </c>
      <c r="J19" s="91">
        <v>4</v>
      </c>
      <c r="K19" s="92">
        <v>16.2</v>
      </c>
      <c r="L19" s="93">
        <f>IF(K19&gt;0,1/K19*34.6*67.1,"")</f>
        <v>143.31234567901234</v>
      </c>
      <c r="M19" s="257">
        <v>20.8</v>
      </c>
      <c r="N19" s="258">
        <v>23.7</v>
      </c>
      <c r="O19" s="73" t="s">
        <v>266</v>
      </c>
      <c r="P19" s="78" t="s">
        <v>8</v>
      </c>
      <c r="Q19" s="73" t="s">
        <v>41</v>
      </c>
      <c r="R19" s="73" t="s">
        <v>19</v>
      </c>
      <c r="S19" s="79"/>
      <c r="T19" s="80">
        <f>IF(K19&lt;&gt;0,IF(K19&gt;=M19,ROUNDDOWN(K19/M19*100,0),""),"")</f>
      </c>
      <c r="U19" s="81">
        <f>IF(K19&lt;&gt;0,IF(K19&gt;=N19,ROUNDDOWN(K19/N19*100,0),""),"")</f>
      </c>
    </row>
    <row r="20" spans="1:21" s="7" customFormat="1" ht="24.75" customHeight="1" thickBot="1">
      <c r="A20" s="95"/>
      <c r="B20" s="86"/>
      <c r="C20" s="87"/>
      <c r="D20" s="88" t="s">
        <v>493</v>
      </c>
      <c r="E20" s="284" t="s">
        <v>267</v>
      </c>
      <c r="F20" s="73" t="s">
        <v>5</v>
      </c>
      <c r="G20" s="89">
        <v>0.658</v>
      </c>
      <c r="H20" s="78" t="s">
        <v>43</v>
      </c>
      <c r="I20" s="73" t="s">
        <v>268</v>
      </c>
      <c r="J20" s="73">
        <v>4</v>
      </c>
      <c r="K20" s="96">
        <v>14.6</v>
      </c>
      <c r="L20" s="97">
        <f>IF(K20&gt;0,1/K20*34.6*67.1,"")</f>
        <v>159.01780821917808</v>
      </c>
      <c r="M20" s="257">
        <v>20.5</v>
      </c>
      <c r="N20" s="258">
        <v>23.4</v>
      </c>
      <c r="O20" s="73" t="s">
        <v>266</v>
      </c>
      <c r="P20" s="78" t="s">
        <v>8</v>
      </c>
      <c r="Q20" s="73" t="s">
        <v>11</v>
      </c>
      <c r="R20" s="73" t="s">
        <v>19</v>
      </c>
      <c r="S20" s="79"/>
      <c r="T20" s="80">
        <f>IF(K20&lt;&gt;0,IF(K20&gt;=M20,ROUNDDOWN(K20/M20*100,0),""),"")</f>
      </c>
      <c r="U20" s="81">
        <f>IF(K20&lt;&gt;0,IF(K20&gt;=N20,ROUNDDOWN(K20/N20*100,0),""),"")</f>
      </c>
    </row>
    <row r="21" spans="1:21" s="7" customFormat="1" ht="12" customHeight="1">
      <c r="A21" s="102"/>
      <c r="B21" s="102"/>
      <c r="C21" s="102"/>
      <c r="D21" s="102"/>
      <c r="E21" s="102"/>
      <c r="F21" s="103"/>
      <c r="G21" s="104"/>
      <c r="H21" s="105"/>
      <c r="I21" s="103"/>
      <c r="J21" s="103"/>
      <c r="K21" s="106"/>
      <c r="L21" s="107"/>
      <c r="M21" s="106"/>
      <c r="N21" s="106"/>
      <c r="O21" s="103"/>
      <c r="P21" s="105"/>
      <c r="Q21" s="103"/>
      <c r="R21" s="103"/>
      <c r="S21" s="108"/>
      <c r="T21" s="109"/>
      <c r="U21" s="109"/>
    </row>
    <row r="22" spans="1:21" s="115" customFormat="1" ht="12" customHeight="1">
      <c r="A22" s="110"/>
      <c r="B22" s="110" t="s">
        <v>224</v>
      </c>
      <c r="C22" s="111"/>
      <c r="D22" s="111"/>
      <c r="E22" s="111"/>
      <c r="F22" s="112"/>
      <c r="G22" s="112"/>
      <c r="H22" s="110"/>
      <c r="I22" s="110"/>
      <c r="J22" s="110"/>
      <c r="K22" s="110"/>
      <c r="L22" s="110"/>
      <c r="M22" s="113"/>
      <c r="N22" s="113"/>
      <c r="O22" s="114"/>
      <c r="P22" s="113"/>
      <c r="Q22" s="110"/>
      <c r="R22" s="110"/>
      <c r="S22" s="110"/>
      <c r="T22" s="110"/>
      <c r="U22" s="112"/>
    </row>
    <row r="23" spans="1:20" s="123" customFormat="1" ht="12" customHeight="1">
      <c r="A23" s="110"/>
      <c r="B23" s="110"/>
      <c r="C23" s="110"/>
      <c r="D23" s="110"/>
      <c r="E23" s="110"/>
      <c r="F23" s="112"/>
      <c r="G23" s="116"/>
      <c r="H23" s="117"/>
      <c r="I23" s="112"/>
      <c r="J23" s="112"/>
      <c r="K23" s="118"/>
      <c r="L23" s="119"/>
      <c r="M23" s="120"/>
      <c r="N23" s="120"/>
      <c r="O23" s="112"/>
      <c r="P23" s="117"/>
      <c r="Q23" s="112"/>
      <c r="R23" s="111"/>
      <c r="S23" s="121"/>
      <c r="T23" s="122"/>
    </row>
    <row r="24" spans="1:20" s="7" customFormat="1" ht="12" customHeight="1">
      <c r="A24" s="20"/>
      <c r="B24" s="124"/>
      <c r="C24" s="1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24"/>
      <c r="T24" s="124"/>
    </row>
    <row r="25" spans="1:20" s="7" customFormat="1" ht="12" customHeight="1">
      <c r="A25" s="20"/>
      <c r="B25" s="124"/>
      <c r="C25" s="1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24"/>
      <c r="T25" s="124"/>
    </row>
    <row r="26" spans="1:20" s="7" customFormat="1" ht="12" customHeight="1">
      <c r="A26" s="20"/>
      <c r="B26" s="20"/>
      <c r="C26" s="1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24"/>
      <c r="T26" s="124"/>
    </row>
    <row r="27" spans="1:20" ht="12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</sheetData>
  <sheetProtection/>
  <mergeCells count="21">
    <mergeCell ref="P5:R5"/>
    <mergeCell ref="A4:A8"/>
    <mergeCell ref="B4:C8"/>
    <mergeCell ref="D4:D5"/>
    <mergeCell ref="E4:E5"/>
    <mergeCell ref="F4:G5"/>
    <mergeCell ref="P4:R4"/>
    <mergeCell ref="D6:D8"/>
    <mergeCell ref="H4:H8"/>
    <mergeCell ref="K4:N4"/>
    <mergeCell ref="E6:E8"/>
    <mergeCell ref="U4:U8"/>
    <mergeCell ref="K5:K8"/>
    <mergeCell ref="L5:L8"/>
    <mergeCell ref="M5:M8"/>
    <mergeCell ref="N5:N8"/>
    <mergeCell ref="F6:F8"/>
    <mergeCell ref="I4:I8"/>
    <mergeCell ref="J4:J8"/>
    <mergeCell ref="T4:T8"/>
    <mergeCell ref="G6:G8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2016-06-21T04:13:52Z</cp:lastPrinted>
  <dcterms:created xsi:type="dcterms:W3CDTF">2015-01-21T07:30:33Z</dcterms:created>
  <dcterms:modified xsi:type="dcterms:W3CDTF">2016-06-22T07:05:20Z</dcterms:modified>
  <cp:category/>
  <cp:version/>
  <cp:contentType/>
  <cp:contentStatus/>
</cp:coreProperties>
</file>