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Suzuki" sheetId="1" r:id="rId1"/>
    <sheet name="Daihatsu" sheetId="2" r:id="rId2"/>
    <sheet name="Honda" sheetId="3" r:id="rId3"/>
    <sheet name="Mazda" sheetId="4" r:id="rId4"/>
  </sheets>
  <externalReferences>
    <externalReference r:id="rId7"/>
    <externalReference r:id="rId8"/>
    <externalReference r:id="rId9"/>
  </externalReferences>
  <definedNames>
    <definedName name="Module1.社内配布用印刷">[1]!Module1.社内配布用印刷</definedName>
    <definedName name="Module1.提出用印刷">[1]!Module1.提出用印刷</definedName>
    <definedName name="_xlnm.Print_Area" localSheetId="1">'Daihatsu'!$A$2:$R$30</definedName>
    <definedName name="_xlnm.Print_Area" localSheetId="3">'Mazda'!$A$2:$W$13</definedName>
    <definedName name="_xlnm.Print_Area" localSheetId="0">'Suzuki'!$A$2:$R$12</definedName>
    <definedName name="_xlnm.Print_Titles">'\\H03399\調査報告\Eudora\Tanaka\attach\[P(g^.xls]乗用・ＲＶ車'!$1:$7</definedName>
    <definedName name="社内配布用印刷">[3]!社内配布用印刷</definedName>
    <definedName name="新型構変選択">[1]!新型構変選択</definedName>
    <definedName name="製作者選択">[1]!製作者選択</definedName>
    <definedName name="提出用印刷">[3]!提出用印刷</definedName>
  </definedNames>
  <calcPr fullCalcOnLoad="1"/>
</workbook>
</file>

<file path=xl/sharedStrings.xml><?xml version="1.0" encoding="utf-8"?>
<sst xmlns="http://schemas.openxmlformats.org/spreadsheetml/2006/main" count="318" uniqueCount="108">
  <si>
    <r>
      <rPr>
        <sz val="8"/>
        <rFont val="ＭＳ Ｐゴシック"/>
        <family val="3"/>
      </rPr>
      <t>当該自動車の製造又は輸入の事業を行う者の氏名又は名称　　　　スズキ株式会社</t>
    </r>
  </si>
  <si>
    <t>ガソリン乗用車（軽自動車）</t>
  </si>
  <si>
    <r>
      <rPr>
        <sz val="8"/>
        <rFont val="ＭＳ Ｐゴシック"/>
        <family val="3"/>
      </rPr>
      <t>目標年度（平成</t>
    </r>
    <r>
      <rPr>
        <sz val="8"/>
        <rFont val="Arial"/>
        <family val="2"/>
      </rPr>
      <t>22</t>
    </r>
    <r>
      <rPr>
        <sz val="8"/>
        <rFont val="ＭＳ Ｐゴシック"/>
        <family val="3"/>
      </rPr>
      <t>年度）</t>
    </r>
  </si>
  <si>
    <r>
      <rPr>
        <sz val="8"/>
        <rFont val="ＭＳ Ｐゴシック"/>
        <family val="3"/>
      </rPr>
      <t>車名</t>
    </r>
  </si>
  <si>
    <r>
      <rPr>
        <sz val="8"/>
        <rFont val="ＭＳ Ｐゴシック"/>
        <family val="3"/>
      </rPr>
      <t>通称名</t>
    </r>
  </si>
  <si>
    <r>
      <rPr>
        <sz val="8"/>
        <rFont val="ＭＳ Ｐゴシック"/>
        <family val="3"/>
      </rPr>
      <t>原動機</t>
    </r>
  </si>
  <si>
    <r>
      <rPr>
        <sz val="8"/>
        <rFont val="ＭＳ Ｐゴシック"/>
        <family val="3"/>
      </rPr>
      <t>変速装置
の型式及び
変速段数</t>
    </r>
  </si>
  <si>
    <r>
      <rPr>
        <sz val="8"/>
        <rFont val="ＭＳ Ｐゴシック"/>
        <family val="3"/>
      </rPr>
      <t>車両重量
（</t>
    </r>
    <r>
      <rPr>
        <sz val="8"/>
        <rFont val="Arial"/>
        <family val="2"/>
      </rPr>
      <t>kg</t>
    </r>
    <r>
      <rPr>
        <sz val="8"/>
        <rFont val="ＭＳ Ｐゴシック"/>
        <family val="3"/>
      </rPr>
      <t>）</t>
    </r>
  </si>
  <si>
    <r>
      <rPr>
        <sz val="8"/>
        <rFont val="ＭＳ Ｐゴシック"/>
        <family val="3"/>
      </rPr>
      <t>乗車定員
（名）</t>
    </r>
  </si>
  <si>
    <r>
      <t>10</t>
    </r>
    <r>
      <rPr>
        <sz val="8"/>
        <rFont val="ＭＳ Ｐゴシック"/>
        <family val="3"/>
      </rPr>
      <t>･</t>
    </r>
    <r>
      <rPr>
        <sz val="8"/>
        <rFont val="Arial"/>
        <family val="2"/>
      </rPr>
      <t>15</t>
    </r>
    <r>
      <rPr>
        <sz val="8"/>
        <rFont val="ＭＳ Ｐゴシック"/>
        <family val="3"/>
      </rPr>
      <t>モード</t>
    </r>
  </si>
  <si>
    <r>
      <rPr>
        <sz val="8"/>
        <rFont val="ＭＳ Ｐゴシック"/>
        <family val="3"/>
      </rPr>
      <t>主要
燃費
改善
対策</t>
    </r>
  </si>
  <si>
    <t>燃費基準
達成・向上
達成レベル</t>
  </si>
  <si>
    <r>
      <rPr>
        <sz val="8"/>
        <rFont val="ＭＳ Ｐゴシック"/>
        <family val="3"/>
      </rPr>
      <t>燃費値
（</t>
    </r>
    <r>
      <rPr>
        <sz val="8"/>
        <rFont val="Arial"/>
        <family val="2"/>
      </rPr>
      <t>km/L</t>
    </r>
    <r>
      <rPr>
        <sz val="8"/>
        <rFont val="ＭＳ Ｐゴシック"/>
        <family val="3"/>
      </rPr>
      <t>）</t>
    </r>
  </si>
  <si>
    <r>
      <t>1km</t>
    </r>
    <r>
      <rPr>
        <sz val="8"/>
        <rFont val="ＭＳ Ｐゴシック"/>
        <family val="3"/>
      </rPr>
      <t xml:space="preserve">走行
における
</t>
    </r>
    <r>
      <rPr>
        <sz val="8"/>
        <rFont val="Arial"/>
        <family val="2"/>
      </rPr>
      <t>CO2</t>
    </r>
    <r>
      <rPr>
        <sz val="8"/>
        <rFont val="ＭＳ Ｐゴシック"/>
        <family val="3"/>
      </rPr>
      <t>排出量
（</t>
    </r>
    <r>
      <rPr>
        <sz val="8"/>
        <rFont val="Arial"/>
        <family val="2"/>
      </rPr>
      <t>g-CO2/km</t>
    </r>
    <r>
      <rPr>
        <sz val="8"/>
        <rFont val="ＭＳ Ｐゴシック"/>
        <family val="3"/>
      </rPr>
      <t>）</t>
    </r>
  </si>
  <si>
    <r>
      <rPr>
        <sz val="8"/>
        <rFont val="ＭＳ Ｐゴシック"/>
        <family val="3"/>
      </rPr>
      <t>燃費
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</rPr>
      <t>）</t>
    </r>
  </si>
  <si>
    <r>
      <rPr>
        <sz val="8"/>
        <rFont val="ＭＳ Ｐゴシック"/>
        <family val="3"/>
      </rPr>
      <t>その他燃費値の異なる要因</t>
    </r>
  </si>
  <si>
    <r>
      <rPr>
        <sz val="8"/>
        <rFont val="ＭＳ Ｐゴシック"/>
        <family val="3"/>
      </rPr>
      <t>（参考）</t>
    </r>
  </si>
  <si>
    <r>
      <rPr>
        <sz val="8"/>
        <rFont val="ＭＳ Ｐゴシック"/>
        <family val="3"/>
      </rPr>
      <t>型式</t>
    </r>
  </si>
  <si>
    <r>
      <rPr>
        <sz val="8"/>
        <rFont val="ＭＳ Ｐゴシック"/>
        <family val="3"/>
      </rPr>
      <t>総排
気量
（</t>
    </r>
    <r>
      <rPr>
        <sz val="8"/>
        <rFont val="Arial"/>
        <family val="2"/>
      </rPr>
      <t>L</t>
    </r>
    <r>
      <rPr>
        <sz val="8"/>
        <rFont val="ＭＳ Ｐゴシック"/>
        <family val="3"/>
      </rPr>
      <t>）</t>
    </r>
  </si>
  <si>
    <r>
      <rPr>
        <sz val="8"/>
        <rFont val="ＭＳ Ｐゴシック"/>
        <family val="3"/>
      </rPr>
      <t>主要排
出ガス
対策</t>
    </r>
  </si>
  <si>
    <r>
      <rPr>
        <sz val="8"/>
        <rFont val="ＭＳ Ｐゴシック"/>
        <family val="3"/>
      </rPr>
      <t>駆動
形式</t>
    </r>
  </si>
  <si>
    <r>
      <rPr>
        <sz val="8"/>
        <rFont val="ＭＳ Ｐゴシック"/>
        <family val="3"/>
      </rPr>
      <t>その他</t>
    </r>
  </si>
  <si>
    <r>
      <rPr>
        <sz val="8"/>
        <rFont val="ＭＳ Ｐゴシック"/>
        <family val="3"/>
      </rPr>
      <t>低排出</t>
    </r>
  </si>
  <si>
    <r>
      <rPr>
        <sz val="8"/>
        <rFont val="ＭＳ Ｐゴシック"/>
        <family val="3"/>
      </rPr>
      <t>ガス認定</t>
    </r>
  </si>
  <si>
    <t>途中計算</t>
  </si>
  <si>
    <r>
      <rPr>
        <sz val="8"/>
        <rFont val="ＭＳ Ｐゴシック"/>
        <family val="3"/>
      </rPr>
      <t>レベル</t>
    </r>
  </si>
  <si>
    <r>
      <t>125</t>
    </r>
    <r>
      <rPr>
        <sz val="8"/>
        <rFont val="ＭＳ Ｐゴシック"/>
        <family val="3"/>
      </rPr>
      <t>まで</t>
    </r>
  </si>
  <si>
    <t>EP</t>
  </si>
  <si>
    <t>3W</t>
  </si>
  <si>
    <t>ﾀｰﾎﾞﾁｬｰｼﾞｬ付</t>
  </si>
  <si>
    <t>K6A</t>
  </si>
  <si>
    <t>（注）</t>
  </si>
  <si>
    <r>
      <t>JC08</t>
    </r>
    <r>
      <rPr>
        <sz val="8"/>
        <rFont val="ＭＳ Ｐゴシック"/>
        <family val="3"/>
      </rPr>
      <t>モード燃費値を有する車両については、１０・１５モード燃費値に下線を引いています。</t>
    </r>
  </si>
  <si>
    <t>ダイハツ工業株式会社</t>
  </si>
  <si>
    <r>
      <rPr>
        <sz val="8"/>
        <rFont val="ＭＳ Ｐゴシック"/>
        <family val="3"/>
      </rPr>
      <t>燃費基準
達成・向上
達成レベル</t>
    </r>
  </si>
  <si>
    <t>ダイハツ</t>
  </si>
  <si>
    <t>KF</t>
  </si>
  <si>
    <t>1020～1030</t>
  </si>
  <si>
    <t>F</t>
  </si>
  <si>
    <t>☆☆☆☆</t>
  </si>
  <si>
    <t>CVT
(E･LTC)</t>
  </si>
  <si>
    <t>A</t>
  </si>
  <si>
    <t>R</t>
  </si>
  <si>
    <t>4AT</t>
  </si>
  <si>
    <r>
      <rPr>
        <sz val="8"/>
        <rFont val="ＭＳ Ｐゴシック"/>
        <family val="3"/>
      </rPr>
      <t>当該自動車の製造又は輸入の事業を行う者の氏名又は名称　</t>
    </r>
  </si>
  <si>
    <t>本田技研工業株式会社</t>
  </si>
  <si>
    <t>ホンダ</t>
  </si>
  <si>
    <t>Ｎ　ＢＯＸ</t>
  </si>
  <si>
    <t>DBA-JF1</t>
  </si>
  <si>
    <t>S07A</t>
  </si>
  <si>
    <t>930～960</t>
  </si>
  <si>
    <r>
      <t>V</t>
    </r>
    <r>
      <rPr>
        <sz val="8"/>
        <rFont val="ＭＳ Ｐゴシック"/>
        <family val="3"/>
      </rPr>
      <t>･</t>
    </r>
    <r>
      <rPr>
        <sz val="8"/>
        <rFont val="Arial"/>
        <family val="2"/>
      </rPr>
      <t>I</t>
    </r>
    <r>
      <rPr>
        <sz val="8"/>
        <rFont val="ＭＳ Ｐゴシック"/>
        <family val="3"/>
      </rPr>
      <t>･</t>
    </r>
    <r>
      <rPr>
        <sz val="8"/>
        <rFont val="Arial"/>
        <family val="2"/>
      </rPr>
      <t>B</t>
    </r>
    <r>
      <rPr>
        <sz val="8"/>
        <rFont val="ＭＳ Ｐゴシック"/>
        <family val="3"/>
      </rPr>
      <t>・</t>
    </r>
    <r>
      <rPr>
        <sz val="8"/>
        <rFont val="Arial"/>
        <family val="2"/>
      </rPr>
      <t>EP</t>
    </r>
    <r>
      <rPr>
        <sz val="8"/>
        <rFont val="ＭＳ Ｐゴシック"/>
        <family val="3"/>
      </rPr>
      <t>･</t>
    </r>
    <r>
      <rPr>
        <sz val="8"/>
        <rFont val="Arial"/>
        <family val="2"/>
      </rPr>
      <t>C</t>
    </r>
  </si>
  <si>
    <t>☆☆☆☆</t>
  </si>
  <si>
    <t>DBA-JF2</t>
  </si>
  <si>
    <t>990～1010</t>
  </si>
  <si>
    <t>Ｎ　ＢＯＸ　Ｃｕｓｔｏｍ</t>
  </si>
  <si>
    <t>V･EP･C</t>
  </si>
  <si>
    <t xml:space="preserve">VAMOS </t>
  </si>
  <si>
    <t>ABA-HM1</t>
  </si>
  <si>
    <t>E07Z</t>
  </si>
  <si>
    <t>5MT</t>
  </si>
  <si>
    <t>970～980</t>
  </si>
  <si>
    <t>3AT</t>
  </si>
  <si>
    <t>980～990</t>
  </si>
  <si>
    <t>4AT</t>
  </si>
  <si>
    <t>ABA-HM2</t>
  </si>
  <si>
    <t>1060～1070</t>
  </si>
  <si>
    <t>過給機付</t>
  </si>
  <si>
    <t/>
  </si>
  <si>
    <t>VAMOS Hobio</t>
  </si>
  <si>
    <t>ABA-HM3</t>
  </si>
  <si>
    <t>ABA-HM4</t>
  </si>
  <si>
    <t>※1印の付いている通称名については、スズキ株式会社が製造事業者である。</t>
  </si>
  <si>
    <r>
      <t>125</t>
    </r>
    <r>
      <rPr>
        <sz val="8"/>
        <rFont val="ＭＳ Ｐゴシック"/>
        <family val="3"/>
      </rPr>
      <t>まで</t>
    </r>
  </si>
  <si>
    <t>スズキ</t>
  </si>
  <si>
    <t>ジムニー</t>
  </si>
  <si>
    <t>ABA-JB23W</t>
  </si>
  <si>
    <t>5MT×2</t>
  </si>
  <si>
    <t>970～990</t>
  </si>
  <si>
    <t>EP</t>
  </si>
  <si>
    <t>A</t>
  </si>
  <si>
    <t>ABA-JB23W</t>
  </si>
  <si>
    <t>4AT×2
(E)</t>
  </si>
  <si>
    <t>980～1000</t>
  </si>
  <si>
    <t>EP</t>
  </si>
  <si>
    <t>A</t>
  </si>
  <si>
    <t>ガソリン乗用車（軽自動車）又はガソリン乗用車（普通・小型）</t>
  </si>
  <si>
    <t>ﾐﾗ ｺｺｱ</t>
  </si>
  <si>
    <t>DBA-L675S</t>
  </si>
  <si>
    <t>800～810</t>
  </si>
  <si>
    <t>I,V,EP,B,C</t>
  </si>
  <si>
    <t>3W,EGR</t>
  </si>
  <si>
    <t>DBA-L685S</t>
  </si>
  <si>
    <t>マツダ株式会社</t>
  </si>
  <si>
    <t>ガソリン乗用車（軽自動車）</t>
  </si>
  <si>
    <r>
      <rPr>
        <sz val="8"/>
        <rFont val="ＭＳ Ｐゴシック"/>
        <family val="3"/>
      </rPr>
      <t>途中計算</t>
    </r>
  </si>
  <si>
    <t>マツダ</t>
  </si>
  <si>
    <t>※1</t>
  </si>
  <si>
    <t>AZ-オフロード</t>
  </si>
  <si>
    <t>ABA-JM23W</t>
  </si>
  <si>
    <t>5MT×2</t>
  </si>
  <si>
    <t>970～990</t>
  </si>
  <si>
    <t>EP</t>
  </si>
  <si>
    <t>ﾀｰﾎﾞﾁｬｰｼﾞｬ付</t>
  </si>
  <si>
    <t>4AT×2
(E)</t>
  </si>
  <si>
    <t>980～1000</t>
  </si>
  <si>
    <t>（注）</t>
  </si>
  <si>
    <t>JC08モード燃費値を有する車両については、１０・１５モード燃費値に下線を引いています。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</si>
</sst>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0_ "/>
    <numFmt numFmtId="178" formatCode="0.0_ "/>
    <numFmt numFmtId="179" formatCode="0.000"/>
    <numFmt numFmtId="180" formatCode="0.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u val="single"/>
      <sz val="12"/>
      <name val="Arial"/>
      <family val="2"/>
    </font>
    <font>
      <sz val="6"/>
      <name val="ＭＳ Ｐゴシック"/>
      <family val="3"/>
    </font>
    <font>
      <sz val="8"/>
      <name val="Arial"/>
      <family val="2"/>
    </font>
    <font>
      <sz val="12"/>
      <name val="Arial"/>
      <family val="2"/>
    </font>
    <font>
      <sz val="8"/>
      <name val="ＭＳ Ｐゴシック"/>
      <family val="3"/>
    </font>
    <font>
      <b/>
      <sz val="12"/>
      <name val="ＭＳ Ｐゴシック"/>
      <family val="3"/>
    </font>
    <font>
      <b/>
      <sz val="12"/>
      <name val="Arial"/>
      <family val="2"/>
    </font>
    <font>
      <b/>
      <u val="single"/>
      <sz val="10"/>
      <name val="ＭＳ Ｐゴシック"/>
      <family val="3"/>
    </font>
    <font>
      <b/>
      <sz val="10"/>
      <name val="ＭＳ Ｐゴシック"/>
      <family val="3"/>
    </font>
    <font>
      <b/>
      <sz val="10"/>
      <name val="Arial"/>
      <family val="2"/>
    </font>
    <font>
      <u val="single"/>
      <sz val="8"/>
      <name val="Arial"/>
      <family val="2"/>
    </font>
    <font>
      <b/>
      <u val="single"/>
      <sz val="10"/>
      <name val="Arial"/>
      <family val="2"/>
    </font>
    <font>
      <u val="single"/>
      <sz val="8"/>
      <name val="ＭＳ Ｐゴシック"/>
      <family val="3"/>
    </font>
    <font>
      <sz val="8"/>
      <color indexed="55"/>
      <name val="Arial"/>
      <family val="2"/>
    </font>
    <font>
      <sz val="12"/>
      <color indexed="10"/>
      <name val="Arial"/>
      <family val="2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34" fillId="0" borderId="0" applyFont="0" applyFill="0" applyBorder="0" applyAlignment="0" applyProtection="0"/>
    <xf numFmtId="0" fontId="34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34" fillId="0" borderId="0" applyFont="0" applyFill="0" applyBorder="0" applyAlignment="0" applyProtection="0"/>
    <xf numFmtId="8" fontId="34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9" fillId="31" borderId="4" applyNumberFormat="0" applyAlignment="0" applyProtection="0"/>
    <xf numFmtId="0" fontId="1" fillId="0" borderId="0">
      <alignment vertical="center"/>
      <protection/>
    </xf>
    <xf numFmtId="0" fontId="50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176" fontId="4" fillId="0" borderId="1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4" fillId="0" borderId="1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3" fontId="4" fillId="0" borderId="13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center" vertical="center"/>
    </xf>
    <xf numFmtId="177" fontId="6" fillId="0" borderId="13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178" fontId="6" fillId="0" borderId="16" xfId="0" applyNumberFormat="1" applyFont="1" applyFill="1" applyBorder="1" applyAlignment="1" quotePrefix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/>
      <protection/>
    </xf>
    <xf numFmtId="178" fontId="9" fillId="0" borderId="16" xfId="0" applyNumberFormat="1" applyFont="1" applyFill="1" applyBorder="1" applyAlignment="1" quotePrefix="1">
      <alignment horizontal="center" vertical="center" wrapText="1"/>
    </xf>
    <xf numFmtId="176" fontId="10" fillId="0" borderId="15" xfId="0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left" vertical="center"/>
    </xf>
    <xf numFmtId="0" fontId="6" fillId="0" borderId="23" xfId="0" applyFont="1" applyFill="1" applyBorder="1" applyAlignment="1">
      <alignment horizontal="left" vertical="center"/>
    </xf>
    <xf numFmtId="178" fontId="9" fillId="0" borderId="24" xfId="0" applyNumberFormat="1" applyFont="1" applyFill="1" applyBorder="1" applyAlignment="1" quotePrefix="1">
      <alignment horizontal="center" vertical="center" wrapText="1"/>
    </xf>
    <xf numFmtId="176" fontId="10" fillId="0" borderId="25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/>
    </xf>
    <xf numFmtId="0" fontId="6" fillId="0" borderId="0" xfId="0" applyFont="1" applyFill="1" applyAlignment="1">
      <alignment/>
    </xf>
    <xf numFmtId="0" fontId="4" fillId="0" borderId="14" xfId="0" applyFont="1" applyFill="1" applyBorder="1" applyAlignment="1" applyProtection="1">
      <alignment/>
      <protection locked="0"/>
    </xf>
    <xf numFmtId="0" fontId="4" fillId="0" borderId="27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26" xfId="0" applyFont="1" applyFill="1" applyBorder="1" applyAlignment="1" applyProtection="1">
      <alignment/>
      <protection locked="0"/>
    </xf>
    <xf numFmtId="180" fontId="11" fillId="0" borderId="0" xfId="0" applyNumberFormat="1" applyFont="1" applyFill="1" applyBorder="1" applyAlignment="1" applyProtection="1" quotePrefix="1">
      <alignment horizontal="center" vertical="center" wrapText="1"/>
      <protection locked="0"/>
    </xf>
    <xf numFmtId="176" fontId="11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6" fillId="0" borderId="28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0" fontId="6" fillId="0" borderId="29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49" fontId="4" fillId="0" borderId="30" xfId="0" applyNumberFormat="1" applyFont="1" applyFill="1" applyBorder="1" applyAlignment="1">
      <alignment horizontal="center" vertical="center"/>
    </xf>
    <xf numFmtId="180" fontId="13" fillId="0" borderId="16" xfId="0" applyNumberFormat="1" applyFont="1" applyFill="1" applyBorder="1" applyAlignment="1" quotePrefix="1">
      <alignment horizontal="center" vertical="center" wrapText="1"/>
    </xf>
    <xf numFmtId="176" fontId="11" fillId="33" borderId="15" xfId="0" applyNumberFormat="1" applyFont="1" applyFill="1" applyBorder="1" applyAlignment="1">
      <alignment horizontal="center" vertical="center" wrapText="1"/>
    </xf>
    <xf numFmtId="180" fontId="11" fillId="0" borderId="30" xfId="0" applyNumberFormat="1" applyFont="1" applyFill="1" applyBorder="1" applyAlignment="1" quotePrefix="1">
      <alignment horizontal="center" vertical="center" wrapText="1"/>
    </xf>
    <xf numFmtId="0" fontId="4" fillId="0" borderId="13" xfId="0" applyFont="1" applyFill="1" applyBorder="1" applyAlignment="1">
      <alignment vertical="center"/>
    </xf>
    <xf numFmtId="0" fontId="14" fillId="0" borderId="31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horizontal="left" vertical="center"/>
    </xf>
    <xf numFmtId="0" fontId="12" fillId="0" borderId="31" xfId="0" applyFont="1" applyFill="1" applyBorder="1" applyAlignment="1">
      <alignment horizontal="center" vertical="center"/>
    </xf>
    <xf numFmtId="180" fontId="11" fillId="0" borderId="32" xfId="0" applyNumberFormat="1" applyFont="1" applyFill="1" applyBorder="1" applyAlignment="1" quotePrefix="1">
      <alignment horizontal="center" vertical="center" wrapText="1"/>
    </xf>
    <xf numFmtId="180" fontId="11" fillId="0" borderId="16" xfId="0" applyNumberFormat="1" applyFont="1" applyFill="1" applyBorder="1" applyAlignment="1" quotePrefix="1">
      <alignment horizontal="center" vertical="center" wrapText="1"/>
    </xf>
    <xf numFmtId="0" fontId="6" fillId="0" borderId="13" xfId="0" applyFont="1" applyFill="1" applyBorder="1" applyAlignment="1">
      <alignment vertical="center"/>
    </xf>
    <xf numFmtId="180" fontId="13" fillId="0" borderId="33" xfId="0" applyNumberFormat="1" applyFont="1" applyFill="1" applyBorder="1" applyAlignment="1" quotePrefix="1">
      <alignment horizontal="center" vertical="center" wrapText="1"/>
    </xf>
    <xf numFmtId="0" fontId="4" fillId="0" borderId="23" xfId="0" applyFont="1" applyFill="1" applyBorder="1" applyAlignment="1">
      <alignment vertical="center"/>
    </xf>
    <xf numFmtId="180" fontId="11" fillId="0" borderId="24" xfId="0" applyNumberFormat="1" applyFont="1" applyFill="1" applyBorder="1" applyAlignment="1" quotePrefix="1">
      <alignment horizontal="center" vertical="center" wrapText="1"/>
    </xf>
    <xf numFmtId="176" fontId="11" fillId="33" borderId="25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49" fontId="4" fillId="0" borderId="26" xfId="0" applyNumberFormat="1" applyFont="1" applyFill="1" applyBorder="1" applyAlignment="1">
      <alignment horizontal="center" vertical="center"/>
    </xf>
    <xf numFmtId="180" fontId="11" fillId="0" borderId="0" xfId="0" applyNumberFormat="1" applyFont="1" applyFill="1" applyBorder="1" applyAlignment="1" quotePrefix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4" fillId="0" borderId="28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shrinkToFit="1"/>
    </xf>
    <xf numFmtId="0" fontId="4" fillId="0" borderId="26" xfId="0" applyFont="1" applyFill="1" applyBorder="1" applyAlignment="1">
      <alignment horizontal="center" shrinkToFit="1"/>
    </xf>
    <xf numFmtId="0" fontId="4" fillId="0" borderId="22" xfId="0" applyFont="1" applyFill="1" applyBorder="1" applyAlignment="1">
      <alignment horizontal="center" shrinkToFi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shrinkToFit="1"/>
    </xf>
    <xf numFmtId="0" fontId="4" fillId="0" borderId="10" xfId="0" applyFont="1" applyFill="1" applyBorder="1" applyAlignment="1">
      <alignment horizontal="center" shrinkToFit="1"/>
    </xf>
    <xf numFmtId="0" fontId="4" fillId="0" borderId="20" xfId="0" applyFont="1" applyFill="1" applyBorder="1" applyAlignment="1">
      <alignment horizontal="center" shrinkToFit="1"/>
    </xf>
    <xf numFmtId="0" fontId="4" fillId="0" borderId="21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6" fillId="0" borderId="10" xfId="0" applyFont="1" applyFill="1" applyBorder="1" applyAlignment="1" applyProtection="1">
      <alignment/>
      <protection locked="0"/>
    </xf>
    <xf numFmtId="0" fontId="4" fillId="0" borderId="10" xfId="0" applyFont="1" applyFill="1" applyBorder="1" applyAlignment="1" applyProtection="1">
      <alignment/>
      <protection locked="0"/>
    </xf>
    <xf numFmtId="0" fontId="4" fillId="0" borderId="30" xfId="0" applyFont="1" applyFill="1" applyBorder="1" applyAlignment="1">
      <alignment/>
    </xf>
    <xf numFmtId="176" fontId="4" fillId="0" borderId="30" xfId="0" applyNumberFormat="1" applyFont="1" applyFill="1" applyBorder="1" applyAlignment="1">
      <alignment/>
    </xf>
    <xf numFmtId="0" fontId="4" fillId="0" borderId="28" xfId="0" applyFont="1" applyFill="1" applyBorder="1" applyAlignment="1" applyProtection="1">
      <alignment vertical="center"/>
      <protection locked="0"/>
    </xf>
    <xf numFmtId="0" fontId="4" fillId="0" borderId="21" xfId="0" applyFont="1" applyFill="1" applyBorder="1" applyAlignment="1" applyProtection="1">
      <alignment/>
      <protection locked="0"/>
    </xf>
    <xf numFmtId="0" fontId="4" fillId="0" borderId="22" xfId="0" applyFont="1" applyFill="1" applyBorder="1" applyAlignment="1" applyProtection="1">
      <alignment horizontal="left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179" fontId="4" fillId="0" borderId="13" xfId="0" applyNumberFormat="1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0" fontId="4" fillId="0" borderId="42" xfId="0" applyFont="1" applyFill="1" applyBorder="1" applyAlignment="1" applyProtection="1">
      <alignment horizontal="center" vertical="center"/>
      <protection locked="0"/>
    </xf>
    <xf numFmtId="180" fontId="13" fillId="0" borderId="16" xfId="0" applyNumberFormat="1" applyFont="1" applyFill="1" applyBorder="1" applyAlignment="1" applyProtection="1" quotePrefix="1">
      <alignment horizontal="center" vertical="center" wrapText="1"/>
      <protection locked="0"/>
    </xf>
    <xf numFmtId="176" fontId="11" fillId="33" borderId="15" xfId="0" applyNumberFormat="1" applyFont="1" applyFill="1" applyBorder="1" applyAlignment="1" applyProtection="1">
      <alignment horizontal="center" vertical="center" wrapText="1"/>
      <protection/>
    </xf>
    <xf numFmtId="180" fontId="11" fillId="0" borderId="30" xfId="0" applyNumberFormat="1" applyFont="1" applyFill="1" applyBorder="1" applyAlignment="1" applyProtection="1" quotePrefix="1">
      <alignment horizontal="center" vertical="center" wrapText="1"/>
      <protection locked="0"/>
    </xf>
    <xf numFmtId="0" fontId="4" fillId="0" borderId="13" xfId="0" applyFont="1" applyFill="1" applyBorder="1" applyAlignment="1" applyProtection="1">
      <alignment horizontal="left" vertical="center"/>
      <protection locked="0"/>
    </xf>
    <xf numFmtId="0" fontId="12" fillId="0" borderId="31" xfId="0" applyFont="1" applyFill="1" applyBorder="1" applyAlignment="1" applyProtection="1">
      <alignment horizontal="center" vertical="center"/>
      <protection locked="0"/>
    </xf>
    <xf numFmtId="0" fontId="4" fillId="33" borderId="18" xfId="0" applyFont="1" applyFill="1" applyBorder="1" applyAlignment="1" applyProtection="1">
      <alignment horizontal="center" vertical="center"/>
      <protection/>
    </xf>
    <xf numFmtId="49" fontId="33" fillId="0" borderId="0" xfId="0" applyNumberFormat="1" applyFont="1" applyFill="1" applyAlignment="1">
      <alignment vertical="center"/>
    </xf>
    <xf numFmtId="0" fontId="4" fillId="0" borderId="23" xfId="0" applyFont="1" applyFill="1" applyBorder="1" applyAlignment="1" applyProtection="1">
      <alignment/>
      <protection locked="0"/>
    </xf>
    <xf numFmtId="0" fontId="4" fillId="0" borderId="19" xfId="0" applyFont="1" applyFill="1" applyBorder="1" applyAlignment="1" applyProtection="1">
      <alignment/>
      <protection locked="0"/>
    </xf>
    <xf numFmtId="0" fontId="4" fillId="0" borderId="10" xfId="0" applyFont="1" applyFill="1" applyBorder="1" applyAlignment="1" applyProtection="1">
      <alignment/>
      <protection locked="0"/>
    </xf>
    <xf numFmtId="180" fontId="13" fillId="0" borderId="16" xfId="0" applyNumberFormat="1" applyFont="1" applyFill="1" applyBorder="1" applyAlignment="1" applyProtection="1">
      <alignment horizontal="center" vertical="center" wrapText="1"/>
      <protection locked="0"/>
    </xf>
    <xf numFmtId="180" fontId="11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3" xfId="0" applyFont="1" applyFill="1" applyBorder="1" applyAlignment="1" applyProtection="1">
      <alignment horizontal="left" vertical="center"/>
      <protection locked="0"/>
    </xf>
    <xf numFmtId="0" fontId="4" fillId="0" borderId="23" xfId="0" applyFont="1" applyFill="1" applyBorder="1" applyAlignment="1" applyProtection="1">
      <alignment horizontal="center" vertical="center"/>
      <protection locked="0"/>
    </xf>
    <xf numFmtId="179" fontId="4" fillId="0" borderId="23" xfId="0" applyNumberFormat="1" applyFont="1" applyFill="1" applyBorder="1" applyAlignment="1" applyProtection="1">
      <alignment horizontal="center" vertical="center"/>
      <protection locked="0"/>
    </xf>
    <xf numFmtId="0" fontId="4" fillId="0" borderId="23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180" fontId="11" fillId="0" borderId="33" xfId="0" applyNumberFormat="1" applyFont="1" applyFill="1" applyBorder="1" applyAlignment="1" applyProtection="1" quotePrefix="1">
      <alignment horizontal="center" vertical="center" wrapText="1"/>
      <protection locked="0"/>
    </xf>
    <xf numFmtId="176" fontId="11" fillId="33" borderId="41" xfId="0" applyNumberFormat="1" applyFont="1" applyFill="1" applyBorder="1" applyAlignment="1" applyProtection="1">
      <alignment horizontal="center" vertical="center" wrapText="1"/>
      <protection/>
    </xf>
    <xf numFmtId="180" fontId="11" fillId="0" borderId="10" xfId="0" applyNumberFormat="1" applyFont="1" applyFill="1" applyBorder="1" applyAlignment="1" applyProtection="1" quotePrefix="1">
      <alignment horizontal="center" vertical="center" wrapText="1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4" fillId="33" borderId="36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left" vertical="center"/>
      <protection locked="0"/>
    </xf>
    <xf numFmtId="180" fontId="11" fillId="0" borderId="16" xfId="0" applyNumberFormat="1" applyFont="1" applyFill="1" applyBorder="1" applyAlignment="1" applyProtection="1" quotePrefix="1">
      <alignment horizontal="center" vertical="center" wrapText="1"/>
      <protection locked="0"/>
    </xf>
    <xf numFmtId="0" fontId="4" fillId="0" borderId="13" xfId="0" applyFont="1" applyFill="1" applyBorder="1" applyAlignment="1" applyProtection="1">
      <alignment wrapText="1"/>
      <protection locked="0"/>
    </xf>
    <xf numFmtId="0" fontId="4" fillId="0" borderId="31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left"/>
      <protection locked="0"/>
    </xf>
    <xf numFmtId="0" fontId="4" fillId="0" borderId="13" xfId="0" applyFont="1" applyFill="1" applyBorder="1" applyAlignment="1" applyProtection="1">
      <alignment horizontal="center"/>
      <protection locked="0"/>
    </xf>
    <xf numFmtId="0" fontId="4" fillId="0" borderId="13" xfId="0" applyFont="1" applyFill="1" applyBorder="1" applyAlignment="1" applyProtection="1">
      <alignment/>
      <protection locked="0"/>
    </xf>
    <xf numFmtId="0" fontId="4" fillId="0" borderId="42" xfId="0" applyFont="1" applyFill="1" applyBorder="1" applyAlignment="1" applyProtection="1">
      <alignment/>
      <protection locked="0"/>
    </xf>
    <xf numFmtId="0" fontId="4" fillId="0" borderId="20" xfId="0" applyFont="1" applyFill="1" applyBorder="1" applyAlignment="1" applyProtection="1">
      <alignment horizontal="left" vertical="center"/>
      <protection locked="0"/>
    </xf>
    <xf numFmtId="0" fontId="4" fillId="0" borderId="22" xfId="0" applyFont="1" applyFill="1" applyBorder="1" applyAlignment="1" applyProtection="1">
      <alignment/>
      <protection locked="0"/>
    </xf>
    <xf numFmtId="180" fontId="11" fillId="0" borderId="24" xfId="0" applyNumberFormat="1" applyFont="1" applyFill="1" applyBorder="1" applyAlignment="1" applyProtection="1" quotePrefix="1">
      <alignment horizontal="center" vertical="center" wrapText="1"/>
      <protection locked="0"/>
    </xf>
    <xf numFmtId="176" fontId="11" fillId="33" borderId="25" xfId="0" applyNumberFormat="1" applyFont="1" applyFill="1" applyBorder="1" applyAlignment="1" applyProtection="1">
      <alignment horizontal="center" vertical="center" wrapText="1"/>
      <protection/>
    </xf>
    <xf numFmtId="180" fontId="11" fillId="0" borderId="43" xfId="0" applyNumberFormat="1" applyFont="1" applyFill="1" applyBorder="1" applyAlignment="1" applyProtection="1" quotePrefix="1">
      <alignment horizontal="center" vertical="center" wrapText="1"/>
      <protection locked="0"/>
    </xf>
    <xf numFmtId="176" fontId="11" fillId="0" borderId="43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4" fillId="0" borderId="34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horizontal="left" vertical="center" wrapText="1"/>
    </xf>
    <xf numFmtId="179" fontId="4" fillId="0" borderId="13" xfId="0" applyNumberFormat="1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176" fontId="11" fillId="0" borderId="15" xfId="0" applyNumberFormat="1" applyFont="1" applyFill="1" applyBorder="1" applyAlignment="1">
      <alignment horizontal="center" vertical="center" wrapText="1"/>
    </xf>
    <xf numFmtId="180" fontId="4" fillId="0" borderId="30" xfId="0" applyNumberFormat="1" applyFont="1" applyFill="1" applyBorder="1" applyAlignment="1" quotePrefix="1">
      <alignment horizontal="center" vertical="center" wrapText="1"/>
    </xf>
    <xf numFmtId="0" fontId="12" fillId="0" borderId="13" xfId="0" applyFont="1" applyFill="1" applyBorder="1" applyAlignment="1">
      <alignment horizontal="center" vertical="center"/>
    </xf>
    <xf numFmtId="0" fontId="4" fillId="0" borderId="18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>
      <alignment horizontal="left" vertical="center" wrapText="1"/>
    </xf>
    <xf numFmtId="180" fontId="13" fillId="0" borderId="24" xfId="0" applyNumberFormat="1" applyFont="1" applyFill="1" applyBorder="1" applyAlignment="1" quotePrefix="1">
      <alignment horizontal="center" vertical="center" wrapText="1"/>
    </xf>
    <xf numFmtId="176" fontId="11" fillId="0" borderId="25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通貨 2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342900</xdr:colOff>
      <xdr:row>13</xdr:row>
      <xdr:rowOff>76200</xdr:rowOff>
    </xdr:from>
    <xdr:to>
      <xdr:col>29</xdr:col>
      <xdr:colOff>571500</xdr:colOff>
      <xdr:row>28</xdr:row>
      <xdr:rowOff>114300</xdr:rowOff>
    </xdr:to>
    <xdr:sp>
      <xdr:nvSpPr>
        <xdr:cNvPr id="1" name="AutoShape 2"/>
        <xdr:cNvSpPr>
          <a:spLocks/>
        </xdr:cNvSpPr>
      </xdr:nvSpPr>
      <xdr:spPr>
        <a:xfrm>
          <a:off x="13925550" y="2200275"/>
          <a:ext cx="4343400" cy="0"/>
        </a:xfrm>
        <a:prstGeom prst="wedgeRectCallout">
          <a:avLst>
            <a:gd name="adj1" fmla="val -57893"/>
            <a:gd name="adj2" fmla="val -449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=IF(J9="","",IF(J9&gt;=ROUND(L9*1.5,1),"150",IF(J9&gt;=ROUND(L9*1.38,1),"138","")))
</a:t>
          </a:r>
          <a:r>
            <a:rPr lang="en-US" cap="none" sz="11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138</a:t>
          </a:r>
          <a:r>
            <a:rPr lang="en-US" cap="none" sz="11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未満の場合の処理を追加する必要有り</a:t>
          </a:r>
          <a:r>
            <a:rPr lang="en-US" cap="none" sz="11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↓
</a:t>
          </a:r>
          <a:r>
            <a:rPr lang="en-US" cap="none" sz="11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"138"</a:t>
          </a:r>
          <a:r>
            <a:rPr lang="en-US" cap="none" sz="11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の後に</a:t>
          </a:r>
          <a:r>
            <a:rPr lang="en-US" cap="none" sz="11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,""(</a:t>
          </a:r>
          <a:r>
            <a:rPr lang="en-US" cap="none" sz="11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カンマ　ダブルクォーテーション　ダブルクォーテー</a:t>
          </a:r>
          <a:r>
            <a:rPr lang="en-US" cap="none" sz="11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ション</a:t>
          </a:r>
          <a:r>
            <a:rPr lang="en-US" cap="none" sz="11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)</a:t>
          </a:r>
          <a:r>
            <a:rPr lang="en-US" cap="none" sz="11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を追加</a:t>
          </a:r>
          <a:r>
            <a:rPr lang="en-US" cap="none" sz="11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1-6,7,8</a:t>
          </a:r>
          <a:r>
            <a:rPr lang="en-US" cap="none" sz="11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　同様</a:t>
          </a:r>
          <a:r>
            <a:rPr lang="en-US" cap="none" sz="11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（このエクセルは修正済み）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XF1\&#35469;&#35388;&#65319;\&#21407;&#30000;\&#20055;&#29992;&#65293;&#29123;&#36027;&#20844;&#34920;&#29992;&#32025;99.8.2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03399\&#35519;&#26619;&#22577;&#21578;\Eudora\Tanaka\attach\P(g^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03399\&#24115;&#31080;\eudora\tanaka\attach\&#29123;&#36027;&#20844;&#34920;(&#27083;&#22793;&#12289;&#22269;&#29987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乗用－燃費公表用紙99.8.27"/>
    </sheetNames>
    <definedNames>
      <definedName name="Module1.社内配布用印刷"/>
      <definedName name="Module1.提出用印刷"/>
      <definedName name="新型構変選択"/>
      <definedName name="製作者選択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乗用・ＲＶ車"/>
      <sheetName val="乗用_ＲＶ車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燃費公表(構変、国産)"/>
    </sheetNames>
    <definedNames>
      <definedName name="社内配布用印刷"/>
      <definedName name="提出用印刷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W15"/>
  <sheetViews>
    <sheetView tabSelected="1" view="pageBreakPreview" zoomScale="80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8.75390625" style="2" customWidth="1"/>
    <col min="2" max="2" width="3.375" style="2" customWidth="1"/>
    <col min="3" max="3" width="12.50390625" style="2" customWidth="1"/>
    <col min="4" max="4" width="9.125" style="2" customWidth="1"/>
    <col min="5" max="5" width="5.125" style="2" customWidth="1"/>
    <col min="6" max="6" width="7.625" style="2" customWidth="1"/>
    <col min="7" max="7" width="8.125" style="2" customWidth="1"/>
    <col min="8" max="8" width="9.125" style="2" customWidth="1"/>
    <col min="9" max="9" width="7.125" style="2" customWidth="1"/>
    <col min="10" max="10" width="6.875" style="2" customWidth="1"/>
    <col min="11" max="11" width="8.875" style="3" bestFit="1" customWidth="1"/>
    <col min="12" max="12" width="7.125" style="2" customWidth="1"/>
    <col min="13" max="13" width="8.625" style="2" customWidth="1"/>
    <col min="14" max="14" width="6.75390625" style="2" customWidth="1"/>
    <col min="15" max="15" width="4.25390625" style="2" customWidth="1"/>
    <col min="16" max="16" width="11.125" style="2" customWidth="1"/>
    <col min="17" max="17" width="7.50390625" style="2" customWidth="1"/>
    <col min="18" max="16384" width="9.00390625" style="2" customWidth="1"/>
  </cols>
  <sheetData>
    <row r="1" spans="1:18" ht="21.75" customHeight="1">
      <c r="A1" s="1"/>
      <c r="B1" s="1"/>
      <c r="Q1" s="85"/>
      <c r="R1" s="5"/>
    </row>
    <row r="2" spans="1:18" s="6" customFormat="1" ht="15">
      <c r="A2" s="2"/>
      <c r="B2" s="2"/>
      <c r="C2" s="2"/>
      <c r="E2" s="4"/>
      <c r="H2" s="2"/>
      <c r="I2" s="7" t="s">
        <v>0</v>
      </c>
      <c r="J2" s="7"/>
      <c r="K2" s="8"/>
      <c r="L2" s="7"/>
      <c r="M2" s="7"/>
      <c r="N2" s="7"/>
      <c r="O2" s="7"/>
      <c r="P2" s="7"/>
      <c r="Q2" s="7"/>
      <c r="R2" s="7"/>
    </row>
    <row r="3" spans="1:18" s="6" customFormat="1" ht="23.25" customHeight="1">
      <c r="A3" s="9" t="s">
        <v>1</v>
      </c>
      <c r="B3" s="10"/>
      <c r="C3" s="2"/>
      <c r="E3" s="2"/>
      <c r="F3" s="2"/>
      <c r="G3" s="2"/>
      <c r="H3" s="2"/>
      <c r="I3" s="7"/>
      <c r="J3" s="7"/>
      <c r="K3" s="8"/>
      <c r="L3" s="7"/>
      <c r="M3" s="7"/>
      <c r="N3" s="2"/>
      <c r="O3" s="2"/>
      <c r="P3" s="2"/>
      <c r="R3" s="11" t="s">
        <v>2</v>
      </c>
    </row>
    <row r="4" spans="1:18" s="6" customFormat="1" ht="14.25" customHeight="1" thickBot="1">
      <c r="A4" s="89" t="s">
        <v>3</v>
      </c>
      <c r="B4" s="116" t="s">
        <v>4</v>
      </c>
      <c r="C4" s="117"/>
      <c r="D4" s="97"/>
      <c r="E4" s="116" t="s">
        <v>5</v>
      </c>
      <c r="F4" s="121"/>
      <c r="G4" s="86" t="s">
        <v>6</v>
      </c>
      <c r="H4" s="86" t="s">
        <v>7</v>
      </c>
      <c r="I4" s="92" t="s">
        <v>8</v>
      </c>
      <c r="J4" s="95" t="s">
        <v>9</v>
      </c>
      <c r="K4" s="96"/>
      <c r="L4" s="97"/>
      <c r="M4" s="86" t="s">
        <v>10</v>
      </c>
      <c r="N4" s="100"/>
      <c r="O4" s="101"/>
      <c r="P4" s="102"/>
      <c r="Q4" s="12"/>
      <c r="R4" s="103" t="s">
        <v>11</v>
      </c>
    </row>
    <row r="5" spans="1:18" s="6" customFormat="1" ht="11.25" customHeight="1">
      <c r="A5" s="87"/>
      <c r="B5" s="93"/>
      <c r="C5" s="118"/>
      <c r="D5" s="120"/>
      <c r="E5" s="94"/>
      <c r="F5" s="122"/>
      <c r="G5" s="87"/>
      <c r="H5" s="87"/>
      <c r="I5" s="93"/>
      <c r="J5" s="106" t="s">
        <v>12</v>
      </c>
      <c r="K5" s="109" t="s">
        <v>13</v>
      </c>
      <c r="L5" s="112" t="s">
        <v>14</v>
      </c>
      <c r="M5" s="98"/>
      <c r="N5" s="113" t="s">
        <v>15</v>
      </c>
      <c r="O5" s="114"/>
      <c r="P5" s="115"/>
      <c r="Q5" s="14" t="s">
        <v>16</v>
      </c>
      <c r="R5" s="104"/>
    </row>
    <row r="6" spans="1:18" s="6" customFormat="1" ht="14.25" customHeight="1">
      <c r="A6" s="87"/>
      <c r="B6" s="93"/>
      <c r="C6" s="118"/>
      <c r="D6" s="89" t="s">
        <v>17</v>
      </c>
      <c r="E6" s="89" t="s">
        <v>17</v>
      </c>
      <c r="F6" s="86" t="s">
        <v>18</v>
      </c>
      <c r="G6" s="87"/>
      <c r="H6" s="87"/>
      <c r="I6" s="93"/>
      <c r="J6" s="107"/>
      <c r="K6" s="110"/>
      <c r="L6" s="107"/>
      <c r="M6" s="98"/>
      <c r="N6" s="86" t="s">
        <v>19</v>
      </c>
      <c r="O6" s="86" t="s">
        <v>20</v>
      </c>
      <c r="P6" s="89" t="s">
        <v>21</v>
      </c>
      <c r="Q6" s="15" t="s">
        <v>22</v>
      </c>
      <c r="R6" s="104"/>
    </row>
    <row r="7" spans="1:23" s="6" customFormat="1" ht="11.25">
      <c r="A7" s="87"/>
      <c r="B7" s="93"/>
      <c r="C7" s="118"/>
      <c r="D7" s="87"/>
      <c r="E7" s="87"/>
      <c r="F7" s="87"/>
      <c r="G7" s="87"/>
      <c r="H7" s="87"/>
      <c r="I7" s="93"/>
      <c r="J7" s="107"/>
      <c r="K7" s="110"/>
      <c r="L7" s="107"/>
      <c r="M7" s="98"/>
      <c r="N7" s="98"/>
      <c r="O7" s="87"/>
      <c r="P7" s="87"/>
      <c r="Q7" s="15" t="s">
        <v>23</v>
      </c>
      <c r="R7" s="104"/>
      <c r="V7" s="90" t="s">
        <v>24</v>
      </c>
      <c r="W7" s="91"/>
    </row>
    <row r="8" spans="1:23" s="6" customFormat="1" ht="11.25">
      <c r="A8" s="88"/>
      <c r="B8" s="94"/>
      <c r="C8" s="119"/>
      <c r="D8" s="88"/>
      <c r="E8" s="88"/>
      <c r="F8" s="88"/>
      <c r="G8" s="88"/>
      <c r="H8" s="88"/>
      <c r="I8" s="94"/>
      <c r="J8" s="108"/>
      <c r="K8" s="111"/>
      <c r="L8" s="108"/>
      <c r="M8" s="99"/>
      <c r="N8" s="99"/>
      <c r="O8" s="88"/>
      <c r="P8" s="88"/>
      <c r="Q8" s="17" t="s">
        <v>25</v>
      </c>
      <c r="R8" s="105"/>
      <c r="V8" s="16" t="s">
        <v>73</v>
      </c>
      <c r="W8" s="18">
        <v>138150</v>
      </c>
    </row>
    <row r="9" spans="1:23" s="6" customFormat="1" ht="22.5" customHeight="1">
      <c r="A9" s="19" t="s">
        <v>74</v>
      </c>
      <c r="B9" s="33"/>
      <c r="C9" s="34" t="s">
        <v>75</v>
      </c>
      <c r="D9" s="20" t="s">
        <v>76</v>
      </c>
      <c r="E9" s="21" t="s">
        <v>30</v>
      </c>
      <c r="F9" s="22">
        <v>0.658</v>
      </c>
      <c r="G9" s="23" t="s">
        <v>77</v>
      </c>
      <c r="H9" s="21" t="s">
        <v>78</v>
      </c>
      <c r="I9" s="24">
        <v>4</v>
      </c>
      <c r="J9" s="29">
        <v>16.4</v>
      </c>
      <c r="K9" s="30">
        <f>IF(J9&gt;0,1/J9*34.6*67.1,"")</f>
        <v>141.56463414634146</v>
      </c>
      <c r="L9" s="25">
        <v>17.9</v>
      </c>
      <c r="M9" s="21" t="s">
        <v>79</v>
      </c>
      <c r="N9" s="23" t="s">
        <v>28</v>
      </c>
      <c r="O9" s="21" t="s">
        <v>80</v>
      </c>
      <c r="P9" s="21" t="s">
        <v>29</v>
      </c>
      <c r="Q9" s="26"/>
      <c r="R9" s="27" t="str">
        <f>IF(W9&lt;&gt;"",W9,V9)</f>
        <v> </v>
      </c>
      <c r="V9" s="28" t="str">
        <f>IF(J9="","",IF(J9&gt;=ROUND(L9*1.25,1),"125",IF(J9&gt;=ROUND(L9*1.2,1),"120",IF(J9&gt;=ROUND(L9*1.15,1),"115",IF(J9&gt;=ROUND(L9*1.1,1),"110",IF(J9&gt;=ROUND(L9*1.05,1),"105",IF(J9&gt;=L9*1,"100"," ")))))))</f>
        <v> </v>
      </c>
      <c r="W9" s="28">
        <f>IF(J9="","",IF(J9&gt;=ROUND(L9*1.5,1),"150",IF(J9&gt;=ROUND(L9*1.38,1),"138","")))</f>
      </c>
    </row>
    <row r="10" spans="1:23" s="6" customFormat="1" ht="22.5" customHeight="1" thickBot="1">
      <c r="A10" s="35"/>
      <c r="B10" s="31"/>
      <c r="C10" s="32"/>
      <c r="D10" s="20" t="s">
        <v>81</v>
      </c>
      <c r="E10" s="21" t="s">
        <v>30</v>
      </c>
      <c r="F10" s="22">
        <v>0.658</v>
      </c>
      <c r="G10" s="23" t="s">
        <v>82</v>
      </c>
      <c r="H10" s="21" t="s">
        <v>83</v>
      </c>
      <c r="I10" s="24">
        <v>4</v>
      </c>
      <c r="J10" s="36">
        <v>14.8</v>
      </c>
      <c r="K10" s="37">
        <f>IF(J10&gt;0,1/J10*34.6*67.1,"")</f>
        <v>156.8689189189189</v>
      </c>
      <c r="L10" s="25">
        <v>17.9</v>
      </c>
      <c r="M10" s="21" t="s">
        <v>84</v>
      </c>
      <c r="N10" s="23" t="s">
        <v>28</v>
      </c>
      <c r="O10" s="21" t="s">
        <v>85</v>
      </c>
      <c r="P10" s="21" t="s">
        <v>29</v>
      </c>
      <c r="Q10" s="26"/>
      <c r="R10" s="27" t="str">
        <f>IF(W10&lt;&gt;"",W10,V10)</f>
        <v> </v>
      </c>
      <c r="V10" s="28" t="str">
        <f>IF(J10="","",IF(J10&gt;=ROUND(L10*1.25,1),"125",IF(J10&gt;=ROUND(L10*1.2,1),"120",IF(J10&gt;=ROUND(L10*1.15,1),"115",IF(J10&gt;=ROUND(L10*1.1,1),"110",IF(J10&gt;=ROUND(L10*1.05,1),"105",IF(J10&gt;=L10*1,"100"," ")))))))</f>
        <v> </v>
      </c>
      <c r="W10" s="28">
        <f>IF(J10="","",IF(J10&gt;=ROUND(L10*1.5,1),"150",IF(J10&gt;=ROUND(L10*1.38,1),"138","")))</f>
      </c>
    </row>
    <row r="11" spans="1:16" s="6" customFormat="1" ht="11.25">
      <c r="A11" s="2"/>
      <c r="D11" s="2"/>
      <c r="E11" s="2"/>
      <c r="F11" s="2"/>
      <c r="G11" s="2"/>
      <c r="H11" s="2"/>
      <c r="I11" s="38"/>
      <c r="J11" s="2"/>
      <c r="K11" s="3"/>
      <c r="L11" s="2"/>
      <c r="M11" s="2"/>
      <c r="N11" s="2"/>
      <c r="O11" s="2"/>
      <c r="P11" s="2"/>
    </row>
    <row r="12" spans="1:16" s="6" customFormat="1" ht="11.25">
      <c r="A12" s="2"/>
      <c r="B12" s="39" t="s">
        <v>31</v>
      </c>
      <c r="C12" s="6" t="s">
        <v>32</v>
      </c>
      <c r="D12" s="2"/>
      <c r="E12" s="2"/>
      <c r="F12" s="2"/>
      <c r="G12" s="2"/>
      <c r="H12" s="2"/>
      <c r="I12" s="2"/>
      <c r="J12" s="2"/>
      <c r="K12" s="3"/>
      <c r="L12" s="2"/>
      <c r="M12" s="2"/>
      <c r="N12" s="2"/>
      <c r="O12" s="2"/>
      <c r="P12" s="2"/>
    </row>
    <row r="13" spans="1:16" s="6" customFormat="1" ht="11.25">
      <c r="A13" s="2"/>
      <c r="B13" s="2"/>
      <c r="D13" s="2"/>
      <c r="E13" s="2"/>
      <c r="F13" s="2"/>
      <c r="G13" s="2"/>
      <c r="H13" s="2"/>
      <c r="I13" s="2"/>
      <c r="J13" s="2"/>
      <c r="K13" s="3"/>
      <c r="L13" s="2"/>
      <c r="M13" s="2"/>
      <c r="N13" s="2"/>
      <c r="O13" s="2"/>
      <c r="P13" s="2"/>
    </row>
    <row r="14" ht="11.25">
      <c r="K14" s="2"/>
    </row>
    <row r="15" ht="11.25">
      <c r="K15" s="2"/>
    </row>
  </sheetData>
  <sheetProtection/>
  <mergeCells count="22">
    <mergeCell ref="O6:O8"/>
    <mergeCell ref="P6:P8"/>
    <mergeCell ref="V7:W7"/>
    <mergeCell ref="I4:I8"/>
    <mergeCell ref="J4:L4"/>
    <mergeCell ref="M4:M8"/>
    <mergeCell ref="N4:P4"/>
    <mergeCell ref="R4:R8"/>
    <mergeCell ref="J5:J8"/>
    <mergeCell ref="K5:K8"/>
    <mergeCell ref="L5:L8"/>
    <mergeCell ref="N5:P5"/>
    <mergeCell ref="N6:N8"/>
    <mergeCell ref="A4:A8"/>
    <mergeCell ref="B4:C8"/>
    <mergeCell ref="D4:D5"/>
    <mergeCell ref="E4:F5"/>
    <mergeCell ref="G4:G8"/>
    <mergeCell ref="H4:H8"/>
    <mergeCell ref="D6:D8"/>
    <mergeCell ref="E6:E8"/>
    <mergeCell ref="F6:F8"/>
  </mergeCells>
  <printOptions/>
  <pageMargins left="0.7" right="0.7" top="0.75" bottom="0.75" header="0.3" footer="0.3"/>
  <pageSetup fitToHeight="0" fitToWidth="1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</sheetPr>
  <dimension ref="A1:W44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9.00390625" defaultRowHeight="13.5" outlineLevelRow="1"/>
  <cols>
    <col min="1" max="1" width="8.75390625" style="2" customWidth="1"/>
    <col min="2" max="2" width="1.875" style="2" customWidth="1"/>
    <col min="3" max="3" width="12.50390625" style="2" customWidth="1"/>
    <col min="4" max="4" width="8.625" style="2" bestFit="1" customWidth="1"/>
    <col min="5" max="5" width="5.125" style="2" customWidth="1"/>
    <col min="6" max="6" width="7.625" style="2" customWidth="1"/>
    <col min="7" max="7" width="8.125" style="2" customWidth="1"/>
    <col min="8" max="8" width="7.50390625" style="2" bestFit="1" customWidth="1"/>
    <col min="9" max="9" width="7.125" style="2" customWidth="1"/>
    <col min="10" max="10" width="6.875" style="2" customWidth="1"/>
    <col min="11" max="11" width="8.875" style="3" bestFit="1" customWidth="1"/>
    <col min="12" max="12" width="7.125" style="2" customWidth="1"/>
    <col min="13" max="13" width="7.50390625" style="2" bestFit="1" customWidth="1"/>
    <col min="14" max="14" width="6.75390625" style="2" customWidth="1"/>
    <col min="15" max="15" width="4.25390625" style="2" customWidth="1"/>
    <col min="16" max="16" width="5.875" style="2" customWidth="1"/>
    <col min="17" max="17" width="7.50390625" style="2" customWidth="1"/>
    <col min="18" max="18" width="9.00390625" style="2" customWidth="1"/>
    <col min="19" max="19" width="4.25390625" style="2" customWidth="1"/>
    <col min="20" max="20" width="21.375" style="2" bestFit="1" customWidth="1"/>
    <col min="21" max="21" width="9.00390625" style="2" customWidth="1"/>
    <col min="22" max="22" width="6.25390625" style="2" bestFit="1" customWidth="1"/>
    <col min="23" max="23" width="6.375" style="2" bestFit="1" customWidth="1"/>
    <col min="24" max="16384" width="9.00390625" style="2" customWidth="1"/>
  </cols>
  <sheetData>
    <row r="1" spans="1:18" ht="21.75" customHeight="1">
      <c r="A1" s="1"/>
      <c r="B1" s="1"/>
      <c r="Q1" s="85"/>
      <c r="R1" s="5"/>
    </row>
    <row r="2" spans="1:18" s="6" customFormat="1" ht="15">
      <c r="A2" s="2"/>
      <c r="B2" s="2"/>
      <c r="C2" s="2"/>
      <c r="E2" s="4"/>
      <c r="H2" s="2"/>
      <c r="I2" s="7" t="s">
        <v>44</v>
      </c>
      <c r="J2" s="7"/>
      <c r="K2" s="8"/>
      <c r="L2" s="7"/>
      <c r="M2" s="7"/>
      <c r="N2" s="7"/>
      <c r="O2" s="123" t="s">
        <v>33</v>
      </c>
      <c r="P2" s="124"/>
      <c r="Q2" s="124"/>
      <c r="R2" s="124"/>
    </row>
    <row r="3" spans="1:18" s="6" customFormat="1" ht="23.25" customHeight="1">
      <c r="A3" s="9" t="s">
        <v>86</v>
      </c>
      <c r="B3" s="10"/>
      <c r="C3" s="2"/>
      <c r="E3" s="2"/>
      <c r="F3" s="2"/>
      <c r="G3" s="2"/>
      <c r="H3" s="2"/>
      <c r="I3" s="7"/>
      <c r="J3" s="125"/>
      <c r="K3" s="126"/>
      <c r="L3" s="125"/>
      <c r="M3" s="2"/>
      <c r="N3" s="2"/>
      <c r="O3" s="2"/>
      <c r="P3" s="2"/>
      <c r="R3" s="11" t="s">
        <v>2</v>
      </c>
    </row>
    <row r="4" spans="1:18" s="6" customFormat="1" ht="14.25" customHeight="1" thickBot="1">
      <c r="A4" s="89" t="s">
        <v>3</v>
      </c>
      <c r="B4" s="116" t="s">
        <v>4</v>
      </c>
      <c r="C4" s="117"/>
      <c r="D4" s="97"/>
      <c r="E4" s="116" t="s">
        <v>5</v>
      </c>
      <c r="F4" s="121"/>
      <c r="G4" s="86" t="s">
        <v>6</v>
      </c>
      <c r="H4" s="86" t="s">
        <v>7</v>
      </c>
      <c r="I4" s="92" t="s">
        <v>8</v>
      </c>
      <c r="J4" s="95" t="s">
        <v>9</v>
      </c>
      <c r="K4" s="96"/>
      <c r="L4" s="97"/>
      <c r="M4" s="86" t="s">
        <v>10</v>
      </c>
      <c r="N4" s="100"/>
      <c r="O4" s="101"/>
      <c r="P4" s="102"/>
      <c r="Q4" s="12"/>
      <c r="R4" s="103" t="s">
        <v>11</v>
      </c>
    </row>
    <row r="5" spans="1:18" s="6" customFormat="1" ht="11.25" customHeight="1">
      <c r="A5" s="87"/>
      <c r="B5" s="93"/>
      <c r="C5" s="118"/>
      <c r="D5" s="120"/>
      <c r="E5" s="94"/>
      <c r="F5" s="122"/>
      <c r="G5" s="87"/>
      <c r="H5" s="87"/>
      <c r="I5" s="93"/>
      <c r="J5" s="106" t="s">
        <v>12</v>
      </c>
      <c r="K5" s="109" t="s">
        <v>13</v>
      </c>
      <c r="L5" s="112" t="s">
        <v>14</v>
      </c>
      <c r="M5" s="98"/>
      <c r="N5" s="113" t="s">
        <v>15</v>
      </c>
      <c r="O5" s="114"/>
      <c r="P5" s="115"/>
      <c r="Q5" s="14" t="s">
        <v>16</v>
      </c>
      <c r="R5" s="104"/>
    </row>
    <row r="6" spans="1:18" s="6" customFormat="1" ht="14.25" customHeight="1">
      <c r="A6" s="87"/>
      <c r="B6" s="93"/>
      <c r="C6" s="118"/>
      <c r="D6" s="89" t="s">
        <v>17</v>
      </c>
      <c r="E6" s="89" t="s">
        <v>17</v>
      </c>
      <c r="F6" s="86" t="s">
        <v>18</v>
      </c>
      <c r="G6" s="87"/>
      <c r="H6" s="87"/>
      <c r="I6" s="93"/>
      <c r="J6" s="107"/>
      <c r="K6" s="110"/>
      <c r="L6" s="107"/>
      <c r="M6" s="98"/>
      <c r="N6" s="86" t="s">
        <v>19</v>
      </c>
      <c r="O6" s="86" t="s">
        <v>20</v>
      </c>
      <c r="P6" s="89" t="s">
        <v>21</v>
      </c>
      <c r="Q6" s="15" t="s">
        <v>22</v>
      </c>
      <c r="R6" s="104"/>
    </row>
    <row r="7" spans="1:23" s="6" customFormat="1" ht="11.25">
      <c r="A7" s="87"/>
      <c r="B7" s="93"/>
      <c r="C7" s="118"/>
      <c r="D7" s="87"/>
      <c r="E7" s="87"/>
      <c r="F7" s="87"/>
      <c r="G7" s="87"/>
      <c r="H7" s="87"/>
      <c r="I7" s="93"/>
      <c r="J7" s="107"/>
      <c r="K7" s="110"/>
      <c r="L7" s="107"/>
      <c r="M7" s="98"/>
      <c r="N7" s="98"/>
      <c r="O7" s="87"/>
      <c r="P7" s="87"/>
      <c r="Q7" s="15" t="s">
        <v>23</v>
      </c>
      <c r="R7" s="104"/>
      <c r="V7" s="90" t="s">
        <v>24</v>
      </c>
      <c r="W7" s="91"/>
    </row>
    <row r="8" spans="1:23" s="6" customFormat="1" ht="11.25">
      <c r="A8" s="88"/>
      <c r="B8" s="94"/>
      <c r="C8" s="119"/>
      <c r="D8" s="88"/>
      <c r="E8" s="88"/>
      <c r="F8" s="88"/>
      <c r="G8" s="88"/>
      <c r="H8" s="88"/>
      <c r="I8" s="94"/>
      <c r="J8" s="108"/>
      <c r="K8" s="111"/>
      <c r="L8" s="108"/>
      <c r="M8" s="99"/>
      <c r="N8" s="99"/>
      <c r="O8" s="88"/>
      <c r="P8" s="88"/>
      <c r="Q8" s="17" t="s">
        <v>25</v>
      </c>
      <c r="R8" s="105"/>
      <c r="V8" s="16" t="s">
        <v>26</v>
      </c>
      <c r="W8" s="18">
        <v>138150</v>
      </c>
    </row>
    <row r="9" spans="1:23" s="6" customFormat="1" ht="25.5" customHeight="1">
      <c r="A9" s="127" t="s">
        <v>35</v>
      </c>
      <c r="B9" s="128"/>
      <c r="C9" s="129" t="s">
        <v>87</v>
      </c>
      <c r="D9" s="130" t="s">
        <v>88</v>
      </c>
      <c r="E9" s="130" t="s">
        <v>36</v>
      </c>
      <c r="F9" s="131">
        <v>0.658</v>
      </c>
      <c r="G9" s="132" t="s">
        <v>40</v>
      </c>
      <c r="H9" s="130" t="s">
        <v>89</v>
      </c>
      <c r="I9" s="133">
        <v>4</v>
      </c>
      <c r="J9" s="134">
        <v>27.5</v>
      </c>
      <c r="K9" s="135">
        <f aca="true" t="shared" si="0" ref="K9:K29">IF(J9&gt;0,1/J9*34.6*67.1,"")</f>
        <v>84.42399999999998</v>
      </c>
      <c r="L9" s="136">
        <v>18.8</v>
      </c>
      <c r="M9" s="130" t="s">
        <v>90</v>
      </c>
      <c r="N9" s="132" t="s">
        <v>91</v>
      </c>
      <c r="O9" s="130" t="s">
        <v>38</v>
      </c>
      <c r="P9" s="137"/>
      <c r="Q9" s="138" t="s">
        <v>39</v>
      </c>
      <c r="R9" s="139" t="str">
        <f>IF(W9&lt;&gt;"",W9,V9)</f>
        <v>138</v>
      </c>
      <c r="T9" s="140"/>
      <c r="V9" s="28" t="str">
        <f>IF(J9="","",IF(J9&gt;=ROUND(L9*1.25,1),"125",IF(J9&gt;=ROUND(L9*1.2,1),"120",IF(J9&gt;=ROUND(L9*1.15,1),"115",IF(J9&gt;=ROUND(L9*1.1,1),"110",IF(J9&gt;=ROUND(L9*1.05,1),"105",IF(J9&gt;=L9*1,"100"," ")))))))</f>
        <v>125</v>
      </c>
      <c r="W9" s="28" t="str">
        <f>IF(J9="","",IF(J9&gt;=ROUND(L9*1.5,1),"150",IF(J9&gt;=ROUND(L9*1.38,1),"138","")))</f>
        <v>138</v>
      </c>
    </row>
    <row r="10" spans="1:23" s="6" customFormat="1" ht="25.5" customHeight="1" thickBot="1">
      <c r="A10" s="141"/>
      <c r="B10" s="142"/>
      <c r="C10" s="143"/>
      <c r="D10" s="130" t="s">
        <v>92</v>
      </c>
      <c r="E10" s="130" t="s">
        <v>36</v>
      </c>
      <c r="F10" s="130">
        <v>0.658</v>
      </c>
      <c r="G10" s="132" t="s">
        <v>40</v>
      </c>
      <c r="H10" s="130">
        <v>850</v>
      </c>
      <c r="I10" s="133">
        <v>4</v>
      </c>
      <c r="J10" s="144">
        <v>27</v>
      </c>
      <c r="K10" s="135">
        <f t="shared" si="0"/>
        <v>85.9874074074074</v>
      </c>
      <c r="L10" s="145">
        <v>17.9</v>
      </c>
      <c r="M10" s="132" t="s">
        <v>90</v>
      </c>
      <c r="N10" s="132" t="s">
        <v>91</v>
      </c>
      <c r="O10" s="130" t="s">
        <v>41</v>
      </c>
      <c r="P10" s="137"/>
      <c r="Q10" s="138" t="s">
        <v>39</v>
      </c>
      <c r="R10" s="139" t="str">
        <f aca="true" t="shared" si="1" ref="R10:R29">IF(W10&lt;&gt;"",W10,V10)</f>
        <v>150</v>
      </c>
      <c r="T10" s="140"/>
      <c r="V10" s="28" t="str">
        <f aca="true" t="shared" si="2" ref="V10:V29">IF(J10="","",IF(J10&gt;=ROUND(L10*1.25,1),"125",IF(J10&gt;=ROUND(L10*1.2,1),"120",IF(J10&gt;=ROUND(L10*1.15,1),"115",IF(J10&gt;=ROUND(L10*1.1,1),"110",IF(J10&gt;=ROUND(L10*1.05,1),"105",IF(J10&gt;=L10*1,"100"," ")))))))</f>
        <v>125</v>
      </c>
      <c r="W10" s="28" t="str">
        <f aca="true" t="shared" si="3" ref="W10:W29">IF(J10="","",IF(J10&gt;=ROUND(L10*1.5,1),"150",IF(J10&gt;=ROUND(L10*1.38,1),"138","")))</f>
        <v>150</v>
      </c>
    </row>
    <row r="11" spans="1:23" s="6" customFormat="1" ht="12.75" hidden="1" outlineLevel="1">
      <c r="A11" s="40"/>
      <c r="B11" s="128"/>
      <c r="C11" s="129"/>
      <c r="D11" s="146"/>
      <c r="E11" s="147"/>
      <c r="F11" s="148"/>
      <c r="G11" s="149"/>
      <c r="H11" s="147"/>
      <c r="I11" s="150"/>
      <c r="J11" s="151"/>
      <c r="K11" s="152">
        <f t="shared" si="0"/>
      </c>
      <c r="L11" s="153"/>
      <c r="M11" s="147"/>
      <c r="N11" s="149"/>
      <c r="O11" s="147"/>
      <c r="P11" s="146"/>
      <c r="Q11" s="154"/>
      <c r="R11" s="155">
        <f t="shared" si="1"/>
      </c>
      <c r="V11" s="28">
        <f t="shared" si="2"/>
      </c>
      <c r="W11" s="28">
        <f t="shared" si="3"/>
      </c>
    </row>
    <row r="12" spans="1:23" s="6" customFormat="1" ht="11.25" customHeight="1" hidden="1" outlineLevel="1">
      <c r="A12" s="40"/>
      <c r="B12" s="41"/>
      <c r="C12" s="156"/>
      <c r="D12" s="137"/>
      <c r="E12" s="130"/>
      <c r="F12" s="131"/>
      <c r="G12" s="132"/>
      <c r="H12" s="130"/>
      <c r="I12" s="133"/>
      <c r="J12" s="157"/>
      <c r="K12" s="135">
        <f t="shared" si="0"/>
      </c>
      <c r="L12" s="136"/>
      <c r="M12" s="130"/>
      <c r="N12" s="132"/>
      <c r="O12" s="130"/>
      <c r="P12" s="158"/>
      <c r="Q12" s="159"/>
      <c r="R12" s="139">
        <f t="shared" si="1"/>
      </c>
      <c r="V12" s="28">
        <f t="shared" si="2"/>
      </c>
      <c r="W12" s="28">
        <f t="shared" si="3"/>
      </c>
    </row>
    <row r="13" spans="1:23" s="6" customFormat="1" ht="12.75" hidden="1" outlineLevel="1">
      <c r="A13" s="40"/>
      <c r="B13" s="41"/>
      <c r="C13" s="156"/>
      <c r="D13" s="160"/>
      <c r="E13" s="161"/>
      <c r="F13" s="161"/>
      <c r="G13" s="162"/>
      <c r="H13" s="162"/>
      <c r="I13" s="163"/>
      <c r="J13" s="157"/>
      <c r="K13" s="135">
        <f>IF(J13&gt;0,1/J13*34.6*67.1,"")</f>
      </c>
      <c r="L13" s="136"/>
      <c r="M13" s="162"/>
      <c r="N13" s="162"/>
      <c r="O13" s="162"/>
      <c r="P13" s="162"/>
      <c r="Q13" s="159"/>
      <c r="R13" s="139">
        <f t="shared" si="1"/>
      </c>
      <c r="V13" s="28">
        <f t="shared" si="2"/>
      </c>
      <c r="W13" s="28">
        <f t="shared" si="3"/>
      </c>
    </row>
    <row r="14" spans="1:23" s="6" customFormat="1" ht="12.75" hidden="1" outlineLevel="1">
      <c r="A14" s="40"/>
      <c r="B14" s="41"/>
      <c r="C14" s="156"/>
      <c r="D14" s="160"/>
      <c r="E14" s="161"/>
      <c r="F14" s="161"/>
      <c r="G14" s="162"/>
      <c r="H14" s="162"/>
      <c r="I14" s="163"/>
      <c r="J14" s="157"/>
      <c r="K14" s="135">
        <f t="shared" si="0"/>
      </c>
      <c r="L14" s="136"/>
      <c r="M14" s="162"/>
      <c r="N14" s="162"/>
      <c r="O14" s="162"/>
      <c r="P14" s="162"/>
      <c r="Q14" s="159"/>
      <c r="R14" s="139">
        <f t="shared" si="1"/>
      </c>
      <c r="V14" s="28">
        <f t="shared" si="2"/>
      </c>
      <c r="W14" s="28">
        <f t="shared" si="3"/>
      </c>
    </row>
    <row r="15" spans="1:23" s="6" customFormat="1" ht="12.75" hidden="1" outlineLevel="1">
      <c r="A15" s="40"/>
      <c r="B15" s="41"/>
      <c r="C15" s="156"/>
      <c r="D15" s="160"/>
      <c r="E15" s="161"/>
      <c r="F15" s="161"/>
      <c r="G15" s="162"/>
      <c r="H15" s="162"/>
      <c r="I15" s="163"/>
      <c r="J15" s="157"/>
      <c r="K15" s="135">
        <f t="shared" si="0"/>
      </c>
      <c r="L15" s="136"/>
      <c r="M15" s="162"/>
      <c r="N15" s="162"/>
      <c r="O15" s="162"/>
      <c r="P15" s="162"/>
      <c r="Q15" s="159"/>
      <c r="R15" s="139">
        <f t="shared" si="1"/>
      </c>
      <c r="V15" s="28">
        <f t="shared" si="2"/>
      </c>
      <c r="W15" s="28">
        <f t="shared" si="3"/>
      </c>
    </row>
    <row r="16" spans="1:23" s="6" customFormat="1" ht="12.75" hidden="1" outlineLevel="1">
      <c r="A16" s="40"/>
      <c r="B16" s="41"/>
      <c r="C16" s="156"/>
      <c r="D16" s="160"/>
      <c r="E16" s="161"/>
      <c r="F16" s="161"/>
      <c r="G16" s="162"/>
      <c r="H16" s="162"/>
      <c r="I16" s="163"/>
      <c r="J16" s="157"/>
      <c r="K16" s="135">
        <f t="shared" si="0"/>
      </c>
      <c r="L16" s="136"/>
      <c r="M16" s="162"/>
      <c r="N16" s="162"/>
      <c r="O16" s="162"/>
      <c r="P16" s="162"/>
      <c r="Q16" s="159"/>
      <c r="R16" s="139">
        <f t="shared" si="1"/>
      </c>
      <c r="V16" s="28">
        <f t="shared" si="2"/>
      </c>
      <c r="W16" s="28">
        <f t="shared" si="3"/>
      </c>
    </row>
    <row r="17" spans="1:23" s="6" customFormat="1" ht="12.75" hidden="1" outlineLevel="1">
      <c r="A17" s="40"/>
      <c r="B17" s="41"/>
      <c r="C17" s="156"/>
      <c r="D17" s="160"/>
      <c r="E17" s="161"/>
      <c r="F17" s="161"/>
      <c r="G17" s="162"/>
      <c r="H17" s="162"/>
      <c r="I17" s="163"/>
      <c r="J17" s="157"/>
      <c r="K17" s="135">
        <f t="shared" si="0"/>
      </c>
      <c r="L17" s="136"/>
      <c r="M17" s="162"/>
      <c r="N17" s="162"/>
      <c r="O17" s="162"/>
      <c r="P17" s="162"/>
      <c r="Q17" s="159"/>
      <c r="R17" s="139">
        <f t="shared" si="1"/>
      </c>
      <c r="V17" s="28">
        <f t="shared" si="2"/>
      </c>
      <c r="W17" s="28">
        <f t="shared" si="3"/>
      </c>
    </row>
    <row r="18" spans="1:23" s="6" customFormat="1" ht="12.75" hidden="1" outlineLevel="1">
      <c r="A18" s="40"/>
      <c r="B18" s="41"/>
      <c r="C18" s="156"/>
      <c r="D18" s="160"/>
      <c r="E18" s="161"/>
      <c r="F18" s="161"/>
      <c r="G18" s="162"/>
      <c r="H18" s="162"/>
      <c r="I18" s="163"/>
      <c r="J18" s="157"/>
      <c r="K18" s="135">
        <f t="shared" si="0"/>
      </c>
      <c r="L18" s="136"/>
      <c r="M18" s="162"/>
      <c r="N18" s="162"/>
      <c r="O18" s="162"/>
      <c r="P18" s="162"/>
      <c r="Q18" s="159"/>
      <c r="R18" s="139">
        <f t="shared" si="1"/>
      </c>
      <c r="V18" s="28">
        <f t="shared" si="2"/>
      </c>
      <c r="W18" s="28">
        <f t="shared" si="3"/>
      </c>
    </row>
    <row r="19" spans="1:23" s="6" customFormat="1" ht="12.75" hidden="1" outlineLevel="1">
      <c r="A19" s="40"/>
      <c r="B19" s="41"/>
      <c r="C19" s="156"/>
      <c r="D19" s="160"/>
      <c r="E19" s="161"/>
      <c r="F19" s="161"/>
      <c r="G19" s="162"/>
      <c r="H19" s="162"/>
      <c r="I19" s="163"/>
      <c r="J19" s="157"/>
      <c r="K19" s="135">
        <f t="shared" si="0"/>
      </c>
      <c r="L19" s="136"/>
      <c r="M19" s="162"/>
      <c r="N19" s="162"/>
      <c r="O19" s="162"/>
      <c r="P19" s="162"/>
      <c r="Q19" s="159"/>
      <c r="R19" s="139">
        <f t="shared" si="1"/>
      </c>
      <c r="V19" s="28">
        <f t="shared" si="2"/>
      </c>
      <c r="W19" s="28">
        <f t="shared" si="3"/>
      </c>
    </row>
    <row r="20" spans="1:23" s="6" customFormat="1" ht="12.75" hidden="1" outlineLevel="1">
      <c r="A20" s="40"/>
      <c r="B20" s="41"/>
      <c r="C20" s="156"/>
      <c r="D20" s="160"/>
      <c r="E20" s="161"/>
      <c r="F20" s="161"/>
      <c r="G20" s="162"/>
      <c r="H20" s="162"/>
      <c r="I20" s="163"/>
      <c r="J20" s="157"/>
      <c r="K20" s="135">
        <f t="shared" si="0"/>
      </c>
      <c r="L20" s="136"/>
      <c r="M20" s="162"/>
      <c r="N20" s="162"/>
      <c r="O20" s="162"/>
      <c r="P20" s="162"/>
      <c r="Q20" s="159"/>
      <c r="R20" s="139">
        <f t="shared" si="1"/>
      </c>
      <c r="V20" s="28">
        <f t="shared" si="2"/>
      </c>
      <c r="W20" s="28">
        <f t="shared" si="3"/>
      </c>
    </row>
    <row r="21" spans="1:23" s="6" customFormat="1" ht="12.75" hidden="1" outlineLevel="1">
      <c r="A21" s="40"/>
      <c r="B21" s="41"/>
      <c r="C21" s="156"/>
      <c r="D21" s="160"/>
      <c r="E21" s="161"/>
      <c r="F21" s="161"/>
      <c r="G21" s="162"/>
      <c r="H21" s="162"/>
      <c r="I21" s="163"/>
      <c r="J21" s="157"/>
      <c r="K21" s="135">
        <f t="shared" si="0"/>
      </c>
      <c r="L21" s="136"/>
      <c r="M21" s="162"/>
      <c r="N21" s="162"/>
      <c r="O21" s="162"/>
      <c r="P21" s="162"/>
      <c r="Q21" s="159"/>
      <c r="R21" s="139">
        <f t="shared" si="1"/>
      </c>
      <c r="V21" s="28">
        <f t="shared" si="2"/>
      </c>
      <c r="W21" s="28">
        <f t="shared" si="3"/>
      </c>
    </row>
    <row r="22" spans="1:23" s="6" customFormat="1" ht="12.75" hidden="1" outlineLevel="1">
      <c r="A22" s="40"/>
      <c r="B22" s="41"/>
      <c r="C22" s="156"/>
      <c r="D22" s="160"/>
      <c r="E22" s="161"/>
      <c r="F22" s="161"/>
      <c r="G22" s="162"/>
      <c r="H22" s="162"/>
      <c r="I22" s="163"/>
      <c r="J22" s="157"/>
      <c r="K22" s="135">
        <f t="shared" si="0"/>
      </c>
      <c r="L22" s="136"/>
      <c r="M22" s="162"/>
      <c r="N22" s="162"/>
      <c r="O22" s="162"/>
      <c r="P22" s="162"/>
      <c r="Q22" s="159"/>
      <c r="R22" s="139">
        <f t="shared" si="1"/>
      </c>
      <c r="V22" s="28">
        <f t="shared" si="2"/>
      </c>
      <c r="W22" s="28">
        <f t="shared" si="3"/>
      </c>
    </row>
    <row r="23" spans="1:23" s="6" customFormat="1" ht="12.75" hidden="1" outlineLevel="1">
      <c r="A23" s="40"/>
      <c r="B23" s="41"/>
      <c r="C23" s="156"/>
      <c r="D23" s="160"/>
      <c r="E23" s="161"/>
      <c r="F23" s="161"/>
      <c r="G23" s="162"/>
      <c r="H23" s="162"/>
      <c r="I23" s="163"/>
      <c r="J23" s="157"/>
      <c r="K23" s="135">
        <f t="shared" si="0"/>
      </c>
      <c r="L23" s="136"/>
      <c r="M23" s="162"/>
      <c r="N23" s="162"/>
      <c r="O23" s="162"/>
      <c r="P23" s="162"/>
      <c r="Q23" s="159"/>
      <c r="R23" s="139">
        <f t="shared" si="1"/>
      </c>
      <c r="V23" s="28">
        <f t="shared" si="2"/>
      </c>
      <c r="W23" s="28">
        <f t="shared" si="3"/>
      </c>
    </row>
    <row r="24" spans="1:23" s="6" customFormat="1" ht="12.75" hidden="1" outlineLevel="1">
      <c r="A24" s="40"/>
      <c r="B24" s="41"/>
      <c r="C24" s="156"/>
      <c r="D24" s="160"/>
      <c r="E24" s="161"/>
      <c r="F24" s="161"/>
      <c r="G24" s="162"/>
      <c r="H24" s="162"/>
      <c r="I24" s="163"/>
      <c r="J24" s="157"/>
      <c r="K24" s="135">
        <f t="shared" si="0"/>
      </c>
      <c r="L24" s="136"/>
      <c r="M24" s="162"/>
      <c r="N24" s="162"/>
      <c r="O24" s="162"/>
      <c r="P24" s="162"/>
      <c r="Q24" s="159"/>
      <c r="R24" s="139">
        <f t="shared" si="1"/>
      </c>
      <c r="V24" s="28">
        <f t="shared" si="2"/>
      </c>
      <c r="W24" s="28">
        <f t="shared" si="3"/>
      </c>
    </row>
    <row r="25" spans="1:23" s="6" customFormat="1" ht="12.75" hidden="1" outlineLevel="1">
      <c r="A25" s="40"/>
      <c r="B25" s="41"/>
      <c r="C25" s="156"/>
      <c r="D25" s="160"/>
      <c r="E25" s="161"/>
      <c r="F25" s="161"/>
      <c r="G25" s="162"/>
      <c r="H25" s="162"/>
      <c r="I25" s="163"/>
      <c r="J25" s="157"/>
      <c r="K25" s="135">
        <f t="shared" si="0"/>
      </c>
      <c r="L25" s="136"/>
      <c r="M25" s="162"/>
      <c r="N25" s="162"/>
      <c r="O25" s="162"/>
      <c r="P25" s="162"/>
      <c r="Q25" s="159"/>
      <c r="R25" s="139">
        <f t="shared" si="1"/>
      </c>
      <c r="V25" s="28">
        <f t="shared" si="2"/>
      </c>
      <c r="W25" s="28">
        <f t="shared" si="3"/>
      </c>
    </row>
    <row r="26" spans="1:23" s="6" customFormat="1" ht="12.75" hidden="1" outlineLevel="1">
      <c r="A26" s="40"/>
      <c r="B26" s="41"/>
      <c r="C26" s="156"/>
      <c r="D26" s="160"/>
      <c r="E26" s="161"/>
      <c r="F26" s="161"/>
      <c r="G26" s="162"/>
      <c r="H26" s="162"/>
      <c r="I26" s="163"/>
      <c r="J26" s="157"/>
      <c r="K26" s="135">
        <f t="shared" si="0"/>
      </c>
      <c r="L26" s="136"/>
      <c r="M26" s="162"/>
      <c r="N26" s="162"/>
      <c r="O26" s="162"/>
      <c r="P26" s="162"/>
      <c r="Q26" s="159"/>
      <c r="R26" s="139">
        <f t="shared" si="1"/>
      </c>
      <c r="V26" s="28">
        <f t="shared" si="2"/>
      </c>
      <c r="W26" s="28">
        <f t="shared" si="3"/>
      </c>
    </row>
    <row r="27" spans="1:23" s="6" customFormat="1" ht="12.75" hidden="1" outlineLevel="1">
      <c r="A27" s="40"/>
      <c r="B27" s="41"/>
      <c r="C27" s="156"/>
      <c r="D27" s="160"/>
      <c r="E27" s="161"/>
      <c r="F27" s="161"/>
      <c r="G27" s="162"/>
      <c r="H27" s="162"/>
      <c r="I27" s="163"/>
      <c r="J27" s="157"/>
      <c r="K27" s="135">
        <f t="shared" si="0"/>
      </c>
      <c r="L27" s="136"/>
      <c r="M27" s="162"/>
      <c r="N27" s="162"/>
      <c r="O27" s="162"/>
      <c r="P27" s="162"/>
      <c r="Q27" s="159"/>
      <c r="R27" s="139">
        <f t="shared" si="1"/>
      </c>
      <c r="V27" s="28">
        <f t="shared" si="2"/>
      </c>
      <c r="W27" s="28">
        <f t="shared" si="3"/>
      </c>
    </row>
    <row r="28" spans="1:23" s="6" customFormat="1" ht="12.75" hidden="1" outlineLevel="1">
      <c r="A28" s="40"/>
      <c r="B28" s="41"/>
      <c r="C28" s="156"/>
      <c r="D28" s="160"/>
      <c r="E28" s="161"/>
      <c r="F28" s="161"/>
      <c r="G28" s="162"/>
      <c r="H28" s="162"/>
      <c r="I28" s="163"/>
      <c r="J28" s="157"/>
      <c r="K28" s="135">
        <f t="shared" si="0"/>
      </c>
      <c r="L28" s="136"/>
      <c r="M28" s="162"/>
      <c r="N28" s="162"/>
      <c r="O28" s="162"/>
      <c r="P28" s="162"/>
      <c r="Q28" s="159"/>
      <c r="R28" s="139">
        <f t="shared" si="1"/>
      </c>
      <c r="V28" s="28">
        <f t="shared" si="2"/>
      </c>
      <c r="W28" s="28">
        <f t="shared" si="3"/>
      </c>
    </row>
    <row r="29" spans="1:23" s="6" customFormat="1" ht="13.5" hidden="1" outlineLevel="1" thickBot="1">
      <c r="A29" s="141"/>
      <c r="B29" s="142"/>
      <c r="C29" s="164"/>
      <c r="D29" s="160"/>
      <c r="E29" s="161"/>
      <c r="F29" s="161"/>
      <c r="G29" s="162"/>
      <c r="H29" s="162"/>
      <c r="I29" s="165"/>
      <c r="J29" s="166"/>
      <c r="K29" s="167">
        <f t="shared" si="0"/>
      </c>
      <c r="L29" s="157"/>
      <c r="M29" s="163"/>
      <c r="N29" s="162"/>
      <c r="O29" s="162"/>
      <c r="P29" s="162"/>
      <c r="Q29" s="159"/>
      <c r="R29" s="139">
        <f t="shared" si="1"/>
      </c>
      <c r="V29" s="28">
        <f t="shared" si="2"/>
      </c>
      <c r="W29" s="28">
        <f t="shared" si="3"/>
      </c>
    </row>
    <row r="30" spans="1:23" s="6" customFormat="1" ht="12.75" collapsed="1">
      <c r="A30" s="42"/>
      <c r="B30" s="42"/>
      <c r="C30" s="43"/>
      <c r="D30" s="44"/>
      <c r="E30" s="45"/>
      <c r="F30" s="45"/>
      <c r="G30" s="42"/>
      <c r="H30" s="42"/>
      <c r="I30" s="46"/>
      <c r="J30" s="168"/>
      <c r="K30" s="169"/>
      <c r="L30" s="47"/>
      <c r="M30" s="42"/>
      <c r="N30" s="42"/>
      <c r="O30" s="42"/>
      <c r="P30" s="42"/>
      <c r="Q30" s="49"/>
      <c r="R30" s="170"/>
      <c r="V30" s="171"/>
      <c r="W30" s="171"/>
    </row>
    <row r="31" spans="1:16" s="6" customFormat="1" ht="11.25">
      <c r="A31" s="2"/>
      <c r="D31" s="2"/>
      <c r="E31" s="2"/>
      <c r="F31" s="2"/>
      <c r="G31" s="2"/>
      <c r="H31" s="2"/>
      <c r="I31" s="2"/>
      <c r="J31" s="2"/>
      <c r="K31" s="3"/>
      <c r="L31" s="2"/>
      <c r="M31" s="2"/>
      <c r="N31" s="2"/>
      <c r="O31" s="2"/>
      <c r="P31" s="2"/>
    </row>
    <row r="32" spans="1:16" s="6" customFormat="1" ht="11.25">
      <c r="A32" s="2"/>
      <c r="D32" s="2"/>
      <c r="E32" s="2"/>
      <c r="F32" s="2"/>
      <c r="G32" s="2"/>
      <c r="H32" s="2"/>
      <c r="I32" s="2"/>
      <c r="J32" s="2"/>
      <c r="K32" s="3"/>
      <c r="L32" s="2"/>
      <c r="M32" s="2"/>
      <c r="N32" s="2"/>
      <c r="O32" s="2"/>
      <c r="P32" s="2"/>
    </row>
    <row r="33" spans="1:16" s="6" customFormat="1" ht="11.25">
      <c r="A33" s="2"/>
      <c r="B33" s="2"/>
      <c r="D33" s="2"/>
      <c r="E33" s="2"/>
      <c r="F33" s="2"/>
      <c r="G33" s="2"/>
      <c r="H33" s="2"/>
      <c r="I33" s="2"/>
      <c r="J33" s="2"/>
      <c r="K33" s="3"/>
      <c r="L33" s="2"/>
      <c r="M33" s="2"/>
      <c r="N33" s="2"/>
      <c r="O33" s="2"/>
      <c r="P33" s="2"/>
    </row>
    <row r="34" spans="1:16" s="6" customFormat="1" ht="11.25">
      <c r="A34" s="2"/>
      <c r="B34" s="2"/>
      <c r="D34" s="2"/>
      <c r="E34" s="2"/>
      <c r="F34" s="2"/>
      <c r="G34" s="2"/>
      <c r="H34" s="2"/>
      <c r="I34" s="2"/>
      <c r="J34" s="2"/>
      <c r="K34" s="3"/>
      <c r="L34" s="2"/>
      <c r="M34" s="2"/>
      <c r="N34" s="2"/>
      <c r="O34" s="84"/>
      <c r="P34" s="2"/>
    </row>
    <row r="35" spans="1:16" s="6" customFormat="1" ht="11.25">
      <c r="A35" s="2"/>
      <c r="B35" s="2"/>
      <c r="D35" s="2"/>
      <c r="E35" s="2"/>
      <c r="F35" s="2"/>
      <c r="G35" s="2"/>
      <c r="H35" s="2"/>
      <c r="I35" s="2"/>
      <c r="J35" s="2"/>
      <c r="K35" s="3"/>
      <c r="L35" s="2"/>
      <c r="M35" s="2"/>
      <c r="N35" s="2"/>
      <c r="O35" s="2"/>
      <c r="P35" s="2"/>
    </row>
    <row r="40" ht="11.25">
      <c r="V40" s="15"/>
    </row>
    <row r="41" ht="11.25">
      <c r="V41" s="15"/>
    </row>
    <row r="43" ht="11.25">
      <c r="K43" s="2"/>
    </row>
    <row r="44" ht="11.25">
      <c r="K44" s="2"/>
    </row>
  </sheetData>
  <sheetProtection/>
  <mergeCells count="23">
    <mergeCell ref="V7:W7"/>
    <mergeCell ref="D6:D8"/>
    <mergeCell ref="E6:E8"/>
    <mergeCell ref="F6:F8"/>
    <mergeCell ref="N6:N8"/>
    <mergeCell ref="O6:O8"/>
    <mergeCell ref="P6:P8"/>
    <mergeCell ref="N4:P4"/>
    <mergeCell ref="R4:R8"/>
    <mergeCell ref="J5:J8"/>
    <mergeCell ref="K5:K8"/>
    <mergeCell ref="L5:L8"/>
    <mergeCell ref="N5:P5"/>
    <mergeCell ref="O2:R2"/>
    <mergeCell ref="A4:A8"/>
    <mergeCell ref="B4:C8"/>
    <mergeCell ref="D4:D5"/>
    <mergeCell ref="E4:F5"/>
    <mergeCell ref="G4:G8"/>
    <mergeCell ref="H4:H8"/>
    <mergeCell ref="I4:I8"/>
    <mergeCell ref="J4:L4"/>
    <mergeCell ref="M4:M8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V41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8.75390625" style="2" customWidth="1"/>
    <col min="2" max="2" width="1.875" style="2" customWidth="1"/>
    <col min="3" max="3" width="19.25390625" style="2" customWidth="1"/>
    <col min="4" max="4" width="7.625" style="2" customWidth="1"/>
    <col min="5" max="5" width="9.75390625" style="2" customWidth="1"/>
    <col min="6" max="6" width="7.625" style="2" customWidth="1"/>
    <col min="7" max="7" width="11.125" style="2" customWidth="1"/>
    <col min="8" max="8" width="11.50390625" style="2" customWidth="1"/>
    <col min="9" max="9" width="7.125" style="2" customWidth="1"/>
    <col min="10" max="10" width="6.875" style="2" customWidth="1"/>
    <col min="11" max="11" width="10.125" style="3" bestFit="1" customWidth="1"/>
    <col min="12" max="12" width="7.125" style="2" customWidth="1"/>
    <col min="13" max="13" width="7.25390625" style="2" customWidth="1"/>
    <col min="14" max="14" width="6.75390625" style="2" customWidth="1"/>
    <col min="15" max="15" width="4.25390625" style="2" customWidth="1"/>
    <col min="16" max="16" width="14.375" style="2" customWidth="1"/>
    <col min="17" max="17" width="7.50390625" style="2" customWidth="1"/>
    <col min="18" max="16384" width="9.00390625" style="2" customWidth="1"/>
  </cols>
  <sheetData>
    <row r="1" spans="1:18" s="6" customFormat="1" ht="15">
      <c r="A1" s="2"/>
      <c r="B1" s="2"/>
      <c r="C1" s="2"/>
      <c r="E1" s="4"/>
      <c r="H1" s="2"/>
      <c r="I1" s="7" t="s">
        <v>44</v>
      </c>
      <c r="J1" s="7"/>
      <c r="K1" s="8"/>
      <c r="L1" s="7"/>
      <c r="M1" s="7"/>
      <c r="N1" s="7"/>
      <c r="O1" s="7"/>
      <c r="P1" s="7"/>
      <c r="Q1" s="7"/>
      <c r="R1" s="50" t="s">
        <v>45</v>
      </c>
    </row>
    <row r="2" spans="1:18" s="6" customFormat="1" ht="23.25" customHeight="1">
      <c r="A2" s="9" t="s">
        <v>1</v>
      </c>
      <c r="B2" s="10"/>
      <c r="C2" s="2"/>
      <c r="E2" s="2"/>
      <c r="F2" s="2"/>
      <c r="G2" s="2"/>
      <c r="H2" s="2"/>
      <c r="I2" s="7"/>
      <c r="J2" s="7"/>
      <c r="K2" s="8"/>
      <c r="L2" s="7"/>
      <c r="M2" s="7"/>
      <c r="N2" s="7"/>
      <c r="O2" s="7"/>
      <c r="P2" s="7"/>
      <c r="Q2" s="7"/>
      <c r="R2" s="51" t="s">
        <v>2</v>
      </c>
    </row>
    <row r="3" spans="1:18" s="6" customFormat="1" ht="14.25" customHeight="1" thickBot="1">
      <c r="A3" s="89" t="s">
        <v>3</v>
      </c>
      <c r="B3" s="116" t="s">
        <v>4</v>
      </c>
      <c r="C3" s="117"/>
      <c r="D3" s="97"/>
      <c r="E3" s="116" t="s">
        <v>5</v>
      </c>
      <c r="F3" s="121"/>
      <c r="G3" s="86" t="s">
        <v>6</v>
      </c>
      <c r="H3" s="86" t="s">
        <v>7</v>
      </c>
      <c r="I3" s="92" t="s">
        <v>8</v>
      </c>
      <c r="J3" s="95" t="s">
        <v>9</v>
      </c>
      <c r="K3" s="96"/>
      <c r="L3" s="97"/>
      <c r="M3" s="86" t="s">
        <v>10</v>
      </c>
      <c r="N3" s="100"/>
      <c r="O3" s="101"/>
      <c r="P3" s="102"/>
      <c r="Q3" s="12"/>
      <c r="R3" s="103" t="s">
        <v>11</v>
      </c>
    </row>
    <row r="4" spans="1:18" s="6" customFormat="1" ht="11.25" customHeight="1">
      <c r="A4" s="87"/>
      <c r="B4" s="93"/>
      <c r="C4" s="118"/>
      <c r="D4" s="120"/>
      <c r="E4" s="94"/>
      <c r="F4" s="122"/>
      <c r="G4" s="87"/>
      <c r="H4" s="87"/>
      <c r="I4" s="93"/>
      <c r="J4" s="106" t="s">
        <v>12</v>
      </c>
      <c r="K4" s="109" t="s">
        <v>13</v>
      </c>
      <c r="L4" s="112" t="s">
        <v>14</v>
      </c>
      <c r="M4" s="98"/>
      <c r="N4" s="113" t="s">
        <v>15</v>
      </c>
      <c r="O4" s="114"/>
      <c r="P4" s="115"/>
      <c r="Q4" s="14" t="s">
        <v>16</v>
      </c>
      <c r="R4" s="104"/>
    </row>
    <row r="5" spans="1:18" s="6" customFormat="1" ht="14.25" customHeight="1">
      <c r="A5" s="87"/>
      <c r="B5" s="93"/>
      <c r="C5" s="118"/>
      <c r="D5" s="89" t="s">
        <v>17</v>
      </c>
      <c r="E5" s="89" t="s">
        <v>17</v>
      </c>
      <c r="F5" s="86" t="s">
        <v>18</v>
      </c>
      <c r="G5" s="87"/>
      <c r="H5" s="87"/>
      <c r="I5" s="93"/>
      <c r="J5" s="107"/>
      <c r="K5" s="110"/>
      <c r="L5" s="107"/>
      <c r="M5" s="98"/>
      <c r="N5" s="86" t="s">
        <v>19</v>
      </c>
      <c r="O5" s="86" t="s">
        <v>20</v>
      </c>
      <c r="P5" s="89" t="s">
        <v>21</v>
      </c>
      <c r="Q5" s="15" t="s">
        <v>22</v>
      </c>
      <c r="R5" s="104"/>
    </row>
    <row r="6" spans="1:18" s="6" customFormat="1" ht="11.25">
      <c r="A6" s="87"/>
      <c r="B6" s="93"/>
      <c r="C6" s="118"/>
      <c r="D6" s="87"/>
      <c r="E6" s="87"/>
      <c r="F6" s="87"/>
      <c r="G6" s="87"/>
      <c r="H6" s="87"/>
      <c r="I6" s="93"/>
      <c r="J6" s="107"/>
      <c r="K6" s="110"/>
      <c r="L6" s="107"/>
      <c r="M6" s="98"/>
      <c r="N6" s="98"/>
      <c r="O6" s="87"/>
      <c r="P6" s="87"/>
      <c r="Q6" s="15" t="s">
        <v>23</v>
      </c>
      <c r="R6" s="104"/>
    </row>
    <row r="7" spans="1:18" s="6" customFormat="1" ht="11.25">
      <c r="A7" s="88"/>
      <c r="B7" s="94"/>
      <c r="C7" s="119"/>
      <c r="D7" s="88"/>
      <c r="E7" s="88"/>
      <c r="F7" s="88"/>
      <c r="G7" s="88"/>
      <c r="H7" s="88"/>
      <c r="I7" s="94"/>
      <c r="J7" s="108"/>
      <c r="K7" s="111"/>
      <c r="L7" s="108"/>
      <c r="M7" s="99"/>
      <c r="N7" s="99"/>
      <c r="O7" s="88"/>
      <c r="P7" s="88"/>
      <c r="Q7" s="17" t="s">
        <v>25</v>
      </c>
      <c r="R7" s="105"/>
    </row>
    <row r="8" spans="1:18" s="6" customFormat="1" ht="22.5">
      <c r="A8" s="52" t="s">
        <v>46</v>
      </c>
      <c r="B8" s="53"/>
      <c r="C8" s="54" t="s">
        <v>47</v>
      </c>
      <c r="D8" s="55" t="s">
        <v>48</v>
      </c>
      <c r="E8" s="56" t="s">
        <v>49</v>
      </c>
      <c r="F8" s="57">
        <v>0.658</v>
      </c>
      <c r="G8" s="56" t="s">
        <v>40</v>
      </c>
      <c r="H8" s="57" t="s">
        <v>50</v>
      </c>
      <c r="I8" s="58">
        <v>4</v>
      </c>
      <c r="J8" s="59">
        <v>24.5</v>
      </c>
      <c r="K8" s="60">
        <f aca="true" t="shared" si="0" ref="K8:K13">IF(J8&gt;0,1/J8*34.6*67.1,"")</f>
        <v>94.7616326530612</v>
      </c>
      <c r="L8" s="61">
        <v>17.9</v>
      </c>
      <c r="M8" s="56" t="s">
        <v>51</v>
      </c>
      <c r="N8" s="57" t="s">
        <v>28</v>
      </c>
      <c r="O8" s="57" t="s">
        <v>38</v>
      </c>
      <c r="P8" s="62"/>
      <c r="Q8" s="63" t="s">
        <v>52</v>
      </c>
      <c r="R8" s="64" t="str">
        <f aca="true" t="shared" si="1" ref="R8:R26">IF(J8="","",IF(J8&gt;=ROUND(L8*1.25,1),"125",IF(J8&gt;=ROUND(L8*1.2,1),"120",IF(J8&gt;=ROUND(L8*1.15,1),"115",IF(J8&gt;=ROUND(L8*1.1,1),"110",IF(J8&gt;=ROUND(L8*1.05,1),"105",IF(J8&gt;=L8*1,"100"," ")))))))</f>
        <v>125</v>
      </c>
    </row>
    <row r="9" spans="1:18" s="6" customFormat="1" ht="22.5">
      <c r="A9" s="65"/>
      <c r="B9" s="66"/>
      <c r="C9" s="67"/>
      <c r="D9" s="55" t="s">
        <v>53</v>
      </c>
      <c r="E9" s="56" t="s">
        <v>49</v>
      </c>
      <c r="F9" s="57">
        <v>0.658</v>
      </c>
      <c r="G9" s="56" t="s">
        <v>40</v>
      </c>
      <c r="H9" s="57" t="s">
        <v>54</v>
      </c>
      <c r="I9" s="58">
        <v>4</v>
      </c>
      <c r="J9" s="59">
        <v>23.5</v>
      </c>
      <c r="K9" s="60">
        <f t="shared" si="0"/>
        <v>98.79404255319149</v>
      </c>
      <c r="L9" s="61">
        <v>17.9</v>
      </c>
      <c r="M9" s="56" t="s">
        <v>51</v>
      </c>
      <c r="N9" s="57" t="s">
        <v>28</v>
      </c>
      <c r="O9" s="57" t="s">
        <v>41</v>
      </c>
      <c r="P9" s="62"/>
      <c r="Q9" s="63" t="s">
        <v>52</v>
      </c>
      <c r="R9" s="64" t="str">
        <f t="shared" si="1"/>
        <v>125</v>
      </c>
    </row>
    <row r="10" spans="1:18" s="6" customFormat="1" ht="22.5">
      <c r="A10" s="65"/>
      <c r="B10" s="53"/>
      <c r="C10" s="54" t="s">
        <v>55</v>
      </c>
      <c r="D10" s="55" t="s">
        <v>48</v>
      </c>
      <c r="E10" s="56" t="s">
        <v>49</v>
      </c>
      <c r="F10" s="57">
        <v>0.658</v>
      </c>
      <c r="G10" s="56" t="s">
        <v>40</v>
      </c>
      <c r="H10" s="57" t="s">
        <v>50</v>
      </c>
      <c r="I10" s="58">
        <v>4</v>
      </c>
      <c r="J10" s="59">
        <v>24.5</v>
      </c>
      <c r="K10" s="60">
        <f t="shared" si="0"/>
        <v>94.7616326530612</v>
      </c>
      <c r="L10" s="61">
        <v>17.9</v>
      </c>
      <c r="M10" s="56" t="s">
        <v>51</v>
      </c>
      <c r="N10" s="57" t="s">
        <v>28</v>
      </c>
      <c r="O10" s="57" t="s">
        <v>38</v>
      </c>
      <c r="P10" s="62"/>
      <c r="Q10" s="63" t="s">
        <v>52</v>
      </c>
      <c r="R10" s="64" t="str">
        <f>IF(J10="","",IF(J10&gt;=ROUND(L10*1.25,1),"125",IF(J10&gt;=ROUND(L10*1.2,1),"120",IF(J10&gt;=ROUND(L10*1.15,1),"115",IF(J10&gt;=ROUND(L10*1.1,1),"110",IF(J10&gt;=ROUND(L10*1.05,1),"105",IF(J10&gt;=L10*1,"100"," ")))))))</f>
        <v>125</v>
      </c>
    </row>
    <row r="11" spans="1:18" s="6" customFormat="1" ht="22.5">
      <c r="A11" s="65"/>
      <c r="B11" s="53"/>
      <c r="C11" s="68"/>
      <c r="D11" s="55" t="s">
        <v>48</v>
      </c>
      <c r="E11" s="56" t="s">
        <v>49</v>
      </c>
      <c r="F11" s="57">
        <v>0.658</v>
      </c>
      <c r="G11" s="56" t="s">
        <v>40</v>
      </c>
      <c r="H11" s="57">
        <v>980</v>
      </c>
      <c r="I11" s="58">
        <v>4</v>
      </c>
      <c r="J11" s="59">
        <v>21</v>
      </c>
      <c r="K11" s="60">
        <f t="shared" si="0"/>
        <v>110.55523809523808</v>
      </c>
      <c r="L11" s="61">
        <v>17.9</v>
      </c>
      <c r="M11" s="56" t="s">
        <v>56</v>
      </c>
      <c r="N11" s="57" t="s">
        <v>28</v>
      </c>
      <c r="O11" s="57" t="s">
        <v>38</v>
      </c>
      <c r="P11" s="62"/>
      <c r="Q11" s="63" t="s">
        <v>52</v>
      </c>
      <c r="R11" s="64" t="str">
        <f>IF(J11="","",IF(J11&gt;=ROUND(L11*1.25,1),"125",IF(J11&gt;=ROUND(L11*1.2,1),"120",IF(J11&gt;=ROUND(L11*1.15,1),"115",IF(J11&gt;=ROUND(L11*1.1,1),"110",IF(J11&gt;=ROUND(L11*1.05,1),"105",IF(J11&gt;=L11*1,"100"," ")))))))</f>
        <v>115</v>
      </c>
    </row>
    <row r="12" spans="1:18" s="6" customFormat="1" ht="22.5">
      <c r="A12" s="65"/>
      <c r="B12" s="53"/>
      <c r="C12" s="68"/>
      <c r="D12" s="55" t="s">
        <v>53</v>
      </c>
      <c r="E12" s="56" t="s">
        <v>49</v>
      </c>
      <c r="F12" s="57">
        <v>0.658</v>
      </c>
      <c r="G12" s="56" t="s">
        <v>40</v>
      </c>
      <c r="H12" s="57" t="s">
        <v>54</v>
      </c>
      <c r="I12" s="58">
        <v>4</v>
      </c>
      <c r="J12" s="59">
        <v>23.5</v>
      </c>
      <c r="K12" s="60">
        <f t="shared" si="0"/>
        <v>98.79404255319149</v>
      </c>
      <c r="L12" s="61">
        <v>17.9</v>
      </c>
      <c r="M12" s="56" t="s">
        <v>51</v>
      </c>
      <c r="N12" s="57" t="s">
        <v>28</v>
      </c>
      <c r="O12" s="57" t="s">
        <v>41</v>
      </c>
      <c r="P12" s="62"/>
      <c r="Q12" s="63" t="s">
        <v>52</v>
      </c>
      <c r="R12" s="64" t="str">
        <f>IF(J12="","",IF(J12&gt;=ROUND(L12*1.25,1),"125",IF(J12&gt;=ROUND(L12*1.2,1),"120",IF(J12&gt;=ROUND(L12*1.15,1),"115",IF(J12&gt;=ROUND(L12*1.1,1),"110",IF(J12&gt;=ROUND(L12*1.05,1),"105",IF(J12&gt;=L12*1,"100"," ")))))))</f>
        <v>125</v>
      </c>
    </row>
    <row r="13" spans="1:18" s="6" customFormat="1" ht="22.5">
      <c r="A13" s="65"/>
      <c r="B13" s="66"/>
      <c r="C13" s="67"/>
      <c r="D13" s="55" t="s">
        <v>53</v>
      </c>
      <c r="E13" s="56" t="s">
        <v>49</v>
      </c>
      <c r="F13" s="57">
        <v>0.658</v>
      </c>
      <c r="G13" s="56" t="s">
        <v>40</v>
      </c>
      <c r="H13" s="57">
        <v>1030</v>
      </c>
      <c r="I13" s="58">
        <v>4</v>
      </c>
      <c r="J13" s="59">
        <v>18.8</v>
      </c>
      <c r="K13" s="60">
        <f t="shared" si="0"/>
        <v>123.49255319148935</v>
      </c>
      <c r="L13" s="61">
        <v>16</v>
      </c>
      <c r="M13" s="56" t="s">
        <v>56</v>
      </c>
      <c r="N13" s="57" t="s">
        <v>28</v>
      </c>
      <c r="O13" s="57" t="s">
        <v>41</v>
      </c>
      <c r="P13" s="62"/>
      <c r="Q13" s="63" t="s">
        <v>52</v>
      </c>
      <c r="R13" s="64" t="str">
        <f>IF(J13="","",IF(J13&gt;=ROUND(L13*1.25,1),"125",IF(J13&gt;=ROUND(L13*1.2,1),"120",IF(J13&gt;=ROUND(L13*1.15,1),"115",IF(J13&gt;=ROUND(L13*1.1,1),"110",IF(J13&gt;=ROUND(L13*1.05,1),"105",IF(J13&gt;=L13*1,"100"," ")))))))</f>
        <v>115</v>
      </c>
    </row>
    <row r="14" spans="1:18" s="6" customFormat="1" ht="22.5" customHeight="1">
      <c r="A14" s="65"/>
      <c r="B14" s="53"/>
      <c r="C14" s="68" t="s">
        <v>57</v>
      </c>
      <c r="D14" s="55" t="s">
        <v>58</v>
      </c>
      <c r="E14" s="57" t="s">
        <v>59</v>
      </c>
      <c r="F14" s="57">
        <v>0.656</v>
      </c>
      <c r="G14" s="57" t="s">
        <v>60</v>
      </c>
      <c r="H14" s="57" t="s">
        <v>61</v>
      </c>
      <c r="I14" s="58">
        <v>4</v>
      </c>
      <c r="J14" s="59">
        <v>18</v>
      </c>
      <c r="K14" s="60">
        <v>128.9811111111111</v>
      </c>
      <c r="L14" s="61">
        <v>17.9</v>
      </c>
      <c r="M14" s="56" t="s">
        <v>27</v>
      </c>
      <c r="N14" s="57" t="s">
        <v>28</v>
      </c>
      <c r="O14" s="57" t="s">
        <v>42</v>
      </c>
      <c r="P14" s="62"/>
      <c r="Q14" s="69"/>
      <c r="R14" s="64" t="str">
        <f t="shared" si="1"/>
        <v>100</v>
      </c>
    </row>
    <row r="15" spans="1:18" s="6" customFormat="1" ht="22.5" customHeight="1">
      <c r="A15" s="65"/>
      <c r="B15" s="53"/>
      <c r="C15" s="68"/>
      <c r="D15" s="55" t="s">
        <v>58</v>
      </c>
      <c r="E15" s="57" t="s">
        <v>59</v>
      </c>
      <c r="F15" s="57">
        <v>0.656</v>
      </c>
      <c r="G15" s="57" t="s">
        <v>62</v>
      </c>
      <c r="H15" s="57" t="s">
        <v>63</v>
      </c>
      <c r="I15" s="58">
        <v>4</v>
      </c>
      <c r="J15" s="59">
        <v>15.8</v>
      </c>
      <c r="K15" s="60">
        <v>146.9405063291139</v>
      </c>
      <c r="L15" s="61">
        <v>17.9</v>
      </c>
      <c r="M15" s="56" t="s">
        <v>27</v>
      </c>
      <c r="N15" s="57" t="s">
        <v>28</v>
      </c>
      <c r="O15" s="57" t="s">
        <v>42</v>
      </c>
      <c r="P15" s="62"/>
      <c r="Q15" s="69"/>
      <c r="R15" s="64" t="str">
        <f t="shared" si="1"/>
        <v> </v>
      </c>
    </row>
    <row r="16" spans="1:18" s="6" customFormat="1" ht="22.5" customHeight="1">
      <c r="A16" s="65"/>
      <c r="B16" s="53"/>
      <c r="C16" s="68"/>
      <c r="D16" s="55" t="s">
        <v>58</v>
      </c>
      <c r="E16" s="57" t="s">
        <v>59</v>
      </c>
      <c r="F16" s="57">
        <v>0.656</v>
      </c>
      <c r="G16" s="57" t="s">
        <v>64</v>
      </c>
      <c r="H16" s="57">
        <v>1030</v>
      </c>
      <c r="I16" s="58">
        <v>4</v>
      </c>
      <c r="J16" s="70">
        <v>14.8</v>
      </c>
      <c r="K16" s="60">
        <v>156.8689189189189</v>
      </c>
      <c r="L16" s="61">
        <v>16</v>
      </c>
      <c r="M16" s="56" t="s">
        <v>27</v>
      </c>
      <c r="N16" s="57" t="s">
        <v>28</v>
      </c>
      <c r="O16" s="57" t="s">
        <v>42</v>
      </c>
      <c r="P16" s="62"/>
      <c r="Q16" s="69"/>
      <c r="R16" s="64" t="str">
        <f t="shared" si="1"/>
        <v> </v>
      </c>
    </row>
    <row r="17" spans="1:18" s="6" customFormat="1" ht="22.5" customHeight="1">
      <c r="A17" s="65"/>
      <c r="B17" s="53"/>
      <c r="C17" s="68"/>
      <c r="D17" s="55" t="s">
        <v>65</v>
      </c>
      <c r="E17" s="57" t="s">
        <v>59</v>
      </c>
      <c r="F17" s="57">
        <v>0.656</v>
      </c>
      <c r="G17" s="57" t="s">
        <v>60</v>
      </c>
      <c r="H17" s="57" t="s">
        <v>37</v>
      </c>
      <c r="I17" s="58">
        <v>4</v>
      </c>
      <c r="J17" s="59">
        <v>15.8</v>
      </c>
      <c r="K17" s="60">
        <v>146.9405063291139</v>
      </c>
      <c r="L17" s="61">
        <v>16</v>
      </c>
      <c r="M17" s="56" t="s">
        <v>27</v>
      </c>
      <c r="N17" s="57" t="s">
        <v>28</v>
      </c>
      <c r="O17" s="57" t="s">
        <v>41</v>
      </c>
      <c r="P17" s="62"/>
      <c r="Q17" s="69"/>
      <c r="R17" s="64" t="str">
        <f t="shared" si="1"/>
        <v> </v>
      </c>
    </row>
    <row r="18" spans="1:18" s="6" customFormat="1" ht="22.5" customHeight="1">
      <c r="A18" s="65"/>
      <c r="B18" s="53"/>
      <c r="C18" s="68"/>
      <c r="D18" s="55" t="s">
        <v>65</v>
      </c>
      <c r="E18" s="57" t="s">
        <v>59</v>
      </c>
      <c r="F18" s="57">
        <v>0.656</v>
      </c>
      <c r="G18" s="57" t="s">
        <v>64</v>
      </c>
      <c r="H18" s="57" t="s">
        <v>66</v>
      </c>
      <c r="I18" s="58">
        <v>4</v>
      </c>
      <c r="J18" s="59">
        <v>14.6</v>
      </c>
      <c r="K18" s="60">
        <v>159.01780821917808</v>
      </c>
      <c r="L18" s="61">
        <v>16</v>
      </c>
      <c r="M18" s="56" t="s">
        <v>27</v>
      </c>
      <c r="N18" s="57" t="s">
        <v>28</v>
      </c>
      <c r="O18" s="57" t="s">
        <v>41</v>
      </c>
      <c r="P18" s="62"/>
      <c r="Q18" s="69"/>
      <c r="R18" s="64" t="str">
        <f t="shared" si="1"/>
        <v> </v>
      </c>
    </row>
    <row r="19" spans="1:18" s="6" customFormat="1" ht="22.5" customHeight="1">
      <c r="A19" s="65"/>
      <c r="B19" s="66"/>
      <c r="C19" s="67"/>
      <c r="D19" s="55" t="s">
        <v>65</v>
      </c>
      <c r="E19" s="57" t="s">
        <v>59</v>
      </c>
      <c r="F19" s="57">
        <v>0.656</v>
      </c>
      <c r="G19" s="57" t="s">
        <v>43</v>
      </c>
      <c r="H19" s="57" t="s">
        <v>66</v>
      </c>
      <c r="I19" s="58">
        <v>4</v>
      </c>
      <c r="J19" s="71">
        <v>14.2</v>
      </c>
      <c r="K19" s="60">
        <v>163.49718309859156</v>
      </c>
      <c r="L19" s="61">
        <v>16</v>
      </c>
      <c r="M19" s="56" t="s">
        <v>27</v>
      </c>
      <c r="N19" s="57" t="s">
        <v>28</v>
      </c>
      <c r="O19" s="57" t="s">
        <v>41</v>
      </c>
      <c r="P19" s="72" t="s">
        <v>67</v>
      </c>
      <c r="Q19" s="69" t="s">
        <v>68</v>
      </c>
      <c r="R19" s="64" t="str">
        <f t="shared" si="1"/>
        <v> </v>
      </c>
    </row>
    <row r="20" spans="1:18" s="6" customFormat="1" ht="22.5" customHeight="1">
      <c r="A20" s="65"/>
      <c r="B20" s="53"/>
      <c r="C20" s="68" t="s">
        <v>69</v>
      </c>
      <c r="D20" s="55" t="s">
        <v>70</v>
      </c>
      <c r="E20" s="57" t="s">
        <v>59</v>
      </c>
      <c r="F20" s="57">
        <v>0.656</v>
      </c>
      <c r="G20" s="57" t="s">
        <v>60</v>
      </c>
      <c r="H20" s="57">
        <v>970</v>
      </c>
      <c r="I20" s="58">
        <v>4</v>
      </c>
      <c r="J20" s="73">
        <v>18</v>
      </c>
      <c r="K20" s="60">
        <v>128.9811111111111</v>
      </c>
      <c r="L20" s="61">
        <v>17.9</v>
      </c>
      <c r="M20" s="56" t="s">
        <v>27</v>
      </c>
      <c r="N20" s="57" t="s">
        <v>28</v>
      </c>
      <c r="O20" s="57" t="s">
        <v>42</v>
      </c>
      <c r="P20" s="62"/>
      <c r="Q20" s="69" t="s">
        <v>68</v>
      </c>
      <c r="R20" s="64" t="str">
        <f t="shared" si="1"/>
        <v>100</v>
      </c>
    </row>
    <row r="21" spans="1:18" s="6" customFormat="1" ht="22.5" customHeight="1">
      <c r="A21" s="65"/>
      <c r="B21" s="53"/>
      <c r="C21" s="68"/>
      <c r="D21" s="55" t="s">
        <v>70</v>
      </c>
      <c r="E21" s="57" t="s">
        <v>59</v>
      </c>
      <c r="F21" s="57">
        <v>0.656</v>
      </c>
      <c r="G21" s="57" t="s">
        <v>62</v>
      </c>
      <c r="H21" s="57" t="s">
        <v>63</v>
      </c>
      <c r="I21" s="58">
        <v>4</v>
      </c>
      <c r="J21" s="59">
        <v>15.8</v>
      </c>
      <c r="K21" s="60">
        <v>146.9405063291139</v>
      </c>
      <c r="L21" s="61">
        <v>17.9</v>
      </c>
      <c r="M21" s="56" t="s">
        <v>27</v>
      </c>
      <c r="N21" s="57" t="s">
        <v>28</v>
      </c>
      <c r="O21" s="57" t="s">
        <v>42</v>
      </c>
      <c r="P21" s="62"/>
      <c r="Q21" s="69" t="s">
        <v>68</v>
      </c>
      <c r="R21" s="64" t="str">
        <f t="shared" si="1"/>
        <v> </v>
      </c>
    </row>
    <row r="22" spans="1:18" s="6" customFormat="1" ht="22.5" customHeight="1">
      <c r="A22" s="65"/>
      <c r="B22" s="53"/>
      <c r="C22" s="68"/>
      <c r="D22" s="55" t="s">
        <v>70</v>
      </c>
      <c r="E22" s="57" t="s">
        <v>59</v>
      </c>
      <c r="F22" s="57">
        <v>0.656</v>
      </c>
      <c r="G22" s="57" t="s">
        <v>64</v>
      </c>
      <c r="H22" s="57">
        <v>1030</v>
      </c>
      <c r="I22" s="58">
        <v>4</v>
      </c>
      <c r="J22" s="71">
        <v>14.8</v>
      </c>
      <c r="K22" s="60">
        <v>156.8689189189189</v>
      </c>
      <c r="L22" s="61">
        <v>16</v>
      </c>
      <c r="M22" s="56" t="s">
        <v>27</v>
      </c>
      <c r="N22" s="57" t="s">
        <v>28</v>
      </c>
      <c r="O22" s="57" t="s">
        <v>42</v>
      </c>
      <c r="P22" s="62"/>
      <c r="Q22" s="69" t="s">
        <v>68</v>
      </c>
      <c r="R22" s="64" t="str">
        <f t="shared" si="1"/>
        <v> </v>
      </c>
    </row>
    <row r="23" spans="1:18" s="6" customFormat="1" ht="22.5" customHeight="1">
      <c r="A23" s="65"/>
      <c r="B23" s="53"/>
      <c r="C23" s="68"/>
      <c r="D23" s="55" t="s">
        <v>71</v>
      </c>
      <c r="E23" s="57" t="s">
        <v>59</v>
      </c>
      <c r="F23" s="57">
        <v>0.656</v>
      </c>
      <c r="G23" s="57" t="s">
        <v>60</v>
      </c>
      <c r="H23" s="57">
        <v>1010</v>
      </c>
      <c r="I23" s="58">
        <v>4</v>
      </c>
      <c r="J23" s="59">
        <v>16.4</v>
      </c>
      <c r="K23" s="60">
        <v>141.56463414634146</v>
      </c>
      <c r="L23" s="61">
        <v>17.9</v>
      </c>
      <c r="M23" s="56" t="s">
        <v>27</v>
      </c>
      <c r="N23" s="57" t="s">
        <v>28</v>
      </c>
      <c r="O23" s="57" t="s">
        <v>41</v>
      </c>
      <c r="P23" s="62"/>
      <c r="Q23" s="69" t="s">
        <v>68</v>
      </c>
      <c r="R23" s="64" t="str">
        <f t="shared" si="1"/>
        <v> </v>
      </c>
    </row>
    <row r="24" spans="1:18" s="6" customFormat="1" ht="22.5" customHeight="1">
      <c r="A24" s="65"/>
      <c r="B24" s="53"/>
      <c r="C24" s="68"/>
      <c r="D24" s="55" t="s">
        <v>71</v>
      </c>
      <c r="E24" s="57" t="s">
        <v>59</v>
      </c>
      <c r="F24" s="57">
        <v>0.656</v>
      </c>
      <c r="G24" s="57" t="s">
        <v>60</v>
      </c>
      <c r="H24" s="57">
        <v>1020</v>
      </c>
      <c r="I24" s="58">
        <v>4</v>
      </c>
      <c r="J24" s="59">
        <v>15.8</v>
      </c>
      <c r="K24" s="60">
        <v>146.9405063291139</v>
      </c>
      <c r="L24" s="61">
        <v>16</v>
      </c>
      <c r="M24" s="56" t="s">
        <v>27</v>
      </c>
      <c r="N24" s="57" t="s">
        <v>28</v>
      </c>
      <c r="O24" s="57" t="s">
        <v>41</v>
      </c>
      <c r="P24" s="62"/>
      <c r="Q24" s="69" t="s">
        <v>68</v>
      </c>
      <c r="R24" s="64" t="str">
        <f t="shared" si="1"/>
        <v> </v>
      </c>
    </row>
    <row r="25" spans="1:18" s="6" customFormat="1" ht="22.5" customHeight="1">
      <c r="A25" s="65"/>
      <c r="B25" s="53"/>
      <c r="C25" s="68"/>
      <c r="D25" s="55" t="s">
        <v>71</v>
      </c>
      <c r="E25" s="57" t="s">
        <v>59</v>
      </c>
      <c r="F25" s="57">
        <v>0.656</v>
      </c>
      <c r="G25" s="57" t="s">
        <v>64</v>
      </c>
      <c r="H25" s="57">
        <v>1060</v>
      </c>
      <c r="I25" s="58">
        <v>4</v>
      </c>
      <c r="J25" s="59">
        <v>14.6</v>
      </c>
      <c r="K25" s="60">
        <v>159.01780821917808</v>
      </c>
      <c r="L25" s="61">
        <v>16</v>
      </c>
      <c r="M25" s="56" t="s">
        <v>27</v>
      </c>
      <c r="N25" s="57" t="s">
        <v>28</v>
      </c>
      <c r="O25" s="57" t="s">
        <v>41</v>
      </c>
      <c r="P25" s="62"/>
      <c r="Q25" s="69" t="s">
        <v>68</v>
      </c>
      <c r="R25" s="64" t="str">
        <f t="shared" si="1"/>
        <v> </v>
      </c>
    </row>
    <row r="26" spans="1:18" s="6" customFormat="1" ht="22.5" customHeight="1" thickBot="1">
      <c r="A26" s="74"/>
      <c r="B26" s="66"/>
      <c r="C26" s="67"/>
      <c r="D26" s="55" t="s">
        <v>71</v>
      </c>
      <c r="E26" s="57" t="s">
        <v>59</v>
      </c>
      <c r="F26" s="57">
        <v>0.656</v>
      </c>
      <c r="G26" s="57" t="s">
        <v>64</v>
      </c>
      <c r="H26" s="57" t="s">
        <v>66</v>
      </c>
      <c r="I26" s="58">
        <v>4</v>
      </c>
      <c r="J26" s="75">
        <v>14.2</v>
      </c>
      <c r="K26" s="76">
        <v>163.49718309859156</v>
      </c>
      <c r="L26" s="61">
        <v>16</v>
      </c>
      <c r="M26" s="56" t="s">
        <v>27</v>
      </c>
      <c r="N26" s="57" t="s">
        <v>28</v>
      </c>
      <c r="O26" s="57" t="s">
        <v>41</v>
      </c>
      <c r="P26" s="72" t="s">
        <v>67</v>
      </c>
      <c r="Q26" s="69" t="s">
        <v>68</v>
      </c>
      <c r="R26" s="64" t="str">
        <f t="shared" si="1"/>
        <v> </v>
      </c>
    </row>
    <row r="27" spans="1:18" ht="9.75" customHeight="1">
      <c r="A27" s="77"/>
      <c r="B27" s="77"/>
      <c r="C27" s="78"/>
      <c r="D27" s="78"/>
      <c r="E27" s="13"/>
      <c r="F27" s="13"/>
      <c r="G27" s="13"/>
      <c r="H27" s="13"/>
      <c r="I27" s="79"/>
      <c r="J27" s="80"/>
      <c r="K27" s="48"/>
      <c r="L27" s="80"/>
      <c r="M27" s="81"/>
      <c r="N27" s="13"/>
      <c r="O27" s="13"/>
      <c r="P27" s="82"/>
      <c r="Q27" s="83"/>
      <c r="R27" s="13"/>
    </row>
    <row r="29" spans="1:16" s="6" customFormat="1" ht="11.25">
      <c r="A29" s="2"/>
      <c r="D29" s="2"/>
      <c r="E29" s="2"/>
      <c r="F29" s="2"/>
      <c r="G29" s="2"/>
      <c r="H29" s="2"/>
      <c r="I29" s="2"/>
      <c r="J29" s="2"/>
      <c r="K29" s="3"/>
      <c r="L29" s="2"/>
      <c r="M29" s="2"/>
      <c r="N29" s="2"/>
      <c r="O29" s="2"/>
      <c r="P29" s="2"/>
    </row>
    <row r="30" spans="1:16" s="6" customFormat="1" ht="11.25">
      <c r="A30" s="2"/>
      <c r="B30" s="2"/>
      <c r="D30" s="2"/>
      <c r="E30" s="2"/>
      <c r="F30" s="2"/>
      <c r="G30" s="2"/>
      <c r="H30" s="2"/>
      <c r="I30" s="2"/>
      <c r="J30" s="2"/>
      <c r="K30" s="3"/>
      <c r="L30" s="2"/>
      <c r="M30" s="2"/>
      <c r="N30" s="2"/>
      <c r="O30" s="2"/>
      <c r="P30" s="2"/>
    </row>
    <row r="31" spans="1:16" s="6" customFormat="1" ht="11.25">
      <c r="A31" s="2"/>
      <c r="B31" s="2"/>
      <c r="D31" s="2"/>
      <c r="E31" s="2"/>
      <c r="F31" s="2"/>
      <c r="G31" s="2"/>
      <c r="H31" s="2"/>
      <c r="I31" s="2"/>
      <c r="J31" s="2"/>
      <c r="K31" s="3"/>
      <c r="L31" s="2"/>
      <c r="M31" s="2"/>
      <c r="N31" s="2"/>
      <c r="O31" s="84"/>
      <c r="P31" s="2"/>
    </row>
    <row r="32" spans="1:16" s="6" customFormat="1" ht="11.25">
      <c r="A32" s="2"/>
      <c r="B32" s="2"/>
      <c r="D32" s="2"/>
      <c r="E32" s="2"/>
      <c r="F32" s="2"/>
      <c r="G32" s="2"/>
      <c r="H32" s="2"/>
      <c r="I32" s="2"/>
      <c r="J32" s="2"/>
      <c r="K32" s="3"/>
      <c r="L32" s="2"/>
      <c r="M32" s="2"/>
      <c r="N32" s="2"/>
      <c r="O32" s="2"/>
      <c r="P32" s="2"/>
    </row>
    <row r="37" ht="11.25">
      <c r="V37" s="15"/>
    </row>
    <row r="38" ht="11.25">
      <c r="V38" s="15"/>
    </row>
    <row r="40" ht="11.25">
      <c r="K40" s="2"/>
    </row>
    <row r="41" ht="11.25">
      <c r="K41" s="2"/>
    </row>
  </sheetData>
  <sheetProtection/>
  <mergeCells count="21">
    <mergeCell ref="O5:O7"/>
    <mergeCell ref="P5:P7"/>
    <mergeCell ref="I3:I7"/>
    <mergeCell ref="J3:L3"/>
    <mergeCell ref="M3:M7"/>
    <mergeCell ref="N3:P3"/>
    <mergeCell ref="R3:R7"/>
    <mergeCell ref="J4:J7"/>
    <mergeCell ref="K4:K7"/>
    <mergeCell ref="L4:L7"/>
    <mergeCell ref="N4:P4"/>
    <mergeCell ref="N5:N7"/>
    <mergeCell ref="A3:A7"/>
    <mergeCell ref="B3:C7"/>
    <mergeCell ref="D3:D4"/>
    <mergeCell ref="E3:F4"/>
    <mergeCell ref="G3:G7"/>
    <mergeCell ref="H3:H7"/>
    <mergeCell ref="D5:D7"/>
    <mergeCell ref="E5:E7"/>
    <mergeCell ref="F5:F7"/>
  </mergeCells>
  <printOptions/>
  <pageMargins left="0.7" right="0.7" top="0.75" bottom="0.75" header="0.3" footer="0.3"/>
  <pageSetup fitToHeight="0" fitToWidth="1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W13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15.875" style="2" customWidth="1"/>
    <col min="2" max="2" width="3.875" style="2" bestFit="1" customWidth="1"/>
    <col min="3" max="3" width="38.25390625" style="2" customWidth="1"/>
    <col min="4" max="4" width="13.875" style="2" bestFit="1" customWidth="1"/>
    <col min="5" max="5" width="13.125" style="2" bestFit="1" customWidth="1"/>
    <col min="6" max="6" width="5.875" style="2" bestFit="1" customWidth="1"/>
    <col min="7" max="7" width="12.125" style="2" bestFit="1" customWidth="1"/>
    <col min="8" max="8" width="10.50390625" style="2" bestFit="1" customWidth="1"/>
    <col min="9" max="9" width="7.00390625" style="2" bestFit="1" customWidth="1"/>
    <col min="10" max="10" width="5.875" style="2" bestFit="1" customWidth="1"/>
    <col min="11" max="11" width="8.75390625" style="3" bestFit="1" customWidth="1"/>
    <col min="12" max="12" width="5.875" style="2" bestFit="1" customWidth="1"/>
    <col min="13" max="13" width="14.375" style="2" bestFit="1" customWidth="1"/>
    <col min="14" max="14" width="10.00390625" style="2" bestFit="1" customWidth="1"/>
    <col min="15" max="15" width="6.00390625" style="2" customWidth="1"/>
    <col min="16" max="16" width="25.25390625" style="2" bestFit="1" customWidth="1"/>
    <col min="17" max="17" width="11.00390625" style="2" bestFit="1" customWidth="1"/>
    <col min="18" max="18" width="8.25390625" style="15" bestFit="1" customWidth="1"/>
    <col min="19" max="21" width="2.50390625" style="2" customWidth="1"/>
    <col min="22" max="16384" width="9.00390625" style="2" customWidth="1"/>
  </cols>
  <sheetData>
    <row r="1" spans="1:18" ht="21.75" customHeight="1">
      <c r="A1" s="1"/>
      <c r="B1" s="1"/>
      <c r="Q1" s="85"/>
      <c r="R1" s="172"/>
    </row>
    <row r="2" spans="1:18" s="6" customFormat="1" ht="15">
      <c r="A2" s="2"/>
      <c r="B2" s="2"/>
      <c r="C2" s="2"/>
      <c r="E2" s="4"/>
      <c r="H2" s="2"/>
      <c r="I2" s="7" t="s">
        <v>44</v>
      </c>
      <c r="J2" s="7"/>
      <c r="K2" s="8"/>
      <c r="L2" s="7"/>
      <c r="M2" s="7"/>
      <c r="N2" s="173" t="s">
        <v>93</v>
      </c>
      <c r="O2" s="174"/>
      <c r="P2" s="174"/>
      <c r="Q2" s="174"/>
      <c r="R2" s="174"/>
    </row>
    <row r="3" spans="1:18" s="6" customFormat="1" ht="23.25" customHeight="1">
      <c r="A3" s="9" t="s">
        <v>94</v>
      </c>
      <c r="B3" s="10"/>
      <c r="C3" s="2"/>
      <c r="E3" s="2"/>
      <c r="F3" s="2"/>
      <c r="G3" s="2"/>
      <c r="H3" s="2"/>
      <c r="I3" s="7"/>
      <c r="J3" s="7"/>
      <c r="K3" s="8"/>
      <c r="L3" s="7"/>
      <c r="M3" s="7"/>
      <c r="N3" s="7"/>
      <c r="O3" s="7"/>
      <c r="P3" s="7"/>
      <c r="Q3" s="7"/>
      <c r="R3" s="51" t="s">
        <v>2</v>
      </c>
    </row>
    <row r="4" spans="1:18" s="6" customFormat="1" ht="14.25" customHeight="1" thickBot="1">
      <c r="A4" s="89" t="s">
        <v>3</v>
      </c>
      <c r="B4" s="116" t="s">
        <v>4</v>
      </c>
      <c r="C4" s="117"/>
      <c r="D4" s="97"/>
      <c r="E4" s="116" t="s">
        <v>5</v>
      </c>
      <c r="F4" s="121"/>
      <c r="G4" s="86" t="s">
        <v>6</v>
      </c>
      <c r="H4" s="86" t="s">
        <v>7</v>
      </c>
      <c r="I4" s="92" t="s">
        <v>8</v>
      </c>
      <c r="J4" s="95" t="s">
        <v>9</v>
      </c>
      <c r="K4" s="96"/>
      <c r="L4" s="97"/>
      <c r="M4" s="86" t="s">
        <v>10</v>
      </c>
      <c r="N4" s="100"/>
      <c r="O4" s="101"/>
      <c r="P4" s="102"/>
      <c r="Q4" s="12"/>
      <c r="R4" s="175" t="s">
        <v>34</v>
      </c>
    </row>
    <row r="5" spans="1:18" s="6" customFormat="1" ht="11.25" customHeight="1">
      <c r="A5" s="87"/>
      <c r="B5" s="93"/>
      <c r="C5" s="118"/>
      <c r="D5" s="120"/>
      <c r="E5" s="94"/>
      <c r="F5" s="122"/>
      <c r="G5" s="87"/>
      <c r="H5" s="87"/>
      <c r="I5" s="93"/>
      <c r="J5" s="176" t="s">
        <v>12</v>
      </c>
      <c r="K5" s="177" t="s">
        <v>13</v>
      </c>
      <c r="L5" s="112" t="s">
        <v>14</v>
      </c>
      <c r="M5" s="98"/>
      <c r="N5" s="113" t="s">
        <v>15</v>
      </c>
      <c r="O5" s="114"/>
      <c r="P5" s="115"/>
      <c r="Q5" s="14" t="s">
        <v>16</v>
      </c>
      <c r="R5" s="178"/>
    </row>
    <row r="6" spans="1:18" s="6" customFormat="1" ht="14.25" customHeight="1">
      <c r="A6" s="87"/>
      <c r="B6" s="93"/>
      <c r="C6" s="118"/>
      <c r="D6" s="89" t="s">
        <v>17</v>
      </c>
      <c r="E6" s="89" t="s">
        <v>17</v>
      </c>
      <c r="F6" s="86" t="s">
        <v>18</v>
      </c>
      <c r="G6" s="87"/>
      <c r="H6" s="87"/>
      <c r="I6" s="93"/>
      <c r="J6" s="179"/>
      <c r="K6" s="180"/>
      <c r="L6" s="107"/>
      <c r="M6" s="98"/>
      <c r="N6" s="86" t="s">
        <v>19</v>
      </c>
      <c r="O6" s="86" t="s">
        <v>20</v>
      </c>
      <c r="P6" s="89" t="s">
        <v>21</v>
      </c>
      <c r="Q6" s="15" t="s">
        <v>22</v>
      </c>
      <c r="R6" s="178"/>
    </row>
    <row r="7" spans="1:23" s="6" customFormat="1" ht="11.25" customHeight="1">
      <c r="A7" s="87"/>
      <c r="B7" s="93"/>
      <c r="C7" s="118"/>
      <c r="D7" s="87"/>
      <c r="E7" s="87"/>
      <c r="F7" s="87"/>
      <c r="G7" s="87"/>
      <c r="H7" s="87"/>
      <c r="I7" s="93"/>
      <c r="J7" s="179"/>
      <c r="K7" s="180"/>
      <c r="L7" s="107"/>
      <c r="M7" s="98"/>
      <c r="N7" s="98"/>
      <c r="O7" s="87"/>
      <c r="P7" s="87"/>
      <c r="Q7" s="15" t="s">
        <v>23</v>
      </c>
      <c r="R7" s="178"/>
      <c r="V7" s="91" t="s">
        <v>95</v>
      </c>
      <c r="W7" s="91"/>
    </row>
    <row r="8" spans="1:23" s="6" customFormat="1" ht="11.25" customHeight="1">
      <c r="A8" s="88"/>
      <c r="B8" s="94"/>
      <c r="C8" s="119"/>
      <c r="D8" s="88"/>
      <c r="E8" s="88"/>
      <c r="F8" s="88"/>
      <c r="G8" s="88"/>
      <c r="H8" s="88"/>
      <c r="I8" s="94"/>
      <c r="J8" s="179"/>
      <c r="K8" s="180"/>
      <c r="L8" s="108"/>
      <c r="M8" s="99"/>
      <c r="N8" s="99"/>
      <c r="O8" s="88"/>
      <c r="P8" s="88"/>
      <c r="Q8" s="17" t="s">
        <v>25</v>
      </c>
      <c r="R8" s="181"/>
      <c r="V8" s="16" t="s">
        <v>26</v>
      </c>
      <c r="W8" s="18">
        <v>138150</v>
      </c>
    </row>
    <row r="9" spans="1:23" s="6" customFormat="1" ht="24" customHeight="1">
      <c r="A9" s="53" t="s">
        <v>96</v>
      </c>
      <c r="B9" s="182" t="s">
        <v>97</v>
      </c>
      <c r="C9" s="183" t="s">
        <v>98</v>
      </c>
      <c r="D9" s="55" t="s">
        <v>99</v>
      </c>
      <c r="E9" s="57" t="s">
        <v>30</v>
      </c>
      <c r="F9" s="184">
        <v>0.658</v>
      </c>
      <c r="G9" s="56" t="s">
        <v>100</v>
      </c>
      <c r="H9" s="57" t="s">
        <v>101</v>
      </c>
      <c r="I9" s="185">
        <v>4</v>
      </c>
      <c r="J9" s="59">
        <v>16.4</v>
      </c>
      <c r="K9" s="186">
        <f>IF(J9&gt;0,1/J9*34.6*67.1,"")</f>
        <v>141.56463414634146</v>
      </c>
      <c r="L9" s="187">
        <v>17.9</v>
      </c>
      <c r="M9" s="56" t="s">
        <v>102</v>
      </c>
      <c r="N9" s="56" t="s">
        <v>28</v>
      </c>
      <c r="O9" s="57" t="s">
        <v>41</v>
      </c>
      <c r="P9" s="55" t="s">
        <v>103</v>
      </c>
      <c r="Q9" s="188"/>
      <c r="R9" s="189" t="str">
        <f>IF(W9&lt;&gt;"",W9,V9)</f>
        <v> </v>
      </c>
      <c r="V9" s="190" t="str">
        <f>IF(J9="","",IF(J9&gt;=ROUND(L9*1.25,1),"125",IF(J9&gt;=ROUND(L9*1.2,1),"120",IF(J9&gt;=ROUND(L9*1.15,1),"115",IF(J9&gt;=ROUND(L9*1.1,1),"110",IF(J9&gt;=ROUND(L9*1.05,1),"105",IF(J9&gt;=L9*1,"100"," ")))))))</f>
        <v> </v>
      </c>
      <c r="W9" s="190">
        <f>IF(J9="","",IF(J9&gt;=ROUND(L9*1.5,1),"150",IF(J9&gt;=ROUND(L9*1.38,1),"138","")))</f>
      </c>
    </row>
    <row r="10" spans="1:23" s="6" customFormat="1" ht="24" customHeight="1" thickBot="1">
      <c r="A10" s="74"/>
      <c r="B10" s="66"/>
      <c r="C10" s="191"/>
      <c r="D10" s="55" t="s">
        <v>99</v>
      </c>
      <c r="E10" s="57" t="s">
        <v>30</v>
      </c>
      <c r="F10" s="184">
        <v>0.658</v>
      </c>
      <c r="G10" s="56" t="s">
        <v>104</v>
      </c>
      <c r="H10" s="57" t="s">
        <v>105</v>
      </c>
      <c r="I10" s="185">
        <v>4</v>
      </c>
      <c r="J10" s="192">
        <v>14.8</v>
      </c>
      <c r="K10" s="193">
        <f>IF(J10&gt;0,1/J10*34.6*67.1,"")</f>
        <v>156.8689189189189</v>
      </c>
      <c r="L10" s="187">
        <v>17.9</v>
      </c>
      <c r="M10" s="56" t="s">
        <v>102</v>
      </c>
      <c r="N10" s="56" t="s">
        <v>28</v>
      </c>
      <c r="O10" s="57" t="s">
        <v>41</v>
      </c>
      <c r="P10" s="55" t="s">
        <v>103</v>
      </c>
      <c r="Q10" s="188"/>
      <c r="R10" s="189" t="str">
        <f>IF(W10&lt;&gt;"",W10,V10)</f>
        <v> </v>
      </c>
      <c r="V10" s="190" t="str">
        <f>IF(J10="","",IF(J10&gt;=ROUND(L10*1.25,1),"125",IF(J10&gt;=ROUND(L10*1.2,1),"120",IF(J10&gt;=ROUND(L10*1.15,1),"115",IF(J10&gt;=ROUND(L10*1.1,1),"110",IF(J10&gt;=ROUND(L10*1.05,1),"105",IF(J10&gt;=L10*1,"100"," ")))))))</f>
        <v> </v>
      </c>
      <c r="W10" s="190">
        <f>IF(J10="","",IF(J10&gt;=ROUND(L10*1.5,1),"150",IF(J10&gt;=ROUND(L10*1.38,1),"138","")))</f>
      </c>
    </row>
    <row r="12" spans="2:3" ht="11.25">
      <c r="B12" s="194" t="s">
        <v>106</v>
      </c>
      <c r="C12" s="194" t="s">
        <v>107</v>
      </c>
    </row>
    <row r="13" spans="2:3" ht="11.25">
      <c r="B13" s="39"/>
      <c r="C13" s="195" t="s">
        <v>72</v>
      </c>
    </row>
  </sheetData>
  <sheetProtection/>
  <mergeCells count="23">
    <mergeCell ref="V7:W7"/>
    <mergeCell ref="D6:D8"/>
    <mergeCell ref="E6:E8"/>
    <mergeCell ref="F6:F8"/>
    <mergeCell ref="N6:N8"/>
    <mergeCell ref="O6:O8"/>
    <mergeCell ref="P6:P8"/>
    <mergeCell ref="N4:P4"/>
    <mergeCell ref="R4:R8"/>
    <mergeCell ref="J5:J8"/>
    <mergeCell ref="K5:K8"/>
    <mergeCell ref="L5:L8"/>
    <mergeCell ref="N5:P5"/>
    <mergeCell ref="N2:R2"/>
    <mergeCell ref="A4:A8"/>
    <mergeCell ref="B4:C8"/>
    <mergeCell ref="D4:D5"/>
    <mergeCell ref="E4:F5"/>
    <mergeCell ref="G4:G8"/>
    <mergeCell ref="H4:H8"/>
    <mergeCell ref="I4:I8"/>
    <mergeCell ref="J4:L4"/>
    <mergeCell ref="M4:M8"/>
  </mergeCells>
  <printOptions/>
  <pageMargins left="0.7" right="0.7" top="0.75" bottom="0.75" header="0.3" footer="0.3"/>
  <pageSetup fitToHeight="0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なし</cp:lastModifiedBy>
  <dcterms:created xsi:type="dcterms:W3CDTF">2015-01-21T07:47:53Z</dcterms:created>
  <dcterms:modified xsi:type="dcterms:W3CDTF">2016-03-02T09:25:35Z</dcterms:modified>
  <cp:category/>
  <cp:version/>
  <cp:contentType/>
  <cp:contentStatus/>
</cp:coreProperties>
</file>