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tabRatio="783" activeTab="0"/>
  </bookViews>
  <sheets>
    <sheet name="BMW" sheetId="1" r:id="rId1"/>
    <sheet name="Audi" sheetId="2" r:id="rId2"/>
    <sheet name="Alfa Romeo" sheetId="3" r:id="rId3"/>
    <sheet name=" Chrysler" sheetId="4" r:id="rId4"/>
    <sheet name="Citroen" sheetId="5" r:id="rId5"/>
    <sheet name="Jaguar" sheetId="6" r:id="rId6"/>
    <sheet name="Suzuki" sheetId="7" r:id="rId7"/>
    <sheet name="Smart" sheetId="8" r:id="rId8"/>
    <sheet name="Dodge" sheetId="9" r:id="rId9"/>
    <sheet name="TMUK" sheetId="10" r:id="rId10"/>
    <sheet name="Nissan MT" sheetId="11" r:id="rId11"/>
    <sheet name="Fiat" sheetId="12" r:id="rId12"/>
    <sheet name="Volkswagen" sheetId="13" r:id="rId13"/>
    <sheet name="Peugeot" sheetId="14" r:id="rId14"/>
    <sheet name="Porsche" sheetId="15" r:id="rId15"/>
    <sheet name="Volvo" sheetId="16" r:id="rId16"/>
    <sheet name="Honda UK" sheetId="17" r:id="rId17"/>
    <sheet name="Mitsubishi" sheetId="18" r:id="rId18"/>
    <sheet name="Mercedes Benz" sheetId="19" r:id="rId19"/>
    <sheet name="Land Rover" sheetId="20" r:id="rId20"/>
  </sheets>
  <externalReferences>
    <externalReference r:id="rId23"/>
    <externalReference r:id="rId24"/>
    <externalReference r:id="rId25"/>
  </externalReferences>
  <definedNames>
    <definedName name="Module1.社内配布用印刷" localSheetId="7">[1]!Module1.社内配布用印刷</definedName>
    <definedName name="Module1.社内配布用印刷">[1]!Module1.社内配布用印刷</definedName>
    <definedName name="Module1.提出用印刷" localSheetId="7">[1]!Module1.提出用印刷</definedName>
    <definedName name="Module1.提出用印刷">[1]!Module1.提出用印刷</definedName>
    <definedName name="_xlnm.Print_Area" localSheetId="3">' Chrysler'!$A$2:$R$22</definedName>
    <definedName name="_xlnm.Print_Area" localSheetId="2">'Alfa Romeo'!$A$2:$R$13</definedName>
    <definedName name="_xlnm.Print_Area" localSheetId="1">'Audi'!$A$2:$U$68</definedName>
    <definedName name="_xlnm.Print_Area" localSheetId="4">'Citroen'!$A$2:$U$12</definedName>
    <definedName name="_xlnm.Print_Area" localSheetId="8">'Dodge'!$A$2:$R$9</definedName>
    <definedName name="_xlnm.Print_Area" localSheetId="11">'Fiat'!$A$2:$R$14</definedName>
    <definedName name="_xlnm.Print_Area" localSheetId="16">'Honda UK'!$A$2:$U$9</definedName>
    <definedName name="_xlnm.Print_Area" localSheetId="5">'Jaguar'!$A$2:$U$36</definedName>
    <definedName name="_xlnm.Print_Area" localSheetId="19">'Land Rover'!$A$2:$U$31</definedName>
    <definedName name="_xlnm.Print_Area" localSheetId="18">'Mercedes Benz'!$A$2:$T$128</definedName>
    <definedName name="_xlnm.Print_Area" localSheetId="17">'Mitsubishi'!$A$2:$U$12</definedName>
    <definedName name="_xlnm.Print_Area" localSheetId="10">'Nissan MT'!$A$2:$U$12</definedName>
    <definedName name="_xlnm.Print_Area" localSheetId="13">'Peugeot'!$A$2:$U$40</definedName>
    <definedName name="_xlnm.Print_Area" localSheetId="14">'Porsche'!$A$2:$T$85</definedName>
    <definedName name="_xlnm.Print_Area" localSheetId="7">'Smart'!$A$2:$U$17</definedName>
    <definedName name="_xlnm.Print_Area" localSheetId="6">'Suzuki'!$A$2:$U$13</definedName>
    <definedName name="_xlnm.Print_Area" localSheetId="12">'Volkswagen'!$A$2:$T$47</definedName>
    <definedName name="_xlnm.Print_Area" localSheetId="15">'Volvo'!$A$2:$T$66</definedName>
    <definedName name="_xlnm.Print_Titles" localSheetId="1">'Audi'!$2:$8</definedName>
    <definedName name="_xlnm.Print_Titles" localSheetId="0">'BMW'!$1:$7</definedName>
    <definedName name="_xlnm.Print_Titles" localSheetId="18">'Mercedes Benz'!$2:$8</definedName>
    <definedName name="_xlnm.Print_Titles" localSheetId="14">'Porsche'!$2:$8</definedName>
    <definedName name="_xlnm.Print_Titles" localSheetId="7">'Smart'!$3:$8</definedName>
    <definedName name="_xlnm.Print_Titles" localSheetId="12">'Volkswagen'!$2:$8</definedName>
    <definedName name="_xlnm.Print_Titles" localSheetId="15">'Volvo'!$2:$8</definedName>
    <definedName name="_xlnm.Print_Titles">'\\H03399\調査報告\Eudora\Tanaka\attach\[P(g^.xls]乗用・ＲＶ車'!$1:$7</definedName>
    <definedName name="ボタン">"グループ 9"</definedName>
    <definedName name="社内配布用印刷" localSheetId="7">[3]!社内配布用印刷</definedName>
    <definedName name="社内配布用印刷">[3]!社内配布用印刷</definedName>
    <definedName name="新型構変選択" localSheetId="7">[1]!新型構変選択</definedName>
    <definedName name="新型構変選択">[1]!新型構変選択</definedName>
    <definedName name="製作者選択" localSheetId="7">[1]!製作者選択</definedName>
    <definedName name="製作者選択">[1]!製作者選択</definedName>
    <definedName name="提出用印刷" localSheetId="7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<sst xmlns="http://schemas.openxmlformats.org/spreadsheetml/2006/main" count="6236" uniqueCount="1863">
  <si>
    <r>
      <rPr>
        <b/>
        <sz val="12"/>
        <color indexed="8"/>
        <rFont val="ＭＳ Ｐゴシック"/>
        <family val="3"/>
      </rPr>
      <t>ガソリン乗用車（軽自動車）又はガソリン乗用車（普通・小型）</t>
    </r>
  </si>
  <si>
    <t>平成27年度
燃費基準
達成・向上
達成レベル</t>
  </si>
  <si>
    <t>平成32年度
燃費基準
達成・向上
達成レベル</t>
  </si>
  <si>
    <t>BMW</t>
  </si>
  <si>
    <t>MINI One</t>
  </si>
  <si>
    <t>DBA-XM12</t>
  </si>
  <si>
    <t>B38A12A</t>
  </si>
  <si>
    <t>6MT</t>
  </si>
  <si>
    <t>I,V,D,EP,B</t>
  </si>
  <si>
    <t>3W</t>
  </si>
  <si>
    <t>F</t>
  </si>
  <si>
    <t>6AT(E,LTC)</t>
  </si>
  <si>
    <t>MINI Cooper</t>
  </si>
  <si>
    <t>DBA-XM15</t>
  </si>
  <si>
    <t>B38A15A</t>
  </si>
  <si>
    <t>I,V,D,EP,B</t>
  </si>
  <si>
    <t>MINI Cooper S</t>
  </si>
  <si>
    <t>DBA-XM20</t>
  </si>
  <si>
    <t>B48A20A</t>
  </si>
  <si>
    <t>MINI One 5 Door</t>
  </si>
  <si>
    <t>DBA-XS12</t>
  </si>
  <si>
    <t>MINI Cooper 5 Door</t>
  </si>
  <si>
    <t>DBA-XS15</t>
  </si>
  <si>
    <t>MINI Cooper S 5 Door</t>
  </si>
  <si>
    <t>DBA-XS20</t>
  </si>
  <si>
    <t>N16B16A</t>
  </si>
  <si>
    <t>I,V,EP,B</t>
  </si>
  <si>
    <t>N18B16A</t>
  </si>
  <si>
    <t>V,D,EP,B</t>
  </si>
  <si>
    <t>☆☆☆☆</t>
  </si>
  <si>
    <t>CBA-ZA16</t>
  </si>
  <si>
    <t>V,EP</t>
  </si>
  <si>
    <t>DBA-ZA16</t>
  </si>
  <si>
    <t>CBA-ZB16</t>
  </si>
  <si>
    <t>A</t>
  </si>
  <si>
    <t>DBA-XD16</t>
  </si>
  <si>
    <t>V,D,EP</t>
  </si>
  <si>
    <t>DBA-ZC16</t>
  </si>
  <si>
    <t>CBA-ZC16A</t>
  </si>
  <si>
    <t>DBA-ZC16A</t>
  </si>
  <si>
    <t>DBA-SS16</t>
  </si>
  <si>
    <t>CBA-SS16</t>
  </si>
  <si>
    <t>CBA-SS16CA</t>
  </si>
  <si>
    <t>DBA-RJ16CA</t>
  </si>
  <si>
    <t>DBA-SS16S</t>
  </si>
  <si>
    <t>DBA-SS16SA</t>
  </si>
  <si>
    <t>CBA-SS16SA</t>
  </si>
  <si>
    <t>N18B16C</t>
  </si>
  <si>
    <t>☆☆☆</t>
  </si>
  <si>
    <t>CBA-XDJCW</t>
  </si>
  <si>
    <t>DBA-1A16</t>
  </si>
  <si>
    <t>N13B16A</t>
  </si>
  <si>
    <t>8AT(E,LTC)</t>
  </si>
  <si>
    <t>BMW 120i</t>
  </si>
  <si>
    <t>BMW M135i</t>
  </si>
  <si>
    <t>DBA-1B30</t>
  </si>
  <si>
    <t>N55B30A</t>
  </si>
  <si>
    <t>R</t>
  </si>
  <si>
    <t>BMW 220i</t>
  </si>
  <si>
    <t>DBA-1J20</t>
  </si>
  <si>
    <t>N20B20B</t>
  </si>
  <si>
    <t>DBA-1J30</t>
  </si>
  <si>
    <t xml:space="preserve">BMW 218i Active Tourer </t>
  </si>
  <si>
    <t>DBA-2A15</t>
  </si>
  <si>
    <t>B38A15A</t>
  </si>
  <si>
    <t>6AT(E,LTC)</t>
  </si>
  <si>
    <t>F</t>
  </si>
  <si>
    <t>BMW ActiveHybrid 3</t>
  </si>
  <si>
    <t>DAA-3F30</t>
  </si>
  <si>
    <t>N55B30A
-M230</t>
  </si>
  <si>
    <t>H,I,V,D,EP,B</t>
  </si>
  <si>
    <t>BMW 320i</t>
  </si>
  <si>
    <t>N20B20A</t>
  </si>
  <si>
    <t>DBA-3X20</t>
  </si>
  <si>
    <t>DBA-3X28</t>
  </si>
  <si>
    <t>DBA-3X30</t>
  </si>
  <si>
    <t>BMW 420i</t>
  </si>
  <si>
    <t>DBA-3N20</t>
  </si>
  <si>
    <t>BMW 428i</t>
  </si>
  <si>
    <t>DBA-3N28</t>
  </si>
  <si>
    <t>BMW 435i</t>
  </si>
  <si>
    <t>DBA-3R30</t>
  </si>
  <si>
    <t>DBA-4A20</t>
  </si>
  <si>
    <t>A</t>
  </si>
  <si>
    <t>DBA-4A28</t>
  </si>
  <si>
    <t>DBA-4B30</t>
  </si>
  <si>
    <t>BMW ActiveHybrid 5</t>
  </si>
  <si>
    <t>DAA-FZ35</t>
  </si>
  <si>
    <t>BMW 523i</t>
  </si>
  <si>
    <t>DBA-XG20</t>
  </si>
  <si>
    <t>BMW 528i</t>
  </si>
  <si>
    <t>DBA-XG28</t>
  </si>
  <si>
    <t>BMW 535i</t>
  </si>
  <si>
    <t>DBA-FR35</t>
  </si>
  <si>
    <t>BMW 550i</t>
  </si>
  <si>
    <t>CBA-KN44</t>
  </si>
  <si>
    <t>N63B44B</t>
  </si>
  <si>
    <t>DBA-XL20</t>
  </si>
  <si>
    <t>DBA-XL28</t>
  </si>
  <si>
    <t>DBA-MU35</t>
  </si>
  <si>
    <t>CBA-HR44</t>
  </si>
  <si>
    <t>N63B44A</t>
  </si>
  <si>
    <t>DBA-SZ20</t>
  </si>
  <si>
    <t>CBA-SN44</t>
  </si>
  <si>
    <t>DBA-6A30</t>
  </si>
  <si>
    <t>CBA-6B44</t>
  </si>
  <si>
    <t>DBA-LW30C</t>
  </si>
  <si>
    <t>CBA-YM44C</t>
  </si>
  <si>
    <t>DBA-LW30</t>
  </si>
  <si>
    <t>CBA-YP44</t>
  </si>
  <si>
    <t>BMW 740i</t>
  </si>
  <si>
    <t>BMW M3</t>
  </si>
  <si>
    <t>CBA-3C30</t>
  </si>
  <si>
    <t>S55B30A</t>
  </si>
  <si>
    <t>7AT(E)</t>
  </si>
  <si>
    <t>I,V,D,EP,B,AM</t>
  </si>
  <si>
    <t>BMW M4</t>
  </si>
  <si>
    <t>6MT</t>
  </si>
  <si>
    <t>BMW M5</t>
  </si>
  <si>
    <t>ABA-FV44M</t>
  </si>
  <si>
    <t>S63B44B</t>
  </si>
  <si>
    <t>7AT(E)</t>
  </si>
  <si>
    <t>I,V,D,B,AM</t>
  </si>
  <si>
    <t>最高出力441kw</t>
  </si>
  <si>
    <t>最高出力412kw</t>
  </si>
  <si>
    <t>最高出力423kw</t>
  </si>
  <si>
    <t>ABA-6C44M</t>
  </si>
  <si>
    <t>ABA-LZ44M</t>
  </si>
  <si>
    <t>BMW Z4 sDrive 20i</t>
  </si>
  <si>
    <t>DBA-LL20</t>
  </si>
  <si>
    <t xml:space="preserve">BMW Z4 sDrive 35i </t>
  </si>
  <si>
    <t>ABA-LM30</t>
  </si>
  <si>
    <t>N54B30A</t>
  </si>
  <si>
    <t>V,D,EP,B,AM</t>
  </si>
  <si>
    <t>類別 0100番台</t>
  </si>
  <si>
    <t xml:space="preserve">BMW Z4 sDrive 35is </t>
  </si>
  <si>
    <t>ABA-LM35</t>
  </si>
  <si>
    <t>I,V,D,B</t>
  </si>
  <si>
    <t>BMW X3 xDrive 20i</t>
  </si>
  <si>
    <t>DBA-WX20</t>
  </si>
  <si>
    <t>BMW X3 xDrive 28i</t>
  </si>
  <si>
    <t>BMW X3 xDrive 35i</t>
  </si>
  <si>
    <t>DBA-WX35</t>
  </si>
  <si>
    <t>BMW X4 xDrive 28i</t>
  </si>
  <si>
    <t>DBA-XW20</t>
  </si>
  <si>
    <t>BMW X4 xDrive 35i</t>
  </si>
  <si>
    <t>DBA-XW35</t>
  </si>
  <si>
    <t>BMW X5 xDrive 35i</t>
  </si>
  <si>
    <t>DBA-KR30</t>
  </si>
  <si>
    <t>DBA-KR30S</t>
  </si>
  <si>
    <t>BMW X5 xDrive 50i</t>
  </si>
  <si>
    <t>CBA-KR44</t>
  </si>
  <si>
    <t>CBA-KR44S</t>
  </si>
  <si>
    <t>BMW X6 xDrive 35i</t>
  </si>
  <si>
    <t>BMW X6 xDrive 50i</t>
  </si>
  <si>
    <t>CBA-KU44</t>
  </si>
  <si>
    <t>CBA-KU44S</t>
  </si>
  <si>
    <t>アウディジャパン株式会社</t>
  </si>
  <si>
    <t>ｱｳﾃﾞｨ</t>
  </si>
  <si>
    <t>A1/ A1 Sportback 1.4 TFSI (S-tronic)</t>
  </si>
  <si>
    <t>DBA-8XCAX</t>
  </si>
  <si>
    <t>CAX</t>
  </si>
  <si>
    <t>7AT
(E)</t>
  </si>
  <si>
    <t>4-5</t>
  </si>
  <si>
    <t>I,D,V,EP,B,AM</t>
  </si>
  <si>
    <t>☆☆☆☆</t>
  </si>
  <si>
    <t>A1/ A1 Sportback 1.4 TFSI cylinder on demand (S-tronic)</t>
  </si>
  <si>
    <t>CPT</t>
  </si>
  <si>
    <t>7AT
(E)</t>
  </si>
  <si>
    <t>4-5</t>
  </si>
  <si>
    <t>I,D,V,CY,EP,B,AM</t>
  </si>
  <si>
    <t>3W</t>
  </si>
  <si>
    <t>S1 / S1Sportback</t>
  </si>
  <si>
    <t>ABA-8XCWZF</t>
  </si>
  <si>
    <t>CWZ</t>
  </si>
  <si>
    <t>4</t>
  </si>
  <si>
    <t>I,D,V,EP,B</t>
  </si>
  <si>
    <t>A3 Sportback 1.4 TFSI (S-tronic)</t>
  </si>
  <si>
    <t>DBA-8VCXS</t>
  </si>
  <si>
    <t>CXS</t>
  </si>
  <si>
    <t>A3 Sportback 1.4 TFSI cylinder on demand (S-tronic)</t>
  </si>
  <si>
    <t>DBA-8VCPT</t>
  </si>
  <si>
    <t>A3 Sportback 1.8 TFSI quattro (S-tronic)</t>
  </si>
  <si>
    <t>ABA-8VCJSF</t>
  </si>
  <si>
    <t>CJS</t>
  </si>
  <si>
    <t>6AT
(E)</t>
  </si>
  <si>
    <t>A3 Sedan 1.4 TFSI (S-tronic)</t>
  </si>
  <si>
    <t>DBA-8VCXSL</t>
  </si>
  <si>
    <t>A3 Sedan 1.4 TFSI cylinder on demand (S-tronic)</t>
  </si>
  <si>
    <t>DBA-8VCPTL</t>
  </si>
  <si>
    <t>A3 Sedan 1.8 TFSI quattro (S-tronic)</t>
  </si>
  <si>
    <t>ABA-8VCJSL</t>
  </si>
  <si>
    <t xml:space="preserve">A4 2.0 TFSI
A4 Avant 2.0 TFSI </t>
  </si>
  <si>
    <t>DBA-8KCDN</t>
  </si>
  <si>
    <t>CDN</t>
  </si>
  <si>
    <t>CVT</t>
  </si>
  <si>
    <t>1,540～1,610</t>
  </si>
  <si>
    <t>5</t>
  </si>
  <si>
    <t>I,D,V,EP,C,B</t>
  </si>
  <si>
    <t>A4 2.0 TFSI quattro
A4 Avant 2.0 TFSI quattro (S-tronic)</t>
  </si>
  <si>
    <t>DBA-8KCDNF</t>
  </si>
  <si>
    <t>1,680～1,750</t>
  </si>
  <si>
    <t>A4 allroad quattro (S-tronic)</t>
  </si>
  <si>
    <t>ABA-8KCNCA</t>
  </si>
  <si>
    <t>CNC</t>
  </si>
  <si>
    <t>A5 Coupe 2.0TFSI quattro (S-tronic)</t>
  </si>
  <si>
    <t>DBA-8TCDNF</t>
  </si>
  <si>
    <t>4</t>
  </si>
  <si>
    <t>ｻﾝﾙｰﾌ無</t>
  </si>
  <si>
    <t>ｻﾝﾙｰﾌ有</t>
  </si>
  <si>
    <t>A5 Sportback 2.0 TFSI quattro (S-tronic)</t>
  </si>
  <si>
    <t>DBA-8TCDNL</t>
  </si>
  <si>
    <t>1,710～1,730</t>
  </si>
  <si>
    <t>A5 Cabriolet 2.0TFSI quattro (S-tronic)</t>
  </si>
  <si>
    <t>DBA-8FCDNF</t>
  </si>
  <si>
    <t>3W,AS</t>
  </si>
  <si>
    <t>A6 3.0 TFSI quattro (S-tronic)</t>
  </si>
  <si>
    <t>A6 Avant 3.0 TFSI quattro (S-tronic)</t>
  </si>
  <si>
    <t>A6 allroad quattro (S-tronic)</t>
  </si>
  <si>
    <t>A7 Sportback 3.0 TFSI quattro (S-tronic)</t>
  </si>
  <si>
    <t>A8 3.0 TFSI quattro</t>
  </si>
  <si>
    <t>DBA-4HCREF</t>
  </si>
  <si>
    <t>CRE</t>
  </si>
  <si>
    <t>1,930～1,970</t>
  </si>
  <si>
    <t>A8 4.0 TFSI quattro</t>
  </si>
  <si>
    <t>ABA-4HCTGF</t>
  </si>
  <si>
    <t>CTG</t>
  </si>
  <si>
    <t>I,D,V,CY,EP,B</t>
  </si>
  <si>
    <t>A8 L 4.0 TFSI quattro</t>
  </si>
  <si>
    <t>ABA-4HCTGL</t>
  </si>
  <si>
    <t>2,120～2,160</t>
  </si>
  <si>
    <t>A8 L W12 6.3 FSI quattro</t>
  </si>
  <si>
    <t>ABA-4HCTNL</t>
  </si>
  <si>
    <t>CTN</t>
  </si>
  <si>
    <t>I,D,V,B,CY,EP</t>
  </si>
  <si>
    <t>3W,AS</t>
  </si>
  <si>
    <t>D,V,EP,AM</t>
  </si>
  <si>
    <t>TT Coupé 2.0TFSI quattro (S-tronic)</t>
  </si>
  <si>
    <t>TT Roadster 2.0TFSI quattro (S-tronic)</t>
  </si>
  <si>
    <t>2</t>
  </si>
  <si>
    <t>Q3 1.4 TFSI</t>
  </si>
  <si>
    <t>Q3 2.0 TFSI quattro (S-tronic)</t>
  </si>
  <si>
    <t>CCZ</t>
  </si>
  <si>
    <t>Q5 2.0 TFSI quattro</t>
  </si>
  <si>
    <t>ABA-8RCNCF</t>
  </si>
  <si>
    <t>I,D,V,EP,B</t>
  </si>
  <si>
    <t>S3 Sportback (S-tronic)</t>
  </si>
  <si>
    <t>ABA-8VCJXF</t>
  </si>
  <si>
    <t>CJX</t>
  </si>
  <si>
    <t>I,D,V,EP,AM,B</t>
  </si>
  <si>
    <t>S3 Sedan (S-tronic)</t>
  </si>
  <si>
    <t>ABA-8VCJXL</t>
  </si>
  <si>
    <t>S4 / S4 Avant  (S-tronic)</t>
  </si>
  <si>
    <t>ABA-8KCREF</t>
  </si>
  <si>
    <t>1,780～1,850</t>
  </si>
  <si>
    <t>S5 Coupe (S-tronic)</t>
  </si>
  <si>
    <t>ABA-8TCREF</t>
  </si>
  <si>
    <t>S5 Sportback (S-tronic)</t>
  </si>
  <si>
    <t>ABA-8TCREL</t>
  </si>
  <si>
    <t>1,810～1,830</t>
  </si>
  <si>
    <t>S5 Cabriolet (S-tronic)</t>
  </si>
  <si>
    <t>ABA-8FCREF</t>
  </si>
  <si>
    <t>SQ5</t>
  </si>
  <si>
    <t>ABA-8RCTXF</t>
  </si>
  <si>
    <t>CTX</t>
  </si>
  <si>
    <t>S6 / S6 Avant  (S-tronic)</t>
  </si>
  <si>
    <t>I,D,V,CY,EP,B,AM</t>
  </si>
  <si>
    <t>S7 Sportback (S-tronic)</t>
  </si>
  <si>
    <t>S8</t>
  </si>
  <si>
    <t>ABA-4HCTFF</t>
  </si>
  <si>
    <t>CTF</t>
  </si>
  <si>
    <t>2,080～2,100</t>
  </si>
  <si>
    <t>RS4 Avant (S-tronic)</t>
  </si>
  <si>
    <t>ABA-8KCFSF</t>
  </si>
  <si>
    <t>CFS</t>
  </si>
  <si>
    <t>RS5 Coupe (S-tronic)</t>
  </si>
  <si>
    <t>ABA-8TCFSF</t>
  </si>
  <si>
    <t>RS6 Avant</t>
  </si>
  <si>
    <t>RS7 Sportback</t>
  </si>
  <si>
    <t>RSQ3</t>
  </si>
  <si>
    <t>1,700~1,730</t>
  </si>
  <si>
    <t>I,D,V,EP,B,AM</t>
  </si>
  <si>
    <r>
      <rPr>
        <sz val="8"/>
        <rFont val="ＭＳ Ｐゴシック"/>
        <family val="3"/>
      </rPr>
      <t>当該自動車の製造又は輸入の事業を行う者の氏名又は名称　</t>
    </r>
  </si>
  <si>
    <t>ガソリン乗用車（普通・小型）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</si>
  <si>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</si>
  <si>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</si>
  <si>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</si>
  <si>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</si>
  <si>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</si>
  <si>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</si>
  <si>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</si>
  <si>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</si>
  <si>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</si>
  <si>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</si>
  <si>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</si>
  <si>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</si>
  <si>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</si>
  <si>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</si>
  <si>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</si>
  <si>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</si>
  <si>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</si>
  <si>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</si>
  <si>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</si>
  <si>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</si>
  <si>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</si>
  <si>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</si>
  <si>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</si>
  <si>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</si>
  <si>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</si>
  <si>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</si>
  <si>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</si>
  <si>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</si>
  <si>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</si>
  <si>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アルファロメオ</t>
  </si>
  <si>
    <t>MiTo</t>
  </si>
  <si>
    <t>ABA-955142</t>
  </si>
  <si>
    <t>955A7</t>
  </si>
  <si>
    <t>6AT(E)</t>
  </si>
  <si>
    <t>I, V, EP, AM</t>
  </si>
  <si>
    <t>ジュリエッタ</t>
  </si>
  <si>
    <t>ABA-940141</t>
  </si>
  <si>
    <t>940A2</t>
  </si>
  <si>
    <t>クライスラー日本株式会社</t>
  </si>
  <si>
    <t>クライスラー</t>
  </si>
  <si>
    <t>ジープ・チェロキー</t>
  </si>
  <si>
    <t>ABA-KL24</t>
  </si>
  <si>
    <t>B</t>
  </si>
  <si>
    <t>9AT
(E・LTC)</t>
  </si>
  <si>
    <t>1730～1750</t>
  </si>
  <si>
    <t>V, EP</t>
  </si>
  <si>
    <t>３W</t>
  </si>
  <si>
    <t>F</t>
  </si>
  <si>
    <t>ABA-LX36</t>
  </si>
  <si>
    <t>G</t>
  </si>
  <si>
    <t>８AT
(E・LTC)</t>
  </si>
  <si>
    <t>1880～1900</t>
  </si>
  <si>
    <t>V</t>
  </si>
  <si>
    <t>R</t>
  </si>
  <si>
    <t>ABA-KL32</t>
  </si>
  <si>
    <t>S</t>
  </si>
  <si>
    <t>A</t>
  </si>
  <si>
    <t>ABA-KL32L</t>
  </si>
  <si>
    <t>2000～2010</t>
  </si>
  <si>
    <t>ジープ・グランド　チェロキー</t>
  </si>
  <si>
    <t>ABA-WK36T</t>
  </si>
  <si>
    <t>2160～2220</t>
  </si>
  <si>
    <t>ABA-WK36TA</t>
  </si>
  <si>
    <t>2170～2230</t>
  </si>
  <si>
    <t>ジープ・ラングラー</t>
  </si>
  <si>
    <t>ABA-JK36S</t>
  </si>
  <si>
    <t>5AT　ｘ２
(E・LTC)</t>
  </si>
  <si>
    <t>1780～1860</t>
  </si>
  <si>
    <t>Ｖ</t>
  </si>
  <si>
    <t>ABA-JK36L</t>
  </si>
  <si>
    <t>5AT　Ｘ２
(E・LTC)</t>
  </si>
  <si>
    <t>2020～2040</t>
  </si>
  <si>
    <t>プジョーシトロエン・ジャポン㈱</t>
  </si>
  <si>
    <t>シトロエン</t>
  </si>
  <si>
    <t>ABA-B785G01</t>
  </si>
  <si>
    <t>5G01</t>
  </si>
  <si>
    <t>1460 - 1500</t>
  </si>
  <si>
    <t>ABA-B7875G01</t>
  </si>
  <si>
    <t>ABA-B7875G01</t>
  </si>
  <si>
    <t>5G01</t>
  </si>
  <si>
    <t>6AT(E･LTC)</t>
  </si>
  <si>
    <t>1550 - 1580</t>
  </si>
  <si>
    <r>
      <rPr>
        <b/>
        <sz val="12"/>
        <rFont val="ＭＳ Ｐゴシック"/>
        <family val="3"/>
      </rPr>
      <t>ガソリン乗用車（軽自動車）又はガソリン乗用車（普通・小型）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</si>
  <si>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</si>
  <si>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</si>
  <si>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</si>
  <si>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XJ Luxury/
 Premium Luxury</t>
  </si>
  <si>
    <t>CBA-J12PB</t>
  </si>
  <si>
    <t>204PT</t>
  </si>
  <si>
    <r>
      <t>8</t>
    </r>
    <r>
      <rPr>
        <sz val="8"/>
        <rFont val="ＭＳ Ｐゴシック"/>
        <family val="3"/>
      </rPr>
      <t>ＡＴ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）</t>
    </r>
  </si>
  <si>
    <t>D, V</t>
  </si>
  <si>
    <t xml:space="preserve">3W    </t>
  </si>
  <si>
    <r>
      <rPr>
        <u val="single"/>
        <sz val="8"/>
        <rFont val="ＭＳ Ｐゴシック"/>
        <family val="3"/>
      </rPr>
      <t>☆☆☆</t>
    </r>
  </si>
  <si>
    <t>D, V, I</t>
  </si>
  <si>
    <t>CBA-J128B</t>
  </si>
  <si>
    <t>306PS</t>
  </si>
  <si>
    <r>
      <t>6</t>
    </r>
    <r>
      <rPr>
        <sz val="8"/>
        <rFont val="ＭＳ Ｐゴシック"/>
        <family val="3"/>
      </rPr>
      <t>ＡＴ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）</t>
    </r>
  </si>
  <si>
    <t>R</t>
  </si>
  <si>
    <t>XJ Supersport</t>
  </si>
  <si>
    <t>CBA-J12MA</t>
  </si>
  <si>
    <t>508PS</t>
  </si>
  <si>
    <t>XJ Supersport/XJR</t>
  </si>
  <si>
    <t>XJ Supersport LWB/
XJ Portolio LWB</t>
  </si>
  <si>
    <t>CBA-J24MA</t>
  </si>
  <si>
    <r>
      <t xml:space="preserve">XJ Supersport LWB
</t>
    </r>
    <r>
      <rPr>
        <sz val="8"/>
        <rFont val="ＭＳ Ｐゴシック"/>
        <family val="3"/>
      </rPr>
      <t>リアビジネスシート仕様</t>
    </r>
  </si>
  <si>
    <t>XF Premium Luxury/
XF Portfolio</t>
  </si>
  <si>
    <t>CBA-J05PC</t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</si>
  <si>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1790</t>
    </r>
  </si>
  <si>
    <t>CBA-J058C</t>
  </si>
  <si>
    <t>XFR</t>
  </si>
  <si>
    <t>CBA-J05MB</t>
  </si>
  <si>
    <r>
      <t>1940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1960</t>
    </r>
  </si>
  <si>
    <t>XFR/
XF Supercharged</t>
  </si>
  <si>
    <t>F-TYPE</t>
  </si>
  <si>
    <t>CBA-J608A</t>
  </si>
  <si>
    <t>3R</t>
  </si>
  <si>
    <t>CBA-J60MA</t>
  </si>
  <si>
    <t>スズキ</t>
  </si>
  <si>
    <t>CVT
(E･LTC)</t>
  </si>
  <si>
    <t>V,EP,C</t>
  </si>
  <si>
    <t>スマート</t>
  </si>
  <si>
    <t>フォーツー　クーペ</t>
  </si>
  <si>
    <t>ABA-451380</t>
  </si>
  <si>
    <t>3B21</t>
  </si>
  <si>
    <t>5AT</t>
  </si>
  <si>
    <t>フォーツー　カブリオ</t>
  </si>
  <si>
    <t>ABA-451480</t>
  </si>
  <si>
    <t>フォーツー　クーペ　ターボ</t>
  </si>
  <si>
    <t>CBA-451332</t>
  </si>
  <si>
    <t>フォーツー　カブリオ ターボ</t>
  </si>
  <si>
    <t>CBA-451432</t>
  </si>
  <si>
    <t>ダッジ</t>
  </si>
  <si>
    <t>ナイトロ</t>
  </si>
  <si>
    <t>ABA-KA37</t>
  </si>
  <si>
    <t>K</t>
  </si>
  <si>
    <t>4AT(E,LTC)</t>
  </si>
  <si>
    <t>1890～1930</t>
  </si>
  <si>
    <t>3W,EGR</t>
  </si>
  <si>
    <t>TOYOTA MOTOR MANUFACTURING (UK) LTD.</t>
  </si>
  <si>
    <t>目標年度（平成27年度/平成32年度）</t>
  </si>
  <si>
    <t>車名</t>
  </si>
  <si>
    <t>通称名</t>
  </si>
  <si>
    <t>原動機</t>
  </si>
  <si>
    <t>平成27年度
燃費基準
達成・向上
達成レベル</t>
  </si>
  <si>
    <t>平成32年度
燃費基準
達成・向上
達成レベル</t>
  </si>
  <si>
    <t>１ｋｍ走行</t>
  </si>
  <si>
    <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</si>
  <si>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</si>
  <si>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主要</t>
  </si>
  <si>
    <t>その他燃費値の異なる要因</t>
  </si>
  <si>
    <t>（参考）</t>
  </si>
  <si>
    <t>総排</t>
  </si>
  <si>
    <t>変速装置の</t>
  </si>
  <si>
    <t>車両重量</t>
  </si>
  <si>
    <t>乗車定員</t>
  </si>
  <si>
    <t>燃費値</t>
  </si>
  <si>
    <t>における</t>
  </si>
  <si>
    <t>燃費</t>
  </si>
  <si>
    <t>主要排</t>
  </si>
  <si>
    <t>低排出</t>
  </si>
  <si>
    <t>型式</t>
  </si>
  <si>
    <t>気量</t>
  </si>
  <si>
    <t>型式及び</t>
  </si>
  <si>
    <t>(kg)</t>
  </si>
  <si>
    <t>（名）</t>
  </si>
  <si>
    <t>ＣＯ2排出量</t>
  </si>
  <si>
    <t>改善</t>
  </si>
  <si>
    <t>出ガス</t>
  </si>
  <si>
    <t>駆動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</si>
  <si>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</si>
  <si>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</si>
  <si>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</si>
  <si>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</si>
  <si>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</si>
  <si>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</si>
  <si>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</si>
  <si>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形式</t>
  </si>
  <si>
    <t>レベル</t>
  </si>
  <si>
    <t>TMUK</t>
  </si>
  <si>
    <t>アベンシス</t>
  </si>
  <si>
    <t>DBA-ZRT272W</t>
  </si>
  <si>
    <t>3ZR</t>
  </si>
  <si>
    <t>DBA-K13</t>
  </si>
  <si>
    <t>HR12</t>
  </si>
  <si>
    <t>1.198</t>
  </si>
  <si>
    <t>CVT(E･LTC)</t>
  </si>
  <si>
    <t>I,V,EP,B,C</t>
  </si>
  <si>
    <t>3W,EGR</t>
  </si>
  <si>
    <t>V,EP,B,C</t>
  </si>
  <si>
    <t>DBA-NK13</t>
  </si>
  <si>
    <t>1030～1040</t>
  </si>
  <si>
    <t>DBA-N17</t>
  </si>
  <si>
    <t>フィアット</t>
  </si>
  <si>
    <t>５００、　５００C</t>
  </si>
  <si>
    <t>ABA-31209</t>
  </si>
  <si>
    <t>312A2</t>
  </si>
  <si>
    <t>5MT
(E)</t>
  </si>
  <si>
    <t>1010～1050</t>
  </si>
  <si>
    <t>I, V, EP, AM, B</t>
  </si>
  <si>
    <t>５００、　５００C</t>
  </si>
  <si>
    <t>5MT</t>
  </si>
  <si>
    <t>I, V, EP, B</t>
  </si>
  <si>
    <t>ABA-31212</t>
  </si>
  <si>
    <t>169A4</t>
  </si>
  <si>
    <t>990～1030</t>
  </si>
  <si>
    <t>フォルクスワーゲングループジャパン株式会社</t>
  </si>
  <si>
    <t>ﾌｫﾙｸｽﾜｰｹﾞﾝ</t>
  </si>
  <si>
    <t>up! (ASG)</t>
  </si>
  <si>
    <t>DBA-AACHY</t>
  </si>
  <si>
    <t>CHY</t>
  </si>
  <si>
    <t>5AT(E)</t>
  </si>
  <si>
    <t>V,EP,AM</t>
  </si>
  <si>
    <t>Polo TSI Comfortline(DSG)
Polo TSI Comfortline Upgrade Package (DSG)</t>
  </si>
  <si>
    <t>DBA-6RCJZ</t>
  </si>
  <si>
    <t>CJZ</t>
  </si>
  <si>
    <t>Polo Blue GT (DSG)</t>
  </si>
  <si>
    <t>DBA-6RCZE</t>
  </si>
  <si>
    <t>CZE</t>
  </si>
  <si>
    <t>CrossPolo (DSG)</t>
  </si>
  <si>
    <t>DBA-6RCJZW</t>
  </si>
  <si>
    <t>The Beetle Design (DSG)
The Beetle Design Leather Packge (DSG)</t>
  </si>
  <si>
    <t>DBA-16CBZ</t>
  </si>
  <si>
    <t>CBZ</t>
  </si>
  <si>
    <t>1,280～1,310</t>
  </si>
  <si>
    <t>D,EP,AM</t>
  </si>
  <si>
    <t>The Beetle Design Leather Packge (DSG)</t>
  </si>
  <si>
    <t>The Beetle Turbo (DSG)</t>
  </si>
  <si>
    <t>ABA-16CPL</t>
  </si>
  <si>
    <t>CPL</t>
  </si>
  <si>
    <t>The Beetle Cabriolet (DSG)</t>
  </si>
  <si>
    <t>DBA-16CBZK</t>
  </si>
  <si>
    <t>Golf TSI Trendline / Comfortline (DSG)</t>
  </si>
  <si>
    <t>DBA-AUCJZ</t>
  </si>
  <si>
    <t>Golf TSI Highline (DSG)</t>
  </si>
  <si>
    <t>DBA-AUCPT</t>
  </si>
  <si>
    <t>Golf GTI Performance (DSG)</t>
  </si>
  <si>
    <t>ABA-AUCHH</t>
  </si>
  <si>
    <t>CHH</t>
  </si>
  <si>
    <t>Golf GTI (DSG)</t>
  </si>
  <si>
    <t>Golf R (DSG)</t>
  </si>
  <si>
    <t>ABA-AUCJXF</t>
  </si>
  <si>
    <t>Golf Variant TSI Comfortline (DSG)</t>
  </si>
  <si>
    <t>Golf Variant TSI Highline (DSG)
Golf Variant R-line (DSG)</t>
  </si>
  <si>
    <t>DBA-AUCHP</t>
  </si>
  <si>
    <t>Golf Touran TSI Comfortline (DSG)
Golf Touran TSI Highline (DSG)</t>
  </si>
  <si>
    <t>DBA-1TCTH</t>
  </si>
  <si>
    <t>CTH</t>
  </si>
  <si>
    <t>1,580～1,610</t>
  </si>
  <si>
    <t>Cross Touran (DSG)</t>
  </si>
  <si>
    <t>DBA-1TCTHW</t>
  </si>
  <si>
    <t>Tiguan TSI BlueMotion Technology(DSG)</t>
  </si>
  <si>
    <t>DBA-5NCTH</t>
  </si>
  <si>
    <t>Tiguan 2.0TSI Leistung 4MOTION (DSG)
Tiguan 2.0TSI R-Line 4MOTION (DSG)</t>
  </si>
  <si>
    <t>ABA-5NCCZ</t>
  </si>
  <si>
    <t>D,V,EP,B,AM</t>
  </si>
  <si>
    <t>Sharan TSI Comfortline(DSG)
Sharan TSI Highline(DSG)</t>
  </si>
  <si>
    <t>DBA-7NCTH</t>
  </si>
  <si>
    <t>6AT(E)</t>
  </si>
  <si>
    <t>1,830～1,860</t>
  </si>
  <si>
    <t>Passat TSI Comfortline(DSG)
Passat TSI Highline(DSG)</t>
  </si>
  <si>
    <t>DBA-3CCAX</t>
  </si>
  <si>
    <t>CAX</t>
  </si>
  <si>
    <t>1,430～1,450</t>
  </si>
  <si>
    <t>Passat Variant TSI Comfortline(DSG)
Passat Variant TSI Highline(DSG)
Passat Variant R-Line Edition</t>
  </si>
  <si>
    <t>1,470～1,500</t>
  </si>
  <si>
    <t>Passat Alltrack TSI 4MOTION (DSG)</t>
  </si>
  <si>
    <t>ABA-3CCCZF</t>
  </si>
  <si>
    <t>CCZ</t>
  </si>
  <si>
    <t>Volkswagen CC TSI (DSG)</t>
  </si>
  <si>
    <t>ABA-3CCDAC</t>
  </si>
  <si>
    <t>CDA</t>
  </si>
  <si>
    <t>Touareg 3.6V6</t>
  </si>
  <si>
    <t>DBA-7PCGRS</t>
  </si>
  <si>
    <t>CGR</t>
  </si>
  <si>
    <t>I,D,V,B</t>
  </si>
  <si>
    <t>Touareg 3.6 V6 Air suspension</t>
  </si>
  <si>
    <t>DBA-7PCGRA</t>
  </si>
  <si>
    <t>Touareg Hybrid</t>
  </si>
  <si>
    <t>DAA-7PCGEA</t>
  </si>
  <si>
    <t>CGE-EACA</t>
  </si>
  <si>
    <t>H,I,D,V,EP,B</t>
  </si>
  <si>
    <t>208</t>
  </si>
  <si>
    <t>ABA-A9CHM01</t>
  </si>
  <si>
    <t>HM01</t>
  </si>
  <si>
    <t>5MT</t>
  </si>
  <si>
    <t>1070</t>
  </si>
  <si>
    <t>V・EP</t>
  </si>
  <si>
    <t>1090</t>
  </si>
  <si>
    <t>1090 - 1110</t>
  </si>
  <si>
    <t>ABA-A9HM01</t>
  </si>
  <si>
    <t>1080</t>
  </si>
  <si>
    <t>1100</t>
  </si>
  <si>
    <t>ABA-A9C5F02</t>
  </si>
  <si>
    <t>5F02</t>
  </si>
  <si>
    <t>1200</t>
  </si>
  <si>
    <t>2008</t>
  </si>
  <si>
    <t>ABA-A94HM01</t>
  </si>
  <si>
    <t>1140 - 1160</t>
  </si>
  <si>
    <t>308</t>
  </si>
  <si>
    <t>ABA-T75F02</t>
  </si>
  <si>
    <t>1320 - 1340</t>
  </si>
  <si>
    <t>1370 - 1390</t>
  </si>
  <si>
    <t>ABA-T9HN02</t>
  </si>
  <si>
    <t>HN02</t>
  </si>
  <si>
    <t>1270 - 1310</t>
  </si>
  <si>
    <t>ABA-T9WHN02</t>
  </si>
  <si>
    <t>1320 -1380</t>
  </si>
  <si>
    <t>3008</t>
  </si>
  <si>
    <t>ABA-T85F02</t>
  </si>
  <si>
    <t>508</t>
  </si>
  <si>
    <t>ABA-W25F02</t>
  </si>
  <si>
    <t>1520 - 1530</t>
  </si>
  <si>
    <t>ABA-W2W5F02</t>
  </si>
  <si>
    <t>I  ・ V ・ EP</t>
  </si>
  <si>
    <t>5008</t>
  </si>
  <si>
    <t>ABA-T875F02</t>
  </si>
  <si>
    <t>1570 - 1620</t>
  </si>
  <si>
    <t>当該自動車の製造又は輸入の事業を行う者の氏名又は名称　ポルシェジャパン株式会社</t>
  </si>
  <si>
    <t>ガソリン乗用自動車(普通車・小型車)</t>
  </si>
  <si>
    <t>ポルシェ</t>
  </si>
  <si>
    <t>Ｍａｃａｎ</t>
  </si>
  <si>
    <t>ABA-95BCNC</t>
  </si>
  <si>
    <t>1830～1850</t>
  </si>
  <si>
    <t>ABA-95BCNCA</t>
  </si>
  <si>
    <t>1840～1860</t>
  </si>
  <si>
    <t>8AT（E/LTC)</t>
  </si>
  <si>
    <t>3W, AS</t>
  </si>
  <si>
    <t>ケイマン</t>
  </si>
  <si>
    <t>ABA-981MA122</t>
  </si>
  <si>
    <t>MA122</t>
  </si>
  <si>
    <t>類別1203,1204,1207,1208,12011,1212</t>
  </si>
  <si>
    <t>類別1201,1202,1205,1206,1209,1210</t>
  </si>
  <si>
    <t>ボクスター</t>
  </si>
  <si>
    <t>ケイマンＳ</t>
  </si>
  <si>
    <t>ABA-981MA123</t>
  </si>
  <si>
    <t>MA123</t>
  </si>
  <si>
    <t>類別1303,1304,1307,1308,13011,1312</t>
  </si>
  <si>
    <t>類別1301,1302,1305,1306,1309,1310</t>
  </si>
  <si>
    <t>ボクスターＳ</t>
  </si>
  <si>
    <t>Ｐａｎａｍｅｒａ</t>
  </si>
  <si>
    <t>ABA-970CWA</t>
  </si>
  <si>
    <t>CWA</t>
  </si>
  <si>
    <t>3.604</t>
  </si>
  <si>
    <t>1810-1830</t>
  </si>
  <si>
    <t>I,D,V,B,AM</t>
  </si>
  <si>
    <t>類別1101, 1102</t>
  </si>
  <si>
    <t>ABA-970CWAA</t>
  </si>
  <si>
    <t>1820-1840</t>
  </si>
  <si>
    <t>９１１カレラ４</t>
  </si>
  <si>
    <t>ABA-991MA104</t>
  </si>
  <si>
    <t>MA104</t>
  </si>
  <si>
    <t>類別4205-4208,4213-4216,4221-4224</t>
  </si>
  <si>
    <t>7MT</t>
  </si>
  <si>
    <t>Ｃａｙｍａｎ　ＧＴＳ</t>
  </si>
  <si>
    <t>類別1403,1404,1407,1408</t>
  </si>
  <si>
    <t>類別1401,1402,1405,1406</t>
  </si>
  <si>
    <t>Ｂｏｘｓｔｅｒ　ＧＴＳ</t>
  </si>
  <si>
    <t>類別3403,3404,3407,3408</t>
  </si>
  <si>
    <t>類別3401,3402,,3405,3406</t>
  </si>
  <si>
    <t>９１１　Ｔａｒｇａ　４</t>
  </si>
  <si>
    <t>類別5101-5104</t>
  </si>
  <si>
    <t>９１１カレラ４カブリオレ</t>
  </si>
  <si>
    <t>類別6101-6104</t>
  </si>
  <si>
    <t>９１１カレラ４Ｓ</t>
  </si>
  <si>
    <t>ABA-991MA103</t>
  </si>
  <si>
    <t>MA103</t>
  </si>
  <si>
    <t>類別4225-4236</t>
  </si>
  <si>
    <t>類別4201-4204,4209-4212,4217-4220</t>
  </si>
  <si>
    <t>９１１カレラＳカブリオレ</t>
  </si>
  <si>
    <t>類別0039,0040</t>
  </si>
  <si>
    <t>類別0025,0026</t>
  </si>
  <si>
    <t>９１１　５０</t>
  </si>
  <si>
    <t>類別1317-1324</t>
  </si>
  <si>
    <t>類別1305-1308,1313-1316</t>
  </si>
  <si>
    <t>類別1301-1304,1309-1312</t>
  </si>
  <si>
    <t>９１１カレラＳ</t>
  </si>
  <si>
    <t>類別0027-0038</t>
  </si>
  <si>
    <t>類別0005-0008,0013-0016,0021-0024</t>
  </si>
  <si>
    <t>類別0001-0004,0009-0012,0017-0020</t>
  </si>
  <si>
    <t>Ｐａｎａｍｅｒａ　４</t>
  </si>
  <si>
    <t>類別4101</t>
  </si>
  <si>
    <t>類別4102</t>
  </si>
  <si>
    <t>1890</t>
  </si>
  <si>
    <t>Ｐａｎａｍｅｒａ　Ｓ</t>
  </si>
  <si>
    <t>ABA-970CWDA</t>
  </si>
  <si>
    <t>CWD</t>
  </si>
  <si>
    <t>3W, AS</t>
  </si>
  <si>
    <t>類別1201-1204</t>
  </si>
  <si>
    <t>Ｍａｃａｎ　Ｔｕｒｂｏ</t>
  </si>
  <si>
    <t>CTL</t>
  </si>
  <si>
    <t>2000～2020</t>
  </si>
  <si>
    <t>2010～2030</t>
  </si>
  <si>
    <t>９１１　Ｔｕｒｂｏ　Ｓ</t>
  </si>
  <si>
    <t>ABA-991MA171</t>
  </si>
  <si>
    <t>MA171</t>
  </si>
  <si>
    <t>類別6501-6502</t>
  </si>
  <si>
    <t>９１１　Ｔｕｒｂｏ</t>
  </si>
  <si>
    <t>類別6301-6302</t>
  </si>
  <si>
    <t>９１１　Ｔａｒｇａ　４Ｓ</t>
  </si>
  <si>
    <t>類別5201,5202</t>
  </si>
  <si>
    <t>類別5203,5204</t>
  </si>
  <si>
    <t>９１１カレラ４Ｓカブリオレ</t>
  </si>
  <si>
    <t>類別6201,6202</t>
  </si>
  <si>
    <t>類別6203,6204</t>
  </si>
  <si>
    <t>Ｍａｃａｎ　Ｓ</t>
  </si>
  <si>
    <t>ABA-95BCTM</t>
  </si>
  <si>
    <t>CTM</t>
  </si>
  <si>
    <t>1920～1940</t>
  </si>
  <si>
    <t>ABA-95BCTMA</t>
  </si>
  <si>
    <t>1930～1950</t>
  </si>
  <si>
    <t>類別4501-4504</t>
  </si>
  <si>
    <t>類別4301-4304</t>
  </si>
  <si>
    <t>９１１カレラカブリオレ</t>
  </si>
  <si>
    <t>Ｐａｎａｍｅｒａ　４Ｓ</t>
  </si>
  <si>
    <t>1940～1960</t>
  </si>
  <si>
    <t>類別4201-4204</t>
  </si>
  <si>
    <t>９１１カレラ</t>
  </si>
  <si>
    <t>ABA-970CWDAX</t>
  </si>
  <si>
    <t>3.598</t>
  </si>
  <si>
    <t>Ｐａｎａｍｅｒａ　Ｔｕｒｂｏ　Ｓ</t>
  </si>
  <si>
    <t>ABA-970CWBA</t>
  </si>
  <si>
    <t>CWC</t>
  </si>
  <si>
    <t>2010-2030</t>
  </si>
  <si>
    <t>類別4801-4804</t>
  </si>
  <si>
    <t>Ｐａｎａｍｅｒａ　Ｔｕｒｂｏ</t>
  </si>
  <si>
    <t>CWB</t>
  </si>
  <si>
    <t>類別4301-4304</t>
  </si>
  <si>
    <t>ABA-970CWBAX</t>
  </si>
  <si>
    <t>類別4901</t>
  </si>
  <si>
    <t>類別4701</t>
  </si>
  <si>
    <t>Ｐａｎａｍｅｒａ　ＧＴＳ</t>
  </si>
  <si>
    <t>ABA-970CXPA</t>
  </si>
  <si>
    <t>CXP</t>
  </si>
  <si>
    <t>1960-1980</t>
  </si>
  <si>
    <t>8AT（E/LTC)</t>
  </si>
  <si>
    <t>2150～2180</t>
  </si>
  <si>
    <t>2160～2190</t>
  </si>
  <si>
    <t>I, D, V, B</t>
  </si>
  <si>
    <t>4.806</t>
  </si>
  <si>
    <t>９１１　ＧＴ３</t>
  </si>
  <si>
    <t>ABA-991MA175</t>
  </si>
  <si>
    <t>MA175</t>
  </si>
  <si>
    <t>ボルボ･カー･ジャパン株式会社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</si>
  <si>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</si>
  <si>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</si>
  <si>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</si>
  <si>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</si>
  <si>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ﾎﾞﾙﾎﾞ</t>
  </si>
  <si>
    <t>☆☆☆</t>
  </si>
  <si>
    <t>３Ｗ</t>
  </si>
  <si>
    <t>DBA-MB420</t>
  </si>
  <si>
    <t>B420</t>
  </si>
  <si>
    <t>8AT
(E･LTC)</t>
  </si>
  <si>
    <t>1510～1520</t>
  </si>
  <si>
    <t>I, D, V, EP, B</t>
  </si>
  <si>
    <t>DBA-MB4164T</t>
  </si>
  <si>
    <t>B4164T</t>
  </si>
  <si>
    <t>6AT
(E･LTC)</t>
  </si>
  <si>
    <t>1430～1450</t>
  </si>
  <si>
    <t>I, D, V, EP, B, AM</t>
  </si>
  <si>
    <t>DBA-MB5204T</t>
  </si>
  <si>
    <t>B5204T</t>
  </si>
  <si>
    <t>6AT
(E･LTC)</t>
  </si>
  <si>
    <t>1540～1550</t>
  </si>
  <si>
    <t>I, V, EP, B</t>
  </si>
  <si>
    <t>類別0001-0018</t>
  </si>
  <si>
    <t>1580～1590</t>
  </si>
  <si>
    <t>類別0121-0138
類別1121-1136</t>
  </si>
  <si>
    <t>ﾎﾞﾙﾎﾞS60</t>
  </si>
  <si>
    <t>DBA-FB420</t>
  </si>
  <si>
    <t>8AT
(E･LTC)</t>
  </si>
  <si>
    <t>1600～1610</t>
  </si>
  <si>
    <t>DBA-FB4164T</t>
  </si>
  <si>
    <t>6AT
（E）</t>
  </si>
  <si>
    <t>1540～1550</t>
  </si>
  <si>
    <t>D,V,B, EP,AM</t>
  </si>
  <si>
    <t>類別2051-3064</t>
  </si>
  <si>
    <t>類別1051-1064</t>
  </si>
  <si>
    <t>類別0051-0064</t>
  </si>
  <si>
    <t>CBA-FB6304T</t>
  </si>
  <si>
    <t>B6304T</t>
  </si>
  <si>
    <t>6AT
（E･LTC）</t>
  </si>
  <si>
    <t>1770～1780</t>
  </si>
  <si>
    <t>Ｖ, B, EP</t>
  </si>
  <si>
    <t>258kW</t>
  </si>
  <si>
    <t>224kW</t>
  </si>
  <si>
    <t>ﾎﾞﾙﾎﾞV60</t>
  </si>
  <si>
    <t>1660～1670</t>
  </si>
  <si>
    <t>1560～1570</t>
  </si>
  <si>
    <t>類別2001-3014</t>
  </si>
  <si>
    <t>D,V,B,EP,AM</t>
  </si>
  <si>
    <t>類別1001-1014</t>
  </si>
  <si>
    <t>類別0001-0014</t>
  </si>
  <si>
    <t>B6304T</t>
  </si>
  <si>
    <t>1800～1810</t>
  </si>
  <si>
    <t>ﾎﾞﾙﾎﾞXC60</t>
  </si>
  <si>
    <t>DBA-DB420XC</t>
  </si>
  <si>
    <t>1770～1790</t>
  </si>
  <si>
    <t>CBA-DB4204TXC</t>
  </si>
  <si>
    <t>B4204T</t>
  </si>
  <si>
    <t>1790～1810</t>
  </si>
  <si>
    <t>D,Ｖ,B, AM</t>
  </si>
  <si>
    <t>177kW ・類別2001-3012</t>
  </si>
  <si>
    <t>177kW</t>
  </si>
  <si>
    <t>149kW</t>
  </si>
  <si>
    <t>CBA-DB6304TXC</t>
  </si>
  <si>
    <t>224kW</t>
  </si>
  <si>
    <t>ﾎﾞﾙﾎﾞV70</t>
  </si>
  <si>
    <t>DBA-BB420W</t>
  </si>
  <si>
    <t>B420</t>
  </si>
  <si>
    <t>1710～1720</t>
  </si>
  <si>
    <t>DBA-BB4164TW</t>
  </si>
  <si>
    <t>類別2001-3012</t>
  </si>
  <si>
    <t>類別1001-1012</t>
  </si>
  <si>
    <t>類別0001-0012</t>
  </si>
  <si>
    <t>CBA-BB4204TW</t>
  </si>
  <si>
    <t>1730～1740</t>
  </si>
  <si>
    <t>D,V,B, AM</t>
  </si>
  <si>
    <t>CBA-BB6304TW</t>
  </si>
  <si>
    <t>1900～1910</t>
  </si>
  <si>
    <t>ﾎﾞﾙﾎﾞXC70</t>
  </si>
  <si>
    <t>DBA-BB420XC</t>
  </si>
  <si>
    <t>CBA-BB6304TXC</t>
  </si>
  <si>
    <t>1910～1920</t>
  </si>
  <si>
    <t>ﾎﾞﾙﾎﾞS80</t>
  </si>
  <si>
    <t>DBA-AB4164T</t>
  </si>
  <si>
    <t>CBA-AB4204T</t>
  </si>
  <si>
    <t>CBA-AB6304T</t>
  </si>
  <si>
    <t>1820～1830</t>
  </si>
  <si>
    <t>ﾎﾞﾙﾎﾞXC90</t>
  </si>
  <si>
    <t>CBA-CB6324AW</t>
  </si>
  <si>
    <t>B6324</t>
  </si>
  <si>
    <t>2080～2090</t>
  </si>
  <si>
    <t>Ｖ</t>
  </si>
  <si>
    <t>179kW</t>
  </si>
  <si>
    <t>2１50～2160</t>
  </si>
  <si>
    <t>当該自動車の製造又は輸入の事業を行う者の氏名又は名称</t>
  </si>
  <si>
    <t>三菱自動車工業株式会社</t>
  </si>
  <si>
    <t>ガソリン乗用車（普通・小型）</t>
  </si>
  <si>
    <t>平成32年度
燃費基準
達成・向上
達成レベル</t>
  </si>
  <si>
    <t>三菱</t>
  </si>
  <si>
    <t>DBA-A05A</t>
  </si>
  <si>
    <t>3A90</t>
  </si>
  <si>
    <t>V,C,I,
B,EP</t>
  </si>
  <si>
    <t>3W+EGR</t>
  </si>
  <si>
    <t>V,C,
EP</t>
  </si>
  <si>
    <t>DBA-A03A</t>
  </si>
  <si>
    <t>3A92</t>
  </si>
  <si>
    <t>D, V, EP</t>
  </si>
  <si>
    <r>
      <t>5</t>
    </r>
    <r>
      <rPr>
        <sz val="8"/>
        <rFont val="ＭＳ Ｐゴシック"/>
        <family val="3"/>
      </rPr>
      <t>又は</t>
    </r>
    <r>
      <rPr>
        <sz val="8"/>
        <rFont val="Arial"/>
        <family val="2"/>
      </rPr>
      <t>7</t>
    </r>
  </si>
  <si>
    <r>
      <t>2410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2530</t>
    </r>
  </si>
  <si>
    <r>
      <t>8AT×2</t>
    </r>
    <r>
      <rPr>
        <sz val="8"/>
        <rFont val="ＭＳ Ｐゴシック"/>
        <family val="3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</si>
  <si>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ABA-LW5SA</t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</si>
  <si>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スポーツ</t>
    </r>
  </si>
  <si>
    <r>
      <t>2290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2390</t>
    </r>
  </si>
  <si>
    <r>
      <t>8AT×2</t>
    </r>
    <r>
      <rPr>
        <sz val="8"/>
        <rFont val="ＭＳ Ｐゴシック"/>
        <family val="3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 xml:space="preserve">LTC)
</t>
    </r>
    <r>
      <rPr>
        <sz val="8"/>
        <rFont val="ＭＳ Ｐゴシック"/>
        <family val="3"/>
      </rPr>
      <t xml:space="preserve">又は
</t>
    </r>
    <r>
      <rPr>
        <sz val="8"/>
        <rFont val="Arial"/>
        <family val="2"/>
      </rPr>
      <t>8AT×1</t>
    </r>
    <r>
      <rPr>
        <sz val="8"/>
        <rFont val="ＭＳ Ｐゴシック"/>
        <family val="3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</si>
  <si>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ABA-LW3SA</t>
  </si>
  <si>
    <t>2250
2270</t>
  </si>
  <si>
    <r>
      <t>8AT×2</t>
    </r>
    <r>
      <rPr>
        <sz val="8"/>
        <rFont val="ＭＳ Ｐゴシック"/>
        <family val="3"/>
      </rPr>
      <t>　　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 xml:space="preserve">LTC)
</t>
    </r>
    <r>
      <rPr>
        <sz val="8"/>
        <rFont val="ＭＳ Ｐゴシック"/>
        <family val="3"/>
      </rPr>
      <t xml:space="preserve">又は
</t>
    </r>
    <r>
      <rPr>
        <sz val="8"/>
        <rFont val="Arial"/>
        <family val="2"/>
      </rPr>
      <t>8AT×1</t>
    </r>
    <r>
      <rPr>
        <sz val="8"/>
        <rFont val="ＭＳ Ｐゴシック"/>
        <family val="3"/>
      </rPr>
      <t>　　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</si>
  <si>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r>
      <t>4</t>
    </r>
    <r>
      <rPr>
        <sz val="8"/>
        <rFont val="ＭＳ Ｐゴシック"/>
        <family val="3"/>
      </rPr>
      <t>又は</t>
    </r>
    <r>
      <rPr>
        <sz val="8"/>
        <rFont val="Arial"/>
        <family val="2"/>
      </rPr>
      <t>5</t>
    </r>
  </si>
  <si>
    <r>
      <t>2390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2450</t>
    </r>
  </si>
  <si>
    <t>ABA-LGL3SC</t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</si>
  <si>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ロングホイールベース</t>
    </r>
  </si>
  <si>
    <r>
      <t>2560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2620</t>
    </r>
  </si>
  <si>
    <t>ABA-LGL5SC</t>
  </si>
  <si>
    <r>
      <t>2340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2400</t>
    </r>
  </si>
  <si>
    <t>ABA-LG3SB</t>
  </si>
  <si>
    <r>
      <rPr>
        <sz val="8"/>
        <rFont val="ＭＳ Ｐゴシック"/>
        <family val="3"/>
      </rPr>
      <t>レンジローバー</t>
    </r>
  </si>
  <si>
    <r>
      <t>2510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2570</t>
    </r>
  </si>
  <si>
    <t>ABA-LG5SA</t>
  </si>
  <si>
    <r>
      <t>2480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2540</t>
    </r>
  </si>
  <si>
    <r>
      <t>2520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2570</t>
    </r>
  </si>
  <si>
    <r>
      <t>6AT×2</t>
    </r>
    <r>
      <rPr>
        <sz val="8"/>
        <rFont val="ＭＳ Ｐゴシック"/>
        <family val="3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 xml:space="preserve">LTC)
</t>
    </r>
    <r>
      <rPr>
        <sz val="8"/>
        <rFont val="ＭＳ Ｐゴシック"/>
        <family val="3"/>
      </rPr>
      <t xml:space="preserve">又は
</t>
    </r>
    <r>
      <rPr>
        <sz val="8"/>
        <rFont val="Arial"/>
        <family val="2"/>
      </rPr>
      <t>6AT×1</t>
    </r>
    <r>
      <rPr>
        <sz val="8"/>
        <rFont val="ＭＳ Ｐゴシック"/>
        <family val="3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</si>
  <si>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ABA-LA3SB</t>
  </si>
  <si>
    <r>
      <rPr>
        <sz val="8"/>
        <rFont val="ＭＳ Ｐゴシック"/>
        <family val="3"/>
      </rPr>
      <t>ディスカバリー</t>
    </r>
  </si>
  <si>
    <r>
      <t>6AT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</si>
  <si>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r>
      <t>4</t>
    </r>
    <r>
      <rPr>
        <sz val="8"/>
        <rFont val="ＭＳ Ｐゴシック"/>
        <family val="3"/>
      </rPr>
      <t>又は</t>
    </r>
    <r>
      <rPr>
        <sz val="8"/>
        <rFont val="Arial"/>
        <family val="2"/>
      </rPr>
      <t>5</t>
    </r>
  </si>
  <si>
    <r>
      <t>1780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1810</t>
    </r>
  </si>
  <si>
    <r>
      <t>9AT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</si>
  <si>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t>CBA-LV2A</t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</si>
  <si>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>Evoque</t>
    </r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</si>
  <si>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</si>
  <si>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</si>
  <si>
    <r>
      <rPr>
        <sz val="8"/>
        <color indexed="8"/>
        <rFont val="ＭＳ Ｐゴシック"/>
        <family val="3"/>
      </rPr>
      <t>車名</t>
    </r>
  </si>
  <si>
    <r>
      <rPr>
        <sz val="8"/>
        <color indexed="8"/>
        <rFont val="ＭＳ Ｐゴシック"/>
        <family val="3"/>
      </rPr>
      <t>原動機</t>
    </r>
  </si>
  <si>
    <r>
      <rPr>
        <sz val="8"/>
        <color indexed="8"/>
        <rFont val="ＭＳ Ｐゴシック"/>
        <family val="3"/>
      </rPr>
      <t>変速装置
の型式及び
変速段数</t>
    </r>
  </si>
  <si>
    <r>
      <rPr>
        <sz val="8"/>
        <color indexed="8"/>
        <rFont val="ＭＳ Ｐゴシック"/>
        <family val="3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</si>
  <si>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乗車定員
（名）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</si>
  <si>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</si>
  <si>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
達成・向上
達成レベル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</si>
  <si>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
達成・向上
達成レベル</t>
    </r>
  </si>
  <si>
    <r>
      <rPr>
        <sz val="8"/>
        <color indexed="8"/>
        <rFont val="ＭＳ Ｐゴシック"/>
        <family val="3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</si>
  <si>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</si>
  <si>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</si>
  <si>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</si>
  <si>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主要</t>
    </r>
  </si>
  <si>
    <r>
      <rPr>
        <sz val="8"/>
        <color indexed="8"/>
        <rFont val="ＭＳ Ｐゴシック"/>
        <family val="3"/>
      </rPr>
      <t>その他燃費値の異なる要因</t>
    </r>
  </si>
  <si>
    <r>
      <rPr>
        <sz val="8"/>
        <color indexed="8"/>
        <rFont val="ＭＳ Ｐゴシック"/>
        <family val="3"/>
      </rPr>
      <t>（参考）</t>
    </r>
  </si>
  <si>
    <r>
      <rPr>
        <sz val="8"/>
        <color indexed="8"/>
        <rFont val="ＭＳ Ｐゴシック"/>
        <family val="3"/>
      </rPr>
      <t>型式</t>
    </r>
  </si>
  <si>
    <r>
      <rPr>
        <sz val="8"/>
        <color indexed="8"/>
        <rFont val="ＭＳ Ｐゴシック"/>
        <family val="3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</si>
  <si>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燃費</t>
    </r>
  </si>
  <si>
    <r>
      <rPr>
        <sz val="8"/>
        <color indexed="8"/>
        <rFont val="ＭＳ Ｐゴシック"/>
        <family val="3"/>
      </rPr>
      <t>主要排</t>
    </r>
  </si>
  <si>
    <r>
      <rPr>
        <sz val="8"/>
        <color indexed="8"/>
        <rFont val="ＭＳ Ｐゴシック"/>
        <family val="3"/>
      </rPr>
      <t>低排出</t>
    </r>
  </si>
  <si>
    <r>
      <rPr>
        <sz val="8"/>
        <color indexed="8"/>
        <rFont val="ＭＳ Ｐゴシック"/>
        <family val="3"/>
      </rPr>
      <t>改善</t>
    </r>
  </si>
  <si>
    <r>
      <rPr>
        <sz val="8"/>
        <color indexed="8"/>
        <rFont val="ＭＳ Ｐゴシック"/>
        <family val="3"/>
      </rPr>
      <t>出ガス</t>
    </r>
  </si>
  <si>
    <r>
      <rPr>
        <sz val="8"/>
        <color indexed="8"/>
        <rFont val="ＭＳ Ｐゴシック"/>
        <family val="3"/>
      </rPr>
      <t>駆動</t>
    </r>
  </si>
  <si>
    <r>
      <rPr>
        <sz val="8"/>
        <color indexed="8"/>
        <rFont val="ＭＳ Ｐゴシック"/>
        <family val="3"/>
      </rPr>
      <t>その他</t>
    </r>
  </si>
  <si>
    <r>
      <rPr>
        <sz val="8"/>
        <color indexed="8"/>
        <rFont val="ＭＳ Ｐゴシック"/>
        <family val="3"/>
      </rPr>
      <t>ガス認定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</si>
  <si>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</si>
  <si>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</si>
  <si>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形式</t>
    </r>
  </si>
  <si>
    <r>
      <rPr>
        <sz val="8"/>
        <color indexed="8"/>
        <rFont val="ＭＳ Ｐゴシック"/>
        <family val="3"/>
      </rPr>
      <t>レベル</t>
    </r>
  </si>
  <si>
    <t>メルセデス･</t>
  </si>
  <si>
    <t>A180</t>
  </si>
  <si>
    <t>DBA-176042</t>
  </si>
  <si>
    <t>1430～1470</t>
  </si>
  <si>
    <t>I,EP,V,D,AM</t>
  </si>
  <si>
    <t>類別01XX</t>
  </si>
  <si>
    <t>ベンツ</t>
  </si>
  <si>
    <t>270M20</t>
  </si>
  <si>
    <t>A250 4MATIC</t>
  </si>
  <si>
    <t>DBA-176046</t>
  </si>
  <si>
    <t>A45 AMG</t>
  </si>
  <si>
    <t>CBA-176052</t>
  </si>
  <si>
    <t>1550～1590</t>
  </si>
  <si>
    <t>C180</t>
  </si>
  <si>
    <t>DBA-205040C</t>
  </si>
  <si>
    <t>274M16</t>
  </si>
  <si>
    <t>7AT(E,LTC)</t>
  </si>
  <si>
    <t>1490～１530</t>
  </si>
  <si>
    <t>I,EP,V,D</t>
  </si>
  <si>
    <t>1540～１580</t>
  </si>
  <si>
    <t>C200</t>
  </si>
  <si>
    <t>RBA-205042</t>
  </si>
  <si>
    <t>1540～１630</t>
  </si>
  <si>
    <t>I,L,EP,V,D</t>
  </si>
  <si>
    <t>3W, NTC,EGR</t>
  </si>
  <si>
    <t>RBA-205042C</t>
  </si>
  <si>
    <t>1540～１610</t>
  </si>
  <si>
    <t>C250</t>
  </si>
  <si>
    <t>RBA-205045</t>
  </si>
  <si>
    <t>7AT(E,LTC)</t>
  </si>
  <si>
    <t>1600～1640</t>
  </si>
  <si>
    <t>3W, NTC,EGR</t>
  </si>
  <si>
    <t>C180 ステーションワゴン</t>
  </si>
  <si>
    <t>DBA-205240C</t>
  </si>
  <si>
    <t>274M16</t>
  </si>
  <si>
    <t>1550～１640</t>
  </si>
  <si>
    <t>I,D,V,EP</t>
  </si>
  <si>
    <t>3W,</t>
  </si>
  <si>
    <t>C200 ステーションワゴン</t>
  </si>
  <si>
    <t>RBA-205242C</t>
  </si>
  <si>
    <t>1580～1640</t>
  </si>
  <si>
    <t>I,L,D,V,EP</t>
  </si>
  <si>
    <t>RBA-205242</t>
  </si>
  <si>
    <t>1600～1650</t>
  </si>
  <si>
    <t>1660～1690</t>
  </si>
  <si>
    <t>C250 ステーションワゴン</t>
  </si>
  <si>
    <t>RBA-205245</t>
  </si>
  <si>
    <t>1660～1700</t>
  </si>
  <si>
    <t>I,L,EP,V,D</t>
  </si>
  <si>
    <t>C180 クーペ</t>
  </si>
  <si>
    <t>DBA-204349</t>
  </si>
  <si>
    <t>I,D,V</t>
  </si>
  <si>
    <t>1550～1580</t>
  </si>
  <si>
    <t>2070～2090</t>
  </si>
  <si>
    <t>I,D,V,EP</t>
  </si>
  <si>
    <t>CLA180</t>
  </si>
  <si>
    <t>DBA-117342</t>
  </si>
  <si>
    <t>1470～1510</t>
  </si>
  <si>
    <t>CLA250</t>
  </si>
  <si>
    <t>DBA-117344</t>
  </si>
  <si>
    <t>1490～1530</t>
  </si>
  <si>
    <t>CLA250 4MATIC</t>
  </si>
  <si>
    <t>DBA-117346</t>
  </si>
  <si>
    <t>1540～1590</t>
  </si>
  <si>
    <t>CLA45 AMG</t>
  </si>
  <si>
    <t>CBA-117352</t>
  </si>
  <si>
    <t>1600～1630</t>
  </si>
  <si>
    <t>CLS550</t>
  </si>
  <si>
    <t>DBA-218373</t>
  </si>
  <si>
    <t>9AT(E,LTC)</t>
  </si>
  <si>
    <t>1900～1920</t>
  </si>
  <si>
    <t>CLS550 4MATIC</t>
  </si>
  <si>
    <t>DBA-218991</t>
  </si>
  <si>
    <t>7AT(E・LTC)</t>
  </si>
  <si>
    <t>CLS63 S</t>
  </si>
  <si>
    <t>CBA-218375</t>
  </si>
  <si>
    <t>CLS63S 4MATIC</t>
  </si>
  <si>
    <t>CBA-218376</t>
  </si>
  <si>
    <t>CLS63S 4MATIC SB</t>
  </si>
  <si>
    <t>CBA-218976</t>
  </si>
  <si>
    <t>E250</t>
  </si>
  <si>
    <t>RBA-212036C</t>
  </si>
  <si>
    <t>1700～1750</t>
  </si>
  <si>
    <t>I,L,D,V,EP</t>
  </si>
  <si>
    <t>E300</t>
  </si>
  <si>
    <t>RBA-212055C</t>
  </si>
  <si>
    <t>類別02XX</t>
  </si>
  <si>
    <t>1770～1810</t>
  </si>
  <si>
    <t>類別02XX</t>
  </si>
  <si>
    <t>E300 4MATIC</t>
  </si>
  <si>
    <t>RBA-212080C</t>
  </si>
  <si>
    <t>1820～1860</t>
  </si>
  <si>
    <t xml:space="preserve">E350 </t>
  </si>
  <si>
    <t>RBA-212059C</t>
  </si>
  <si>
    <t>1780～1820</t>
  </si>
  <si>
    <t xml:space="preserve">E400 HYBRID </t>
  </si>
  <si>
    <t>DAA-212095C</t>
  </si>
  <si>
    <t>276-21227</t>
  </si>
  <si>
    <t>I,D,V,EP,H</t>
  </si>
  <si>
    <t>E550</t>
  </si>
  <si>
    <t>DBA-212073</t>
  </si>
  <si>
    <t>1900～1960</t>
  </si>
  <si>
    <t>E250 ステーションワゴン</t>
  </si>
  <si>
    <t>RBA-212236C</t>
  </si>
  <si>
    <t>1780～1870</t>
  </si>
  <si>
    <t>E300 ステーションワゴン</t>
  </si>
  <si>
    <t>RBA-212255C</t>
  </si>
  <si>
    <t>1850～1870</t>
  </si>
  <si>
    <t>1890～1910</t>
  </si>
  <si>
    <t>E300 4MATIC ステーションワゴン</t>
  </si>
  <si>
    <t>RBA-212280C</t>
  </si>
  <si>
    <t>1920～1980</t>
  </si>
  <si>
    <t>E350 ステーションワゴン</t>
  </si>
  <si>
    <t>RBA-212259C</t>
  </si>
  <si>
    <t>1860～1870</t>
  </si>
  <si>
    <t>5･7</t>
  </si>
  <si>
    <t>1880～1930</t>
  </si>
  <si>
    <t>E550 ステーションワゴン</t>
  </si>
  <si>
    <t>DBA-212273</t>
  </si>
  <si>
    <t>2010～2050</t>
  </si>
  <si>
    <t>E250 クーペ</t>
  </si>
  <si>
    <t>RBA-207336</t>
  </si>
  <si>
    <t>1660～1710</t>
  </si>
  <si>
    <t>E250 カブリオレ</t>
  </si>
  <si>
    <t>RBA-207436</t>
  </si>
  <si>
    <t>E63</t>
  </si>
  <si>
    <t>CBA-212074</t>
  </si>
  <si>
    <t>1940～１980</t>
  </si>
  <si>
    <t>E63S</t>
  </si>
  <si>
    <t>CBA-212075</t>
  </si>
  <si>
    <t>1920～１980</t>
  </si>
  <si>
    <t>E63 4MATIC</t>
  </si>
  <si>
    <t>CBA-212092</t>
  </si>
  <si>
    <t>E63S 4MATIC</t>
  </si>
  <si>
    <t>CBA-212076</t>
  </si>
  <si>
    <t>1970～1990</t>
  </si>
  <si>
    <t>E63 4MATIC ステーションワゴン</t>
  </si>
  <si>
    <t>CBA-212292</t>
  </si>
  <si>
    <t>E63S 4MATIC ステーションワゴン</t>
  </si>
  <si>
    <t>CBA-212276</t>
  </si>
  <si>
    <t>2110～2130</t>
  </si>
  <si>
    <t>GL550 4MATIC</t>
  </si>
  <si>
    <t>CBA-166873</t>
  </si>
  <si>
    <t>2480～2590</t>
  </si>
  <si>
    <t xml:space="preserve">類別 02XX, 03XX </t>
  </si>
  <si>
    <t>GL63 4MATIC</t>
  </si>
  <si>
    <t>CBA-166874</t>
  </si>
  <si>
    <t>GLA180</t>
  </si>
  <si>
    <t>DBA-156942</t>
  </si>
  <si>
    <t>I,D,V,EP,AM</t>
  </si>
  <si>
    <t>GLA250 4MATIC</t>
  </si>
  <si>
    <t>DBA-156946</t>
  </si>
  <si>
    <t>270M20</t>
  </si>
  <si>
    <t>1570～1610</t>
  </si>
  <si>
    <t>I,D,V,EP,AM</t>
  </si>
  <si>
    <t>GLA45</t>
  </si>
  <si>
    <t>CBA-156952</t>
  </si>
  <si>
    <t>1610～1650</t>
  </si>
  <si>
    <t>GLK350 4MATIC</t>
  </si>
  <si>
    <t>RBA-204988</t>
  </si>
  <si>
    <t>パノラミックスライディングルーフ付</t>
  </si>
  <si>
    <t>1890～1920</t>
  </si>
  <si>
    <t>AMGスポーツ仕様</t>
  </si>
  <si>
    <t>ML350 4MATIC</t>
  </si>
  <si>
    <t>RBA-166057</t>
  </si>
  <si>
    <t>2120～2230</t>
  </si>
  <si>
    <t>ML63 4MATIC</t>
  </si>
  <si>
    <t>CBA-166074</t>
  </si>
  <si>
    <t>2360～2370</t>
  </si>
  <si>
    <t>AMGパフォーマンス仕様</t>
  </si>
  <si>
    <t>DAA-222057</t>
  </si>
  <si>
    <t>2010～2100</t>
  </si>
  <si>
    <t>H,I,D,V,EP</t>
  </si>
  <si>
    <t>2140～2150</t>
  </si>
  <si>
    <t>H,I,D,V,EP</t>
  </si>
  <si>
    <t>S550</t>
  </si>
  <si>
    <t>DBA-222182</t>
  </si>
  <si>
    <t>2140～2260</t>
  </si>
  <si>
    <t>4・5</t>
  </si>
  <si>
    <t>DBA-222182C</t>
  </si>
  <si>
    <t>2180～2270</t>
  </si>
  <si>
    <t>4・5</t>
  </si>
  <si>
    <t>2290～2300</t>
  </si>
  <si>
    <t>S600</t>
  </si>
  <si>
    <t>CBA-222176C</t>
  </si>
  <si>
    <t>2290～2340</t>
  </si>
  <si>
    <t>I,D,EP</t>
  </si>
  <si>
    <t xml:space="preserve">S63 </t>
  </si>
  <si>
    <t>CBA-222177C</t>
  </si>
  <si>
    <t>S63 4MATIC</t>
  </si>
  <si>
    <t>CBA-222178</t>
  </si>
  <si>
    <t>2150～2260</t>
  </si>
  <si>
    <t>S65</t>
  </si>
  <si>
    <t>CBA-222179C</t>
  </si>
  <si>
    <t>2290～2320</t>
  </si>
  <si>
    <t>S550 ｸｰﾍﾟ 4MATIC</t>
  </si>
  <si>
    <t>DBA-217385</t>
  </si>
  <si>
    <t>2120～2150</t>
  </si>
  <si>
    <t>S63 ｸｰﾍﾟ 4MATIC</t>
  </si>
  <si>
    <t>CBA-217378</t>
  </si>
  <si>
    <t xml:space="preserve">S65 ｸｰﾍﾟ </t>
  </si>
  <si>
    <t>CBA-217379C</t>
  </si>
  <si>
    <t>I,EP</t>
  </si>
  <si>
    <t>SL350</t>
  </si>
  <si>
    <t>RBA-231457</t>
  </si>
  <si>
    <t>1710～1740</t>
  </si>
  <si>
    <t>I,L,D,V</t>
  </si>
  <si>
    <t>1780～1790</t>
  </si>
  <si>
    <t>SL550</t>
  </si>
  <si>
    <t>CBA-231473</t>
  </si>
  <si>
    <t>SL63</t>
  </si>
  <si>
    <t>CBA-231474</t>
  </si>
  <si>
    <t>SLK200</t>
  </si>
  <si>
    <t>I,D,V</t>
  </si>
  <si>
    <t>1430～1460</t>
  </si>
  <si>
    <t>類別区分番号</t>
  </si>
  <si>
    <t>0001,0005</t>
  </si>
  <si>
    <r>
      <rPr>
        <u val="single"/>
        <sz val="8"/>
        <rFont val="ＭＳ Ｐゴシック"/>
        <family val="3"/>
      </rPr>
      <t>☆☆☆☆</t>
    </r>
  </si>
  <si>
    <t>0002,0006</t>
  </si>
  <si>
    <t>0003,0004,0007,
0008</t>
  </si>
  <si>
    <r>
      <t>1200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1230</t>
    </r>
  </si>
  <si>
    <t>0001,0005,0009</t>
  </si>
  <si>
    <t>0002,0006,0010</t>
  </si>
  <si>
    <t>0003,0004,0007,
0008,0011,0012</t>
  </si>
  <si>
    <t>0101,0105</t>
  </si>
  <si>
    <t>0102,0106</t>
  </si>
  <si>
    <t>0103,0104,0107,
0108</t>
  </si>
  <si>
    <t>0001,0002,0005,
0006,0009,0010</t>
  </si>
  <si>
    <r>
      <t>1240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1270</t>
    </r>
  </si>
  <si>
    <r>
      <t>1270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1300</t>
    </r>
  </si>
  <si>
    <r>
      <t>1260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1290</t>
    </r>
  </si>
  <si>
    <r>
      <t>0001</t>
    </r>
    <r>
      <rPr>
        <sz val="8"/>
        <rFont val="SimHei"/>
        <family val="3"/>
      </rPr>
      <t>～</t>
    </r>
    <r>
      <rPr>
        <sz val="8"/>
        <rFont val="Arial"/>
        <family val="2"/>
      </rPr>
      <t>0004</t>
    </r>
  </si>
  <si>
    <r>
      <t>0101</t>
    </r>
    <r>
      <rPr>
        <sz val="8"/>
        <rFont val="SimHei"/>
        <family val="3"/>
      </rPr>
      <t>～</t>
    </r>
    <r>
      <rPr>
        <sz val="8"/>
        <rFont val="Arial"/>
        <family val="2"/>
      </rPr>
      <t>0104</t>
    </r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</si>
  <si>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1350</t>
    </r>
  </si>
  <si>
    <r>
      <rPr>
        <u val="single"/>
        <sz val="8"/>
        <rFont val="ＭＳ Ｐゴシック"/>
        <family val="3"/>
      </rPr>
      <t>☆☆☆</t>
    </r>
  </si>
  <si>
    <r>
      <t xml:space="preserve">MINI </t>
    </r>
    <r>
      <rPr>
        <sz val="8"/>
        <rFont val="ＭＳ Ｐゴシック"/>
        <family val="3"/>
      </rPr>
      <t>ｸｰﾊﾟ</t>
    </r>
    <r>
      <rPr>
        <sz val="8"/>
        <rFont val="Arial"/>
        <family val="2"/>
      </rPr>
      <t xml:space="preserve">- </t>
    </r>
    <r>
      <rPr>
        <sz val="8"/>
        <rFont val="ＭＳ Ｐゴシック"/>
        <family val="3"/>
      </rPr>
      <t>ｸﾗﾌﾞﾏﾝ</t>
    </r>
  </si>
  <si>
    <t>DBA-LN15</t>
  </si>
  <si>
    <r>
      <t>1430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1460</t>
    </r>
  </si>
  <si>
    <r>
      <t xml:space="preserve">MINI </t>
    </r>
    <r>
      <rPr>
        <sz val="8"/>
        <rFont val="ＭＳ Ｐゴシック"/>
        <family val="3"/>
      </rPr>
      <t>ｸｰﾊﾟ</t>
    </r>
    <r>
      <rPr>
        <sz val="8"/>
        <rFont val="Arial"/>
        <family val="2"/>
      </rPr>
      <t xml:space="preserve">-S </t>
    </r>
    <r>
      <rPr>
        <sz val="8"/>
        <rFont val="ＭＳ Ｐゴシック"/>
        <family val="3"/>
      </rPr>
      <t>ｸﾗﾌﾞﾏﾝ</t>
    </r>
  </si>
  <si>
    <t>DBA-LN20</t>
  </si>
  <si>
    <t>B48A20A</t>
  </si>
  <si>
    <t>8AT(E,LTC)</t>
  </si>
  <si>
    <r>
      <t>1470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1500</t>
    </r>
  </si>
  <si>
    <r>
      <t>1280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1310</t>
    </r>
  </si>
  <si>
    <r>
      <t xml:space="preserve">MINI One </t>
    </r>
    <r>
      <rPr>
        <sz val="8"/>
        <rFont val="ＭＳ Ｐゴシック"/>
        <family val="3"/>
      </rPr>
      <t>ｸﾛｽｵｰﾊﾞｰ</t>
    </r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</si>
  <si>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1380</t>
    </r>
  </si>
  <si>
    <r>
      <t xml:space="preserve">MINI Cooper </t>
    </r>
    <r>
      <rPr>
        <sz val="8"/>
        <rFont val="ＭＳ Ｐゴシック"/>
        <family val="3"/>
      </rPr>
      <t>ｸﾛｽｵｰﾊﾞｰ</t>
    </r>
  </si>
  <si>
    <r>
      <t>1360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1390</t>
    </r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</si>
  <si>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1350</t>
    </r>
  </si>
  <si>
    <r>
      <t>1330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1360</t>
    </r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</si>
  <si>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ｸﾛｽｵｰﾊﾞｰ</t>
    </r>
    <r>
      <rPr>
        <sz val="8"/>
        <rFont val="Arial"/>
        <family val="2"/>
      </rPr>
      <t xml:space="preserve"> A4</t>
    </r>
  </si>
  <si>
    <r>
      <t>1440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1470</t>
    </r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</si>
  <si>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 S </t>
    </r>
    <r>
      <rPr>
        <sz val="8"/>
        <rFont val="ＭＳ Ｐゴシック"/>
        <family val="3"/>
      </rPr>
      <t>ｸﾛｽｵｰﾊﾞｰ</t>
    </r>
  </si>
  <si>
    <t>0101,0102,0109,
0110</t>
  </si>
  <si>
    <r>
      <t>1370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</si>
  <si>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t>0103,0104,0111,
0112</t>
  </si>
  <si>
    <t>0201,0202,0205,
0206,0209,0210,
0213,0214</t>
  </si>
  <si>
    <t>0105,0106,0113,
0114</t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</si>
  <si>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1420</t>
    </r>
  </si>
  <si>
    <t>0107,0108,0115,
0116</t>
  </si>
  <si>
    <t>0203,0204,0207,
0208,0211,0212,
0215,0216</t>
  </si>
  <si>
    <t>V,D,EP,B</t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</si>
  <si>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 S </t>
    </r>
    <r>
      <rPr>
        <sz val="8"/>
        <rFont val="ＭＳ Ｐゴシック"/>
        <family val="3"/>
      </rPr>
      <t>ｸﾛｽｵｰﾊﾞｰ</t>
    </r>
    <r>
      <rPr>
        <sz val="8"/>
        <rFont val="Arial"/>
        <family val="2"/>
      </rPr>
      <t xml:space="preserve"> A4</t>
    </r>
  </si>
  <si>
    <t>0101,0102,0105,
0106</t>
  </si>
  <si>
    <r>
      <t>1460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1490</t>
    </r>
  </si>
  <si>
    <r>
      <t>0201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0208</t>
    </r>
  </si>
  <si>
    <r>
      <t xml:space="preserve">MINI Cooper </t>
    </r>
    <r>
      <rPr>
        <sz val="8"/>
        <rFont val="ＭＳ Ｐゴシック"/>
        <family val="3"/>
      </rPr>
      <t>ﾍﾟｰｽﾏﾝ</t>
    </r>
  </si>
  <si>
    <r>
      <t xml:space="preserve">MINI Cooper </t>
    </r>
    <r>
      <rPr>
        <sz val="8"/>
        <rFont val="ＭＳ Ｐゴシック"/>
        <family val="3"/>
      </rPr>
      <t>ﾍﾟ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ｽﾏﾝ</t>
    </r>
    <r>
      <rPr>
        <sz val="8"/>
        <rFont val="Arial"/>
        <family val="2"/>
      </rPr>
      <t xml:space="preserve"> A4</t>
    </r>
  </si>
  <si>
    <t>0001,0003</t>
  </si>
  <si>
    <t>0002,0004</t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</si>
  <si>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 S </t>
    </r>
    <r>
      <rPr>
        <sz val="8"/>
        <rFont val="ＭＳ Ｐゴシック"/>
        <family val="3"/>
      </rPr>
      <t>ﾍﾟｰｽﾏﾝ</t>
    </r>
  </si>
  <si>
    <t>0001,0002,0005,
0006,
0101,0102,0105,
0106</t>
  </si>
  <si>
    <t>0003,0004,0007,
0008,
0103,0104,0107,
0108</t>
  </si>
  <si>
    <r>
      <t xml:space="preserve">MINI </t>
    </r>
    <r>
      <rPr>
        <sz val="8"/>
        <rFont val="ＭＳ Ｐゴシック"/>
        <family val="3"/>
      </rPr>
      <t>ｸｰﾊﾟｰ</t>
    </r>
    <r>
      <rPr>
        <sz val="8"/>
        <rFont val="Arial"/>
        <family val="2"/>
      </rPr>
      <t xml:space="preserve"> S </t>
    </r>
    <r>
      <rPr>
        <sz val="8"/>
        <rFont val="ＭＳ Ｐゴシック"/>
        <family val="3"/>
      </rPr>
      <t>ﾍﾟｰｽﾏﾝ</t>
    </r>
    <r>
      <rPr>
        <sz val="8"/>
        <rFont val="Arial"/>
        <family val="2"/>
      </rPr>
      <t xml:space="preserve"> A4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</si>
  <si>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0004,
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0104</t>
    </r>
  </si>
  <si>
    <t>MINI JCW</t>
  </si>
  <si>
    <t>DBA-XMJCW</t>
  </si>
  <si>
    <t>0001,0002</t>
  </si>
  <si>
    <t>B48A20B</t>
  </si>
  <si>
    <r>
      <t>1250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1280</t>
    </r>
  </si>
  <si>
    <t>0003,0004</t>
  </si>
  <si>
    <t>0001</t>
  </si>
  <si>
    <t>0002</t>
  </si>
  <si>
    <t>0005,0006</t>
  </si>
  <si>
    <r>
      <t>1480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1510</t>
    </r>
  </si>
  <si>
    <t>0007,0008</t>
  </si>
  <si>
    <r>
      <t xml:space="preserve">MINI JCW </t>
    </r>
    <r>
      <rPr>
        <sz val="8"/>
        <rFont val="ＭＳ Ｐゴシック"/>
        <family val="3"/>
      </rPr>
      <t>ﾍﾟｰｽﾏﾝ</t>
    </r>
  </si>
  <si>
    <t>CBA-SSJCW</t>
  </si>
  <si>
    <r>
      <rPr>
        <sz val="8"/>
        <rFont val="ＭＳ Ｐゴシック"/>
        <family val="3"/>
      </rPr>
      <t>Ｒ</t>
    </r>
  </si>
  <si>
    <t>BMW 118i</t>
  </si>
  <si>
    <t>DBA-1R15</t>
  </si>
  <si>
    <t>B38B15A</t>
  </si>
  <si>
    <t>0501,0502</t>
  </si>
  <si>
    <r>
      <t>0001</t>
    </r>
    <r>
      <rPr>
        <sz val="8"/>
        <rFont val="SimHei"/>
        <family val="3"/>
      </rPr>
      <t>～</t>
    </r>
    <r>
      <rPr>
        <sz val="8"/>
        <rFont val="Arial"/>
        <family val="2"/>
      </rPr>
      <t>0008</t>
    </r>
  </si>
  <si>
    <r>
      <t>1450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1470</t>
    </r>
  </si>
  <si>
    <t>ｸ-ﾍﾟ</t>
  </si>
  <si>
    <r>
      <t>1001</t>
    </r>
    <r>
      <rPr>
        <sz val="8"/>
        <rFont val="SimHei"/>
        <family val="3"/>
      </rPr>
      <t>～</t>
    </r>
    <r>
      <rPr>
        <sz val="8"/>
        <rFont val="Arial"/>
        <family val="2"/>
      </rPr>
      <t>1004</t>
    </r>
  </si>
  <si>
    <t>ｶﾌﾞﾘｵﾚ</t>
  </si>
  <si>
    <t>BMW M235i</t>
  </si>
  <si>
    <r>
      <t>1550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1570</t>
    </r>
  </si>
  <si>
    <r>
      <t>1460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1490</t>
    </r>
  </si>
  <si>
    <t>BMW 225i xDr. A.T.</t>
  </si>
  <si>
    <t>DBA-2A20</t>
  </si>
  <si>
    <r>
      <t>1600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1630</t>
    </r>
  </si>
  <si>
    <t xml:space="preserve">BMW 218i Gran Tourer </t>
  </si>
  <si>
    <t>DBA-2D15</t>
  </si>
  <si>
    <r>
      <t>1570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1600</t>
    </r>
  </si>
  <si>
    <r>
      <t>0101</t>
    </r>
    <r>
      <rPr>
        <sz val="8"/>
        <rFont val="SimHei"/>
        <family val="3"/>
      </rPr>
      <t>～</t>
    </r>
    <r>
      <rPr>
        <sz val="8"/>
        <rFont val="Arial"/>
        <family val="2"/>
      </rPr>
      <t>0108</t>
    </r>
  </si>
  <si>
    <t>BMW 220i Gran Tourer</t>
  </si>
  <si>
    <t>DBA-2D20</t>
  </si>
  <si>
    <t>0001,0003,0005,
0007</t>
  </si>
  <si>
    <t>0002,0004,0006,
0008</t>
  </si>
  <si>
    <t>DBA-8A20</t>
  </si>
  <si>
    <r>
      <t>0001</t>
    </r>
    <r>
      <rPr>
        <sz val="8"/>
        <rFont val="SimHei"/>
        <family val="3"/>
      </rPr>
      <t>～</t>
    </r>
    <r>
      <rPr>
        <sz val="8"/>
        <rFont val="Arial"/>
        <family val="2"/>
      </rPr>
      <t>0002</t>
    </r>
  </si>
  <si>
    <t>B48B20A</t>
  </si>
  <si>
    <t>ｾﾀﾞﾝ</t>
  </si>
  <si>
    <r>
      <t>0003</t>
    </r>
    <r>
      <rPr>
        <sz val="8"/>
        <rFont val="SimHei"/>
        <family val="3"/>
      </rPr>
      <t>～</t>
    </r>
    <r>
      <rPr>
        <sz val="8"/>
        <rFont val="Arial"/>
        <family val="2"/>
      </rPr>
      <t>0004</t>
    </r>
  </si>
  <si>
    <t>0011</t>
  </si>
  <si>
    <t>ｾﾀﾞﾝ・xDrive</t>
  </si>
  <si>
    <t>0101,0102</t>
  </si>
  <si>
    <t>ﾂｰﾘﾝｸﾞ</t>
  </si>
  <si>
    <t>0111</t>
  </si>
  <si>
    <t>ﾂｰﾘﾝｸﾞ・ｘDrive</t>
  </si>
  <si>
    <t>BMW 330i</t>
  </si>
  <si>
    <r>
      <t>1001</t>
    </r>
    <r>
      <rPr>
        <sz val="8"/>
        <rFont val="SimHei"/>
        <family val="3"/>
      </rPr>
      <t>～</t>
    </r>
    <r>
      <rPr>
        <sz val="8"/>
        <rFont val="Arial"/>
        <family val="2"/>
      </rPr>
      <t>1002</t>
    </r>
  </si>
  <si>
    <t>B48B20B</t>
  </si>
  <si>
    <r>
      <t>1101</t>
    </r>
    <r>
      <rPr>
        <sz val="8"/>
        <rFont val="SimHei"/>
        <family val="3"/>
      </rPr>
      <t>～</t>
    </r>
    <r>
      <rPr>
        <sz val="8"/>
        <rFont val="Arial"/>
        <family val="2"/>
      </rPr>
      <t>1102</t>
    </r>
  </si>
  <si>
    <t>BMW 340i</t>
  </si>
  <si>
    <t>DBA-8B30</t>
  </si>
  <si>
    <t>B58B30A</t>
  </si>
  <si>
    <r>
      <t>0101</t>
    </r>
    <r>
      <rPr>
        <sz val="8"/>
        <rFont val="SimHei"/>
        <family val="3"/>
      </rPr>
      <t>～</t>
    </r>
    <r>
      <rPr>
        <sz val="8"/>
        <rFont val="Arial"/>
        <family val="2"/>
      </rPr>
      <t>0102</t>
    </r>
  </si>
  <si>
    <t>xDrive</t>
  </si>
  <si>
    <r>
      <t xml:space="preserve">BMW 320i </t>
    </r>
    <r>
      <rPr>
        <sz val="8"/>
        <rFont val="ＭＳ Ｐゴシック"/>
        <family val="3"/>
      </rPr>
      <t>ｸﾞﾗﾝﾂｰﾘｽﾓ</t>
    </r>
  </si>
  <si>
    <r>
      <t xml:space="preserve">BMW 328i </t>
    </r>
    <r>
      <rPr>
        <sz val="8"/>
        <rFont val="ＭＳ Ｐゴシック"/>
        <family val="3"/>
      </rPr>
      <t>ｸﾞﾗﾝﾂｰﾘｽﾓ</t>
    </r>
  </si>
  <si>
    <r>
      <t xml:space="preserve">BMW 335i </t>
    </r>
    <r>
      <rPr>
        <sz val="8"/>
        <rFont val="ＭＳ Ｐゴシック"/>
        <family val="3"/>
      </rPr>
      <t>ｸﾞﾗﾝﾂｰﾘｽﾓ</t>
    </r>
  </si>
  <si>
    <r>
      <t xml:space="preserve">BMW 420i </t>
    </r>
    <r>
      <rPr>
        <sz val="8"/>
        <rFont val="ＭＳ Ｐゴシック"/>
        <family val="3"/>
      </rPr>
      <t>ｸﾞﾗﾝ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ｸｰﾍﾟ</t>
    </r>
  </si>
  <si>
    <r>
      <t xml:space="preserve">BMW 428i </t>
    </r>
    <r>
      <rPr>
        <sz val="8"/>
        <rFont val="ＭＳ Ｐゴシック"/>
        <family val="3"/>
      </rPr>
      <t>ｸﾞﾗﾝ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ｸｰﾍﾟ</t>
    </r>
  </si>
  <si>
    <r>
      <t xml:space="preserve">BMW 435i </t>
    </r>
    <r>
      <rPr>
        <sz val="8"/>
        <rFont val="ＭＳ Ｐゴシック"/>
        <family val="3"/>
      </rPr>
      <t>ｸﾞﾗﾝ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ｸｰﾍﾟ</t>
    </r>
  </si>
  <si>
    <r>
      <t>1960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</si>
  <si>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t>0101,0103</t>
  </si>
  <si>
    <t>0102,0104</t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</si>
  <si>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1790</t>
    </r>
  </si>
  <si>
    <r>
      <t>1820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1840</t>
    </r>
  </si>
  <si>
    <t>類別0100及び0200番台</t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</si>
  <si>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2020</t>
    </r>
  </si>
  <si>
    <r>
      <t xml:space="preserve">BMW 523i </t>
    </r>
    <r>
      <rPr>
        <sz val="8"/>
        <rFont val="ＭＳ Ｐゴシック"/>
        <family val="3"/>
      </rPr>
      <t>ﾂｰﾘﾝｸﾞ</t>
    </r>
  </si>
  <si>
    <r>
      <t>N20B20</t>
    </r>
    <r>
      <rPr>
        <sz val="8"/>
        <rFont val="ＭＳ Ｐゴシック"/>
        <family val="3"/>
      </rPr>
      <t>Ｂ</t>
    </r>
  </si>
  <si>
    <r>
      <t xml:space="preserve">BMW 528i </t>
    </r>
    <r>
      <rPr>
        <sz val="8"/>
        <rFont val="ＭＳ Ｐゴシック"/>
        <family val="3"/>
      </rPr>
      <t>ﾂｰﾘﾝｸﾞ</t>
    </r>
  </si>
  <si>
    <r>
      <t>1880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1910</t>
    </r>
  </si>
  <si>
    <r>
      <t xml:space="preserve">BMW 535i </t>
    </r>
    <r>
      <rPr>
        <sz val="8"/>
        <rFont val="ＭＳ Ｐゴシック"/>
        <family val="3"/>
      </rPr>
      <t>ﾂｰﾘﾝｸﾞ</t>
    </r>
  </si>
  <si>
    <r>
      <t>1950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</si>
  <si>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t>類別0101～0104,0201～0204</t>
  </si>
  <si>
    <r>
      <t xml:space="preserve">BMW 535i xDrive </t>
    </r>
    <r>
      <rPr>
        <sz val="8"/>
        <rFont val="ＭＳ Ｐゴシック"/>
        <family val="3"/>
      </rPr>
      <t>ﾂｰﾘﾝｸﾞ</t>
    </r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</si>
  <si>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2030</t>
    </r>
  </si>
  <si>
    <t>類別0105～0108,0205～0208</t>
  </si>
  <si>
    <r>
      <t xml:space="preserve">BMW 550i </t>
    </r>
    <r>
      <rPr>
        <sz val="8"/>
        <rFont val="ＭＳ Ｐゴシック"/>
        <family val="3"/>
      </rPr>
      <t>ﾂｰﾘﾝｸ</t>
    </r>
  </si>
  <si>
    <r>
      <t>2060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2100</t>
    </r>
  </si>
  <si>
    <r>
      <t xml:space="preserve">BMW 528i </t>
    </r>
    <r>
      <rPr>
        <sz val="8"/>
        <rFont val="ＭＳ Ｐゴシック"/>
        <family val="3"/>
      </rPr>
      <t>ｸﾞﾗﾝﾂｰﾘｽﾓ</t>
    </r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</si>
  <si>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2040</t>
    </r>
  </si>
  <si>
    <r>
      <t xml:space="preserve">BMW 550i </t>
    </r>
    <r>
      <rPr>
        <sz val="8"/>
        <rFont val="ＭＳ Ｐゴシック"/>
        <family val="3"/>
      </rPr>
      <t>ｸﾞﾗﾝﾂｰﾘｽﾓ</t>
    </r>
  </si>
  <si>
    <r>
      <t>2190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2220</t>
    </r>
  </si>
  <si>
    <r>
      <t xml:space="preserve">BMW 640i </t>
    </r>
    <r>
      <rPr>
        <sz val="8"/>
        <rFont val="ＭＳ Ｐゴシック"/>
        <family val="3"/>
      </rPr>
      <t>ｸﾞﾗﾝ ｸｰﾍﾟ</t>
    </r>
  </si>
  <si>
    <t>0001,0101</t>
  </si>
  <si>
    <r>
      <t>0002</t>
    </r>
    <r>
      <rPr>
        <sz val="8"/>
        <rFont val="SimHei"/>
        <family val="3"/>
      </rPr>
      <t>～</t>
    </r>
    <r>
      <rPr>
        <sz val="8"/>
        <rFont val="Arial"/>
        <family val="2"/>
      </rPr>
      <t>0004,
0102</t>
    </r>
    <r>
      <rPr>
        <sz val="8"/>
        <rFont val="SimHei"/>
        <family val="3"/>
      </rPr>
      <t>～</t>
    </r>
    <r>
      <rPr>
        <sz val="8"/>
        <rFont val="Arial"/>
        <family val="2"/>
      </rPr>
      <t>0104,</t>
    </r>
  </si>
  <si>
    <r>
      <t>1880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1920</t>
    </r>
  </si>
  <si>
    <r>
      <t xml:space="preserve">BMW 650i </t>
    </r>
    <r>
      <rPr>
        <sz val="8"/>
        <rFont val="ＭＳ Ｐゴシック"/>
        <family val="3"/>
      </rPr>
      <t>ｸﾞﾗﾝ ｸｰﾍﾟ</t>
    </r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</si>
  <si>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2060</t>
    </r>
  </si>
  <si>
    <r>
      <t xml:space="preserve">BMW 640i </t>
    </r>
    <r>
      <rPr>
        <sz val="8"/>
        <rFont val="ＭＳ Ｐゴシック"/>
        <family val="3"/>
      </rPr>
      <t>ｸｰﾍﾟ</t>
    </r>
  </si>
  <si>
    <r>
      <t>1800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1820</t>
    </r>
  </si>
  <si>
    <r>
      <t xml:space="preserve">BMW 650i </t>
    </r>
    <r>
      <rPr>
        <sz val="8"/>
        <rFont val="ＭＳ Ｐゴシック"/>
        <family val="3"/>
      </rPr>
      <t>ｸｰﾍﾟ</t>
    </r>
  </si>
  <si>
    <r>
      <t>1930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1950</t>
    </r>
  </si>
  <si>
    <r>
      <t xml:space="preserve">BMW 640i </t>
    </r>
    <r>
      <rPr>
        <sz val="8"/>
        <rFont val="ＭＳ Ｐゴシック"/>
        <family val="3"/>
      </rPr>
      <t>ｶﾌﾞﾘｵﾚ</t>
    </r>
  </si>
  <si>
    <r>
      <t xml:space="preserve">BMW 650i </t>
    </r>
    <r>
      <rPr>
        <sz val="8"/>
        <rFont val="ＭＳ Ｐゴシック"/>
        <family val="3"/>
      </rPr>
      <t>ｶﾌﾞﾘｵﾚ</t>
    </r>
  </si>
  <si>
    <t>DBA-7A30</t>
  </si>
  <si>
    <r>
      <t>1840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</si>
  <si>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1890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1930</t>
    </r>
  </si>
  <si>
    <t>BMW 740Li</t>
  </si>
  <si>
    <t>DBA-7E30</t>
  </si>
  <si>
    <r>
      <t>1890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</si>
  <si>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r>
      <t>1920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1980</t>
    </r>
  </si>
  <si>
    <t>0209,0211</t>
  </si>
  <si>
    <t>0210,0212</t>
  </si>
  <si>
    <t>0101,0103,0201,
0203</t>
  </si>
  <si>
    <t>0205,0207</t>
  </si>
  <si>
    <t>0102,0104,0202,
0204</t>
  </si>
  <si>
    <t>0206,0208</t>
  </si>
  <si>
    <r>
      <t xml:space="preserve">BMW M6 </t>
    </r>
    <r>
      <rPr>
        <sz val="8"/>
        <rFont val="ＭＳ Ｐゴシック"/>
        <family val="3"/>
      </rPr>
      <t>ｸﾞﾗﾝｸｰﾍﾟ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</si>
  <si>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0002,
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0102</t>
    </r>
  </si>
  <si>
    <r>
      <t>0003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0004,
0103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0104</t>
    </r>
  </si>
  <si>
    <r>
      <t>0105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0106</t>
    </r>
  </si>
  <si>
    <r>
      <t xml:space="preserve">BMW M6 </t>
    </r>
    <r>
      <rPr>
        <sz val="8"/>
        <rFont val="ＭＳ Ｐゴシック"/>
        <family val="3"/>
      </rPr>
      <t>ｸｰﾍﾟ</t>
    </r>
  </si>
  <si>
    <r>
      <t>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0008,
0107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0108</t>
    </r>
  </si>
  <si>
    <r>
      <t>0111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0112</t>
    </r>
  </si>
  <si>
    <r>
      <t xml:space="preserve">BMW M6 </t>
    </r>
    <r>
      <rPr>
        <sz val="8"/>
        <rFont val="ＭＳ Ｐゴシック"/>
        <family val="3"/>
      </rPr>
      <t>ｶﾌﾞﾘｵﾚ</t>
    </r>
  </si>
  <si>
    <r>
      <t>0005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0006,
0105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0106</t>
    </r>
  </si>
  <si>
    <r>
      <t>0109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0110</t>
    </r>
  </si>
  <si>
    <r>
      <t>1500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1520</t>
    </r>
  </si>
  <si>
    <t>BMW X1 xDrive 20i</t>
  </si>
  <si>
    <t>DBA-HS20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</si>
  <si>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</si>
  <si>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1690</t>
    </r>
  </si>
  <si>
    <t>BMW X1 xDrive 25i</t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</si>
  <si>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0104</t>
    </r>
  </si>
  <si>
    <r>
      <t>0301</t>
    </r>
    <r>
      <rPr>
        <sz val="8"/>
        <rFont val="SimHei"/>
        <family val="3"/>
      </rPr>
      <t>～</t>
    </r>
    <r>
      <rPr>
        <sz val="8"/>
        <rFont val="Arial"/>
        <family val="2"/>
      </rPr>
      <t>0304</t>
    </r>
  </si>
  <si>
    <t>0201,0203,0301,
0303</t>
  </si>
  <si>
    <t>0202,0204,0302,
0304</t>
  </si>
  <si>
    <t>0401, 0403</t>
  </si>
  <si>
    <t>0402, 0404</t>
  </si>
  <si>
    <t>0101, 0103</t>
  </si>
  <si>
    <t>0102, 0104</t>
  </si>
  <si>
    <r>
      <t>1900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1930</t>
    </r>
  </si>
  <si>
    <r>
      <t>1900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1920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</si>
  <si>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2310</t>
    </r>
  </si>
  <si>
    <r>
      <t>2160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2270</t>
    </r>
  </si>
  <si>
    <r>
      <t>2150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2260</t>
    </r>
  </si>
  <si>
    <r>
      <t>2310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2420</t>
    </r>
  </si>
  <si>
    <r>
      <t>2380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2460</t>
    </r>
  </si>
  <si>
    <r>
      <t>2300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2410</t>
    </r>
  </si>
  <si>
    <t>DBA-KU30</t>
  </si>
  <si>
    <r>
      <t>2150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2210</t>
    </r>
  </si>
  <si>
    <t>DBA-KU30S</t>
  </si>
  <si>
    <r>
      <t>2140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2200</t>
    </r>
  </si>
  <si>
    <r>
      <t>2280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2340</t>
    </r>
  </si>
  <si>
    <r>
      <t>2290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2330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</si>
  <si>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</si>
  <si>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類別区分番号</t>
    </r>
  </si>
  <si>
    <t>A1/ A1 Sportback 1.0TFSI (S-tronic)</t>
  </si>
  <si>
    <t>DBA-8XCHZ</t>
  </si>
  <si>
    <t>―</t>
  </si>
  <si>
    <t>CHZ</t>
  </si>
  <si>
    <r>
      <t>1,120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1,160</t>
    </r>
  </si>
  <si>
    <r>
      <t>1,200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1,240</t>
    </r>
  </si>
  <si>
    <t>DBA-8XCZE</t>
  </si>
  <si>
    <r>
      <t>1,220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1,260</t>
    </r>
  </si>
  <si>
    <r>
      <t>1,320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1,350</t>
    </r>
  </si>
  <si>
    <r>
      <t>1,330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1,360</t>
    </r>
  </si>
  <si>
    <r>
      <t>1,460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1,490</t>
    </r>
  </si>
  <si>
    <r>
      <t>1,330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1,350</t>
    </r>
  </si>
  <si>
    <r>
      <t>1,340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1,360</t>
    </r>
  </si>
  <si>
    <r>
      <t>1,470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1,490</t>
    </r>
  </si>
  <si>
    <r>
      <t>1,770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1,790</t>
    </r>
  </si>
  <si>
    <t>DBA-8TCDNF</t>
  </si>
  <si>
    <t>0001, 0002
0201, 0202</t>
  </si>
  <si>
    <t>0003, 0004
0203, 0204</t>
  </si>
  <si>
    <t>A6 1.8 TFSI (S-tronic)</t>
  </si>
  <si>
    <t>ABA-4GCYG</t>
  </si>
  <si>
    <r>
      <t>0002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0124</t>
    </r>
  </si>
  <si>
    <t>CYG</t>
  </si>
  <si>
    <r>
      <t>1,690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1,710</t>
    </r>
  </si>
  <si>
    <t>A6 Avant 1.8 TFSI (S-tronic)</t>
  </si>
  <si>
    <t>0502, 0522
0602, 0622</t>
  </si>
  <si>
    <t>0504, 0524
0604, 0624</t>
  </si>
  <si>
    <t>A6 2.0 TFSI quattro
A6 Avant 2.0 TFSI quattro  (S-tronic)</t>
  </si>
  <si>
    <t>ABA-4GCYPS</t>
  </si>
  <si>
    <t>CYP</t>
  </si>
  <si>
    <r>
      <t>1,780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1,860</t>
    </r>
  </si>
  <si>
    <t>ABA-4GCRES</t>
  </si>
  <si>
    <r>
      <t>1,840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1,860</t>
    </r>
  </si>
  <si>
    <r>
      <t>0502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0624</t>
    </r>
  </si>
  <si>
    <r>
      <t>1,890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1,920</t>
    </r>
  </si>
  <si>
    <t>ABA-4GCREB</t>
  </si>
  <si>
    <t>下記類別以外</t>
  </si>
  <si>
    <r>
      <t>1,960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1,990</t>
    </r>
  </si>
  <si>
    <t>0503, 0504
0523, 0524</t>
  </si>
  <si>
    <r>
      <rPr>
        <sz val="8"/>
        <rFont val="ＭＳ Ｐゴシック"/>
        <family val="3"/>
      </rPr>
      <t>ｻﾝﾙｰﾌ有</t>
    </r>
    <r>
      <rPr>
        <sz val="8"/>
        <rFont val="Arial"/>
        <family val="2"/>
      </rPr>
      <t xml:space="preserve">, </t>
    </r>
    <r>
      <rPr>
        <sz val="8"/>
        <rFont val="ＭＳ Ｐゴシック"/>
        <family val="3"/>
      </rPr>
      <t>ｽﾎﾟｰﾂﾃﾞﾌ有</t>
    </r>
  </si>
  <si>
    <t>A7 Sportback 2.0 TFSI quattro (S-tronic)</t>
  </si>
  <si>
    <t>ABA-4GCYPC</t>
  </si>
  <si>
    <t>ABA-4GCREC</t>
  </si>
  <si>
    <r>
      <t>1,900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1,920</t>
    </r>
  </si>
  <si>
    <t>DBA-4HCREF</t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</si>
  <si>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0114</t>
    </r>
  </si>
  <si>
    <r>
      <t>8AT
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</si>
  <si>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r>
      <t>ECU</t>
    </r>
    <r>
      <rPr>
        <sz val="8"/>
        <rFont val="ＭＳ Ｐゴシック"/>
        <family val="3"/>
      </rPr>
      <t>違い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</si>
  <si>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0014</t>
    </r>
  </si>
  <si>
    <r>
      <t>2,040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2,080</t>
    </r>
  </si>
  <si>
    <r>
      <t>2,160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2,200</t>
    </r>
  </si>
  <si>
    <t>TT Coupé 2.0TFSI (S-tronic)</t>
  </si>
  <si>
    <t>ABA-FVCHH</t>
  </si>
  <si>
    <t>ABA-FVCHHF</t>
  </si>
  <si>
    <t>ABA-8UCZD</t>
  </si>
  <si>
    <t>CZD</t>
  </si>
  <si>
    <r>
      <t>1,470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1,500</t>
    </r>
  </si>
  <si>
    <t>ABA-8UCULB</t>
  </si>
  <si>
    <t>CUL</t>
  </si>
  <si>
    <r>
      <t>1,620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1,650</t>
    </r>
  </si>
  <si>
    <t>132kW</t>
  </si>
  <si>
    <t>ABA-8UCULC</t>
  </si>
  <si>
    <t>162kW</t>
  </si>
  <si>
    <r>
      <t>8AT
 (E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LTC)</t>
    </r>
  </si>
  <si>
    <r>
      <t>1,880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1,950</t>
    </r>
  </si>
  <si>
    <r>
      <t>1,360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1,380</t>
    </r>
  </si>
  <si>
    <t>0001, 0011
0101, 0111</t>
  </si>
  <si>
    <t>0002, 0012
0102, 0112</t>
  </si>
  <si>
    <t>0001, 0101</t>
  </si>
  <si>
    <t>0002, 0102</t>
  </si>
  <si>
    <t>0001, 0002</t>
  </si>
  <si>
    <t>0003, 0004</t>
  </si>
  <si>
    <r>
      <t>2,000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2,030</t>
    </r>
  </si>
  <si>
    <t>ABA-4GCTGA</t>
  </si>
  <si>
    <r>
      <t>2,010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2,090</t>
    </r>
  </si>
  <si>
    <t>ABA-4GCTGL</t>
  </si>
  <si>
    <r>
      <t>2,050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2,070</t>
    </r>
  </si>
  <si>
    <t>TTS Coupé 2.0TFSI quattro (S-tronic)</t>
  </si>
  <si>
    <t>ABA-FVCJXF</t>
  </si>
  <si>
    <t>RS3 Sportback (S-tronic)</t>
  </si>
  <si>
    <t>ABA-8VCZGF</t>
  </si>
  <si>
    <t>CZG</t>
  </si>
  <si>
    <r>
      <t>1,560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1,590</t>
    </r>
  </si>
  <si>
    <t>0001, 0002
0011, 0012</t>
  </si>
  <si>
    <t>0003, 0004
0013, 0014</t>
  </si>
  <si>
    <r>
      <t>1,790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1,830</t>
    </r>
  </si>
  <si>
    <t>ABA-4GCWUS</t>
  </si>
  <si>
    <t>CWU</t>
  </si>
  <si>
    <r>
      <t>2,030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2,060</t>
    </r>
  </si>
  <si>
    <t>ABA-4GCWUC</t>
  </si>
  <si>
    <r>
      <t>2,030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2,050</t>
    </r>
  </si>
  <si>
    <t>ABA-8UCZGF</t>
  </si>
  <si>
    <t>ＦＣＡジャパン株式会社</t>
  </si>
  <si>
    <t>1390～1420</t>
  </si>
  <si>
    <t>FCAジャパン株式会社</t>
  </si>
  <si>
    <t>ジープ・レネゲード</t>
  </si>
  <si>
    <t>ABA-BU14</t>
  </si>
  <si>
    <t>V, I, EP</t>
  </si>
  <si>
    <r>
      <t>1430</t>
    </r>
    <r>
      <rPr>
        <sz val="8"/>
        <rFont val="ＭＳ Ｐゴシック"/>
        <family val="3"/>
      </rPr>
      <t>～1460</t>
    </r>
  </si>
  <si>
    <t>ABA-BU24</t>
  </si>
  <si>
    <r>
      <t>1560</t>
    </r>
    <r>
      <rPr>
        <sz val="8"/>
        <rFont val="ＭＳ Ｐゴシック"/>
        <family val="3"/>
      </rPr>
      <t>～1590</t>
    </r>
  </si>
  <si>
    <t>1880～1990</t>
  </si>
  <si>
    <t>ジープ・ラングラー　アンリミッテド</t>
  </si>
  <si>
    <r>
      <rPr>
        <sz val="8"/>
        <color indexed="8"/>
        <rFont val="ＭＳ Ｐゴシック"/>
        <family val="3"/>
      </rPr>
      <t>当該自動車の製造又は輸入の事業を行う者の氏名又は名称　</t>
    </r>
  </si>
  <si>
    <t>プジョーシトロエン・ジャポン㈱</t>
  </si>
  <si>
    <r>
      <rPr>
        <sz val="8"/>
        <color indexed="8"/>
        <rFont val="ＭＳ Ｐゴシック"/>
        <family val="3"/>
      </rPr>
      <t>通称名</t>
    </r>
  </si>
  <si>
    <r>
      <t xml:space="preserve">C4 </t>
    </r>
    <r>
      <rPr>
        <sz val="8"/>
        <rFont val="ＭＳ Ｐゴシック"/>
        <family val="3"/>
      </rPr>
      <t>ピカソ</t>
    </r>
  </si>
  <si>
    <t>0001, 0002
0003, 0004</t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</si>
  <si>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</si>
  <si>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 xml:space="preserve">I  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 xml:space="preserve"> V 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 xml:space="preserve"> EP</t>
    </r>
  </si>
  <si>
    <t>0001, 0003, 0004</t>
  </si>
  <si>
    <r>
      <rPr>
        <sz val="8"/>
        <color indexed="8"/>
        <rFont val="ＭＳ Ｐゴシック"/>
        <family val="3"/>
      </rPr>
      <t>ジャガー・ランドローバー・ジャパン株式会社</t>
    </r>
  </si>
  <si>
    <r>
      <rPr>
        <sz val="8"/>
        <color indexed="8"/>
        <rFont val="ＭＳ Ｐゴシック"/>
        <family val="3"/>
      </rPr>
      <t>類別区分番号</t>
    </r>
  </si>
  <si>
    <t>XE</t>
  </si>
  <si>
    <t>CBA-JA2GA</t>
  </si>
  <si>
    <t>D, V, I, EP</t>
  </si>
  <si>
    <t>0002, 0005, 0006</t>
  </si>
  <si>
    <r>
      <t>1600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1640</t>
    </r>
  </si>
  <si>
    <t>0003, 0004, 0008</t>
  </si>
  <si>
    <t>0007</t>
  </si>
  <si>
    <t>CBA-JA3VA</t>
  </si>
  <si>
    <r>
      <t>1710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1730</t>
    </r>
  </si>
  <si>
    <t>XF</t>
  </si>
  <si>
    <t>CBA-JB2GA</t>
  </si>
  <si>
    <r>
      <t>1720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1740</t>
    </r>
  </si>
  <si>
    <t>CBA-JB3VA</t>
  </si>
  <si>
    <r>
      <t>1830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1850</t>
    </r>
  </si>
  <si>
    <t>0101, 0102</t>
  </si>
  <si>
    <t>ジャガー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</si>
  <si>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0002
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0102</t>
    </r>
  </si>
  <si>
    <r>
      <t>0201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0202
0301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0302</t>
    </r>
  </si>
  <si>
    <r>
      <t>0201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0202</t>
    </r>
  </si>
  <si>
    <r>
      <t>0303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0304</t>
    </r>
  </si>
  <si>
    <r>
      <t>0301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0304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</si>
  <si>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
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0104
0201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0208</t>
    </r>
  </si>
  <si>
    <t>0002, 0004</t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</si>
  <si>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1740</t>
    </r>
  </si>
  <si>
    <t>0001, 0003</t>
  </si>
  <si>
    <r>
      <t>1720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1730</t>
    </r>
  </si>
  <si>
    <t>0104</t>
  </si>
  <si>
    <r>
      <t>1810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1820</t>
    </r>
  </si>
  <si>
    <t>当該自動車の製造又は輸入の事業を行う者の氏名又は名称　　　　スズキ株式会社　</t>
  </si>
  <si>
    <t>ＳＸ４</t>
  </si>
  <si>
    <t>DBA-YA22S</t>
  </si>
  <si>
    <t>M16A</t>
  </si>
  <si>
    <t>DBA-YB22S</t>
  </si>
  <si>
    <t>0601</t>
  </si>
  <si>
    <t>エスクード</t>
  </si>
  <si>
    <t>DBA-YD21S</t>
  </si>
  <si>
    <r>
      <t>6AT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</si>
  <si>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I,V,EP</t>
  </si>
  <si>
    <t>DBA-YE21S</t>
  </si>
  <si>
    <t>当該自動車の製造又は輸入の事業を行う者の氏名又は名称  トヨタ自動車株式会社　</t>
  </si>
  <si>
    <t>ガソリン乗用車（軽自動車）又はガソリン乗用車（普通・小型）</t>
  </si>
  <si>
    <t>目標年度（平成27年度/平成32年度）</t>
  </si>
  <si>
    <t>ＪＣ０８モード</t>
  </si>
  <si>
    <t>類別区分番号</t>
  </si>
  <si>
    <t>(km/L）</t>
  </si>
  <si>
    <t>0004,0005</t>
  </si>
  <si>
    <t>CVT
(E･LTC)</t>
  </si>
  <si>
    <t>1470～1480</t>
  </si>
  <si>
    <t>Ｖ
EP
B
C</t>
  </si>
  <si>
    <t>☆☆☆☆</t>
  </si>
  <si>
    <r>
      <rPr>
        <sz val="8"/>
        <rFont val="ＭＳ Ｐゴシック"/>
        <family val="3"/>
      </rPr>
      <t>当該自動車の製造又は輸入の事業を行う者の氏名又は名称　　　　　日産自動車株式会社　</t>
    </r>
  </si>
  <si>
    <t>目標年度（平成27年度/平成32年度）</t>
  </si>
  <si>
    <r>
      <rPr>
        <sz val="8"/>
        <rFont val="ＭＳ Ｐゴシック"/>
        <family val="3"/>
      </rPr>
      <t>ＪＣ０８モード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</si>
  <si>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</si>
  <si>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</t>
    </r>
  </si>
  <si>
    <r>
      <rPr>
        <sz val="8"/>
        <rFont val="ＭＳ Ｐゴシック"/>
        <family val="3"/>
      </rPr>
      <t>１ｋｍ走行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</si>
  <si>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</si>
  <si>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</t>
    </r>
  </si>
  <si>
    <t>燃費基準</t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</si>
  <si>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</si>
  <si>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</si>
  <si>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</si>
  <si>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乗車定員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</si>
  <si>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</si>
  <si>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</si>
  <si>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t>燃費基準値</t>
  </si>
  <si>
    <t>達成・向上</t>
  </si>
  <si>
    <t>類別区分番号</t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</si>
  <si>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</si>
  <si>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</si>
  <si>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（名）</t>
    </r>
  </si>
  <si>
    <r>
      <t>(km/L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</si>
  <si>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ＣＯ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排出量</t>
    </r>
  </si>
  <si>
    <t>（km/L）</t>
  </si>
  <si>
    <t>達成レベル</t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</si>
  <si>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</si>
  <si>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変速段数</t>
    </r>
  </si>
  <si>
    <r>
      <t>(</t>
    </r>
    <r>
      <rPr>
        <sz val="8"/>
        <rFont val="ＭＳ Ｐゴシック"/>
        <family val="3"/>
      </rPr>
      <t>ｇ</t>
    </r>
    <r>
      <rPr>
        <sz val="8"/>
        <rFont val="Arial"/>
        <family val="2"/>
      </rPr>
      <t xml:space="preserve"> -</t>
    </r>
    <r>
      <rPr>
        <sz val="8"/>
        <rFont val="ＭＳ Ｐゴシック"/>
        <family val="3"/>
      </rPr>
      <t>ＣＯ</t>
    </r>
    <r>
      <rPr>
        <sz val="8"/>
        <rFont val="Arial"/>
        <family val="2"/>
      </rPr>
      <t>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</si>
  <si>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ニッサンＭＴ</t>
    </r>
  </si>
  <si>
    <r>
      <rPr>
        <sz val="8"/>
        <rFont val="ＭＳ Ｐゴシック"/>
        <family val="3"/>
      </rPr>
      <t>ﾏｰﾁ</t>
    </r>
  </si>
  <si>
    <t>0012</t>
  </si>
  <si>
    <t/>
  </si>
  <si>
    <t>0015,0016,0018</t>
  </si>
  <si>
    <t>0006,0007,0009</t>
  </si>
  <si>
    <r>
      <t>1030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1040</t>
    </r>
  </si>
  <si>
    <r>
      <rPr>
        <sz val="8"/>
        <rFont val="ＭＳ Ｐゴシック"/>
        <family val="3"/>
      </rPr>
      <t>ﾗﾃｨｵ</t>
    </r>
  </si>
  <si>
    <t>0007～0009</t>
  </si>
  <si>
    <t>ＦＣＡジャパン株式会社</t>
  </si>
  <si>
    <t>５００Ｘ</t>
  </si>
  <si>
    <t>ABA-33414</t>
  </si>
  <si>
    <t>1380～1410</t>
  </si>
  <si>
    <t>I, V, EP</t>
  </si>
  <si>
    <t>1430～1490</t>
  </si>
  <si>
    <r>
      <t>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940</t>
    </r>
  </si>
  <si>
    <t>up! BMT (ASG)</t>
  </si>
  <si>
    <t>I,V,EP,B,AM</t>
  </si>
  <si>
    <t>cross up! (ASG)</t>
  </si>
  <si>
    <t>DBA-AACHYW</t>
  </si>
  <si>
    <t>Polo Blue Motion (DSG)</t>
  </si>
  <si>
    <t>DBA-6RCHZ</t>
  </si>
  <si>
    <t>CHZ</t>
  </si>
  <si>
    <r>
      <t>1,100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1,120</t>
    </r>
  </si>
  <si>
    <r>
      <t>1,130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1,150</t>
    </r>
  </si>
  <si>
    <t>Polo GTI (DSG)</t>
  </si>
  <si>
    <t>ABA-6RDAJ</t>
  </si>
  <si>
    <t>DAJ</t>
  </si>
  <si>
    <r>
      <t>1,240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1,260</t>
    </r>
  </si>
  <si>
    <t>20.3</t>
  </si>
  <si>
    <t>Polo GTI</t>
  </si>
  <si>
    <t>ABA-6RDAJ</t>
  </si>
  <si>
    <t>DAJ</t>
  </si>
  <si>
    <r>
      <t>1,240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1,260</t>
    </r>
  </si>
  <si>
    <r>
      <t>後輪</t>
    </r>
    <r>
      <rPr>
        <sz val="8"/>
        <rFont val="Arial"/>
        <family val="2"/>
      </rPr>
      <t>4</t>
    </r>
    <r>
      <rPr>
        <sz val="8"/>
        <rFont val="ＭＳ Ｐゴシック"/>
        <family val="3"/>
      </rPr>
      <t>ﾘﾝｸｽ&amp;ｻﾝﾙｰﾌ付</t>
    </r>
  </si>
  <si>
    <r>
      <t>1,380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1,410</t>
    </r>
  </si>
  <si>
    <r>
      <t>1,240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1,270</t>
    </r>
  </si>
  <si>
    <t>Golf Alltrack (DSG)</t>
  </si>
  <si>
    <t>ABA-AUCJSF</t>
  </si>
  <si>
    <t>CJS</t>
  </si>
  <si>
    <r>
      <t>1,540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1,570</t>
    </r>
  </si>
  <si>
    <r>
      <rPr>
        <sz val="8"/>
        <rFont val="ＭＳ Ｐゴシック"/>
        <family val="3"/>
      </rPr>
      <t>類別</t>
    </r>
    <r>
      <rPr>
        <sz val="8"/>
        <rFont val="Arial"/>
        <family val="2"/>
      </rPr>
      <t xml:space="preserve"> 5041,5042 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ECU</t>
    </r>
    <r>
      <rPr>
        <sz val="8"/>
        <rFont val="ＭＳ Ｐゴシック"/>
        <family val="3"/>
      </rPr>
      <t>制御）</t>
    </r>
  </si>
  <si>
    <t>Golf Alltrack (DSG)</t>
  </si>
  <si>
    <t>ABA-AUCJSF</t>
  </si>
  <si>
    <r>
      <t>1,540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1,570</t>
    </r>
  </si>
  <si>
    <r>
      <rPr>
        <sz val="8"/>
        <rFont val="ＭＳ Ｐゴシック"/>
        <family val="3"/>
      </rPr>
      <t>類別</t>
    </r>
    <r>
      <rPr>
        <sz val="8"/>
        <rFont val="Arial"/>
        <family val="2"/>
      </rPr>
      <t xml:space="preserve"> 4041,4042</t>
    </r>
  </si>
  <si>
    <r>
      <t>1,390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1,420</t>
    </r>
  </si>
  <si>
    <r>
      <t>Performance</t>
    </r>
    <r>
      <rPr>
        <sz val="8"/>
        <rFont val="ＭＳ Ｐゴシック"/>
        <family val="3"/>
      </rPr>
      <t>仕様</t>
    </r>
    <r>
      <rPr>
        <sz val="8"/>
        <rFont val="Arial"/>
        <family val="2"/>
      </rPr>
      <t>(169kW)</t>
    </r>
  </si>
  <si>
    <t>Golf GTI</t>
  </si>
  <si>
    <t>ABA-AUCHH</t>
  </si>
  <si>
    <t>CHH</t>
  </si>
  <si>
    <t>Golf R</t>
  </si>
  <si>
    <t>ABA-AUCJXF</t>
  </si>
  <si>
    <t>CJX</t>
  </si>
  <si>
    <t>Golf R Variant (DSG)</t>
  </si>
  <si>
    <t>CHP</t>
  </si>
  <si>
    <r>
      <t>1,380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1,410</t>
    </r>
  </si>
  <si>
    <t>I,D,V,EP,B,AM</t>
  </si>
  <si>
    <t>3W</t>
  </si>
  <si>
    <t>☆☆☆☆</t>
  </si>
  <si>
    <t>Sharan TSI Trendline(DSG)
Sharan TSI Comfortline(DSG)
Sharan TSI Highline(DSG)</t>
  </si>
  <si>
    <t>DBA-7NCZD</t>
  </si>
  <si>
    <t>CZD</t>
  </si>
  <si>
    <r>
      <t>1,820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1,850</t>
    </r>
  </si>
  <si>
    <t>Passat Sedan 1.4/110kW(DSC)
Passat Variant 1.4/110kW(DSC)</t>
  </si>
  <si>
    <t>DBA-3CCZE</t>
  </si>
  <si>
    <r>
      <t>1,460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1,530</t>
    </r>
  </si>
  <si>
    <r>
      <t>1,670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1,700</t>
    </r>
  </si>
  <si>
    <r>
      <t>1,540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1,560</t>
    </r>
  </si>
  <si>
    <r>
      <t>2,190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2,230</t>
    </r>
  </si>
  <si>
    <r>
      <t>2,200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2,240</t>
    </r>
  </si>
  <si>
    <r>
      <t>2,340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2,380</t>
    </r>
  </si>
  <si>
    <t>プジョー</t>
  </si>
  <si>
    <t>0001, 0011</t>
  </si>
  <si>
    <t>0002, 0012</t>
  </si>
  <si>
    <t>V ・ EP</t>
  </si>
  <si>
    <t>0003, 0013</t>
  </si>
  <si>
    <t>0004, 0014</t>
  </si>
  <si>
    <t>0005, 0006
0015, 0016</t>
  </si>
  <si>
    <t>1090 - 1110</t>
  </si>
  <si>
    <t>0005, 0006</t>
  </si>
  <si>
    <t>1040 - 1060</t>
  </si>
  <si>
    <t>0001, 0011</t>
  </si>
  <si>
    <t>ABA-A9HN01</t>
  </si>
  <si>
    <t>0001, 0002, 0003
0004, 0005, 0006</t>
  </si>
  <si>
    <t>HN01</t>
  </si>
  <si>
    <t>6AT</t>
  </si>
  <si>
    <t>1140 - 1180</t>
  </si>
  <si>
    <t>ABA-A9C5G04</t>
  </si>
  <si>
    <t>5G04</t>
  </si>
  <si>
    <t>1200 - 1220</t>
  </si>
  <si>
    <t>ABA-A9C5F03</t>
  </si>
  <si>
    <t>5F03</t>
  </si>
  <si>
    <t>0003, 0004, 0013
0014, 0113, 0114</t>
  </si>
  <si>
    <t>0001, 0002, 0011
0012, 0111, 0112</t>
  </si>
  <si>
    <t>0005</t>
  </si>
  <si>
    <t>0011, 0012
0013, 0014</t>
  </si>
  <si>
    <t>0015</t>
  </si>
  <si>
    <t>0001, 0002, 0003
0004, 0005, 0006
0007, 0008, 0009</t>
  </si>
  <si>
    <t>0011, 0012, 0013
0014, 0015</t>
  </si>
  <si>
    <t>0021, 0022, 0023</t>
  </si>
  <si>
    <t>1470 - 1500</t>
  </si>
  <si>
    <t>1540 - 1560</t>
  </si>
  <si>
    <t>ABA-W25G01</t>
  </si>
  <si>
    <t>0001, 0002, 0003
0005, 0006, 0007</t>
  </si>
  <si>
    <t>1510 - 1530</t>
  </si>
  <si>
    <t>0004, 0008</t>
  </si>
  <si>
    <t>ABA-W2W5G01</t>
  </si>
  <si>
    <t>Ｃａｙｅｎｎｅ</t>
  </si>
  <si>
    <t>ABA-92ACEY</t>
  </si>
  <si>
    <t>CEY</t>
  </si>
  <si>
    <t>2110～2140</t>
  </si>
  <si>
    <t>ABA-92ACEYA</t>
  </si>
  <si>
    <t>９１１　Ｃａｒｒｅｒａ　ＧＴＳ</t>
  </si>
  <si>
    <t>類別1401-1408</t>
  </si>
  <si>
    <t>類別1409-1416</t>
  </si>
  <si>
    <t>類別3401,3402</t>
  </si>
  <si>
    <t>９１１　Ｃａｒｒｅｒａ　４　ＧＴＳ</t>
  </si>
  <si>
    <t>類別4401-4408</t>
  </si>
  <si>
    <t>類別4409-4416</t>
  </si>
  <si>
    <t>類別6401,6402</t>
  </si>
  <si>
    <t>DBA-95BCTL</t>
  </si>
  <si>
    <t>DBA-95BCTLA</t>
  </si>
  <si>
    <t>ABA-991MA103</t>
  </si>
  <si>
    <t>MA103</t>
  </si>
  <si>
    <t>7AT(E)</t>
  </si>
  <si>
    <t>I,D,V,EP,B,AM</t>
  </si>
  <si>
    <t>3W</t>
  </si>
  <si>
    <t>A</t>
  </si>
  <si>
    <t>９１１　Ｔａｒｇａ　４　ＧＴＳ</t>
  </si>
  <si>
    <t>類別5401,5402</t>
  </si>
  <si>
    <t>Ｃａｙｅｎｎｅ　ＧＴＳ</t>
  </si>
  <si>
    <t>ABA-92ACXZ</t>
  </si>
  <si>
    <t>CXZ</t>
  </si>
  <si>
    <t>2170～2200</t>
  </si>
  <si>
    <t>ABA-92ACXZA</t>
  </si>
  <si>
    <t>2180～2210</t>
  </si>
  <si>
    <t>Ｃａｙｅｎｎｅ　Ｓ</t>
  </si>
  <si>
    <t>ABA-92ACUR</t>
  </si>
  <si>
    <t>CUR</t>
  </si>
  <si>
    <t>ABA-92ACURA</t>
  </si>
  <si>
    <t>Ｃａｙｅｎｎｅ　Ｔｕｒｂｏ</t>
  </si>
  <si>
    <t>ABA-92ACFTA</t>
  </si>
  <si>
    <t>CFT</t>
  </si>
  <si>
    <t>類別3201, 3204, 3207, 3210, 3213, 3216, 3219, 3222</t>
  </si>
  <si>
    <t>2280～2290</t>
  </si>
  <si>
    <t>類別3201, 3204, 3207, 3210, 3213, 3216, 3219, 3222以外</t>
  </si>
  <si>
    <t>Ｃａｙｅｎｎｅ　Ｔｕｒｂｏ　Ｓ</t>
  </si>
  <si>
    <t>ABA-92ACFTA</t>
  </si>
  <si>
    <t>CYX</t>
  </si>
  <si>
    <t>Ｓｐｙｄｅｒ</t>
  </si>
  <si>
    <t>ABA-981DBX</t>
  </si>
  <si>
    <t>DBX</t>
  </si>
  <si>
    <t>類別5101, 5102</t>
  </si>
  <si>
    <t>GT4</t>
  </si>
  <si>
    <t>類別8101, 8102</t>
  </si>
  <si>
    <t>ﾎﾞﾙﾎﾞV40</t>
  </si>
  <si>
    <t>類別0001-0016</t>
  </si>
  <si>
    <t>類別1001-1016</t>
  </si>
  <si>
    <t>6AT
(E･LTC)</t>
  </si>
  <si>
    <t>1490～1500</t>
  </si>
  <si>
    <t>140kW</t>
  </si>
  <si>
    <t>DBA-MB4154T</t>
  </si>
  <si>
    <t>B4154T</t>
  </si>
  <si>
    <t>1480～1490</t>
  </si>
  <si>
    <t>112Kw</t>
  </si>
  <si>
    <t>ﾎﾞﾙﾎﾞV40ｸﾛｽｶﾝﾄﾘｰ</t>
  </si>
  <si>
    <t>CBA-MB420XC</t>
  </si>
  <si>
    <t>1580～1590</t>
  </si>
  <si>
    <t>ﾎﾞﾙﾎﾞV40/V40ｸﾛｽｶﾝﾄﾘｰ</t>
  </si>
  <si>
    <t>類別0151-0164</t>
  </si>
  <si>
    <t>類別2151-2164</t>
  </si>
  <si>
    <t>1590～1600</t>
  </si>
  <si>
    <t>類別0101-0114</t>
  </si>
  <si>
    <t>類別2101-2114</t>
  </si>
  <si>
    <t>140kW ｻﾝﾙｰﾌ無</t>
  </si>
  <si>
    <t>140kW ｻﾝﾙｰﾌ付</t>
  </si>
  <si>
    <t>ﾎﾞﾙﾎﾞV60ｸﾛｽｶﾝﾄﾘｰ</t>
  </si>
  <si>
    <t>8AT
(E･LTC)</t>
  </si>
  <si>
    <t>1710～1720</t>
  </si>
  <si>
    <t>CBA-FB525XC</t>
  </si>
  <si>
    <t>B525</t>
  </si>
  <si>
    <t>1790～1800</t>
  </si>
  <si>
    <t>Ｉ, Ｖ, B, EP</t>
  </si>
  <si>
    <t>CBA-DB525XC</t>
  </si>
  <si>
    <t>ｻﾝﾙｰﾌ無</t>
  </si>
  <si>
    <t>ｻﾝﾙｰﾌ付</t>
  </si>
  <si>
    <t>類別0101-0112</t>
  </si>
  <si>
    <t>類別1101-1112</t>
  </si>
  <si>
    <t>CBA-BB525XC</t>
  </si>
  <si>
    <t>ＨＯＮＤＡ ＯＦ ＴＨＥ ＵＫ ＭＡＮＵＦＡＣＴＵＲＩＮＧ ＬＴＤ．</t>
  </si>
  <si>
    <t>ホンダオブザユーケー</t>
  </si>
  <si>
    <t>シビック</t>
  </si>
  <si>
    <t>DBA-FK2</t>
  </si>
  <si>
    <t>K20C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</si>
  <si>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</si>
  <si>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</si>
  <si>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</si>
  <si>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ミラージュ</t>
    </r>
  </si>
  <si>
    <r>
      <t>0103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0106</t>
    </r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</si>
  <si>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</si>
  <si>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870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880</t>
    </r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</si>
  <si>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0102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</si>
  <si>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</si>
  <si>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t>当該自動車の製造又は輸入の事業を行う者の氏名又は名称　　メルセデス・ベンツ日本株式会社</t>
  </si>
  <si>
    <t>ガソリン乗用車（軽自動車）又はガソリン乗用車（普通・小型）</t>
  </si>
  <si>
    <t>目標年度（平成27年度/平成32年度）</t>
  </si>
  <si>
    <t>通称名</t>
  </si>
  <si>
    <t>変速装置
の型式及び
変速段数</t>
  </si>
  <si>
    <t>車両重量
（kg）</t>
  </si>
  <si>
    <t>乗車定員
（名）</t>
  </si>
  <si>
    <t>JC08モード</t>
  </si>
  <si>
    <t>燃費値
（km/L）</t>
  </si>
  <si>
    <t>1km走行
における
CO2排出量
（g-CO2/km）</t>
  </si>
  <si>
    <t>平成27年度
燃費基準値
（km/L）</t>
  </si>
  <si>
    <t>平成32年度
燃費基準値
（km/L）</t>
  </si>
  <si>
    <t>総排
気量
（L）</t>
  </si>
  <si>
    <t>I,EP,V,D,AM</t>
  </si>
  <si>
    <t>B180</t>
  </si>
  <si>
    <t>DBA-246242</t>
  </si>
  <si>
    <t>1450～1510</t>
  </si>
  <si>
    <t>I,V,D</t>
  </si>
  <si>
    <t>類別 0102,0104,0106,0108,0122,0124,0126</t>
  </si>
  <si>
    <t>類別 0128</t>
  </si>
  <si>
    <t>B250 4MATIC</t>
  </si>
  <si>
    <t>DBA-246246</t>
  </si>
  <si>
    <t>1540～1630</t>
  </si>
  <si>
    <t>類別 01XX</t>
  </si>
  <si>
    <t>C450 AMG 4MATIC</t>
  </si>
  <si>
    <t>CBA-205064</t>
  </si>
  <si>
    <t>276M30</t>
  </si>
  <si>
    <t>1710～1750</t>
  </si>
  <si>
    <t>C450 AMG 4MATIC ステーションワゴン</t>
  </si>
  <si>
    <t>CBA-205264</t>
  </si>
  <si>
    <t>C63</t>
  </si>
  <si>
    <t>CBA-205086</t>
  </si>
  <si>
    <t>７ＡＴ（Ｅ）</t>
  </si>
  <si>
    <t>1790～1820</t>
  </si>
  <si>
    <t>3W</t>
  </si>
  <si>
    <t>C63S</t>
  </si>
  <si>
    <t>CBA-205087</t>
  </si>
  <si>
    <t>C63 ステーションワゴン</t>
  </si>
  <si>
    <t>CBA-205286</t>
  </si>
  <si>
    <t>1840～1870</t>
  </si>
  <si>
    <t>C63S ステーションワゴン</t>
  </si>
  <si>
    <t>CBA-205287</t>
  </si>
  <si>
    <t>CLA 180 シューティングブレーク</t>
  </si>
  <si>
    <t>DBA-117942</t>
  </si>
  <si>
    <t>CLA 250 シューティングブレーク</t>
  </si>
  <si>
    <t>DBA-117944</t>
  </si>
  <si>
    <t>1510～1520</t>
  </si>
  <si>
    <t>CLA 250 4MATIC シューティングブレーク</t>
  </si>
  <si>
    <t>DBA-117946</t>
  </si>
  <si>
    <t>1580～1610</t>
  </si>
  <si>
    <t>CLA45 AMG 4MATIC シューティングブレーク</t>
  </si>
  <si>
    <t>CBA-117952</t>
  </si>
  <si>
    <t>133</t>
  </si>
  <si>
    <t>CLS400</t>
  </si>
  <si>
    <t>MBA-218361</t>
  </si>
  <si>
    <t>1830～1840</t>
  </si>
  <si>
    <t>MBA-218361C</t>
  </si>
  <si>
    <t>CLS400 シューティングブレーク</t>
  </si>
  <si>
    <t>MBA-218961</t>
  </si>
  <si>
    <t>1890～1900</t>
  </si>
  <si>
    <t>MBA-218961C</t>
  </si>
  <si>
    <t>1880～1890</t>
  </si>
  <si>
    <t>9AT(E・LTC)</t>
  </si>
  <si>
    <t>E400</t>
  </si>
  <si>
    <t>MBA-212061C</t>
  </si>
  <si>
    <t>1810～1870</t>
  </si>
  <si>
    <t>I,D,V,EP</t>
  </si>
  <si>
    <t>E400 ステーションワゴン</t>
  </si>
  <si>
    <t>MBA-212261C</t>
  </si>
  <si>
    <t>1890～1960</t>
  </si>
  <si>
    <t>E400 クーペ</t>
  </si>
  <si>
    <t>MBA-207361</t>
  </si>
  <si>
    <t>類別 0011,0012</t>
  </si>
  <si>
    <t>E400 クーペ</t>
  </si>
  <si>
    <t>類別 0013,0014</t>
  </si>
  <si>
    <t>E400 カブリオレ</t>
  </si>
  <si>
    <t>MBA-207461</t>
  </si>
  <si>
    <t>S 400 h</t>
  </si>
  <si>
    <t>類別 0015,0016,0035,0036</t>
  </si>
  <si>
    <t>S550 ｸｰﾍﾟ</t>
  </si>
  <si>
    <t>DBA-217382C</t>
  </si>
  <si>
    <t>ﾒﾙｾﾃﾞｽ･ﾏｲﾊﾞｯﾊ S550</t>
  </si>
  <si>
    <t>DBA-222982C</t>
  </si>
  <si>
    <t>9AT(E,LTC)</t>
  </si>
  <si>
    <t>2300～2360</t>
  </si>
  <si>
    <t>I</t>
  </si>
  <si>
    <t>R</t>
  </si>
  <si>
    <t>ﾒﾙｾﾃﾞｽ･ﾏｲﾊﾞｯﾊ S550 4MATIC</t>
  </si>
  <si>
    <t>DBA-222985</t>
  </si>
  <si>
    <t>2320～2370</t>
  </si>
  <si>
    <t>ﾒﾙｾﾃﾞｽ･ﾏｲﾊﾞｯﾊ S600</t>
  </si>
  <si>
    <t>ABA-222976C</t>
  </si>
  <si>
    <t>2350～2410</t>
  </si>
  <si>
    <t>3W,AS</t>
  </si>
  <si>
    <t>DBA-172434</t>
  </si>
  <si>
    <t>1440～1470</t>
  </si>
  <si>
    <t>1470～1520</t>
  </si>
  <si>
    <t>メルセデス　AMG GT S</t>
  </si>
  <si>
    <t>CBA-190378</t>
  </si>
  <si>
    <t>1660～1680</t>
  </si>
  <si>
    <t>メルセデス　AMG GT</t>
  </si>
  <si>
    <t>CBA-190377</t>
  </si>
  <si>
    <t>1670～1680</t>
  </si>
  <si>
    <t>ジャガー・ランドローバー・ジャパン株式会社</t>
  </si>
  <si>
    <r>
      <rPr>
        <sz val="8"/>
        <color indexed="8"/>
        <rFont val="ＭＳ Ｐゴシック"/>
        <family val="3"/>
      </rPr>
      <t>レンジローバー</t>
    </r>
    <r>
      <rPr>
        <sz val="8"/>
        <color indexed="8"/>
        <rFont val="Arial"/>
        <family val="2"/>
      </rPr>
      <t>Evoque</t>
    </r>
  </si>
  <si>
    <r>
      <t>0001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 xml:space="preserve">0008
</t>
    </r>
    <r>
      <rPr>
        <sz val="8"/>
        <color indexed="8"/>
        <rFont val="Arial"/>
        <family val="2"/>
      </rPr>
      <t xml:space="preserve">0010, 0012
</t>
    </r>
    <r>
      <rPr>
        <sz val="8"/>
        <color indexed="8"/>
        <rFont val="Arial"/>
        <family val="2"/>
      </rPr>
      <t>0101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 xml:space="preserve">0108
</t>
    </r>
    <r>
      <rPr>
        <sz val="8"/>
        <color indexed="8"/>
        <rFont val="Arial"/>
        <family val="2"/>
      </rPr>
      <t>0110, 0112</t>
    </r>
  </si>
  <si>
    <r>
      <t xml:space="preserve">0009, 0011
</t>
    </r>
    <r>
      <rPr>
        <sz val="8"/>
        <rFont val="Arial"/>
        <family val="2"/>
      </rPr>
      <t>0109, 0111</t>
    </r>
  </si>
  <si>
    <r>
      <t xml:space="preserve">0202, 0204
</t>
    </r>
    <r>
      <rPr>
        <sz val="8"/>
        <rFont val="Arial"/>
        <family val="2"/>
      </rPr>
      <t>0206, 0208</t>
    </r>
  </si>
  <si>
    <r>
      <t xml:space="preserve">0201, 0203
</t>
    </r>
    <r>
      <rPr>
        <sz val="8"/>
        <rFont val="Arial"/>
        <family val="2"/>
      </rPr>
      <t xml:space="preserve">0205, 0207
</t>
    </r>
    <r>
      <rPr>
        <sz val="8"/>
        <rFont val="Arial"/>
        <family val="2"/>
      </rPr>
      <t>0209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0212</t>
    </r>
  </si>
  <si>
    <r>
      <rPr>
        <sz val="8"/>
        <rFont val="ＭＳ Ｐゴシック"/>
        <family val="3"/>
      </rPr>
      <t>ディスカバリー
スポーツ</t>
    </r>
  </si>
  <si>
    <t>CBA-LC2VA</t>
  </si>
  <si>
    <t>0001, 0002,
0004</t>
  </si>
  <si>
    <r>
      <t>1920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1990</t>
    </r>
  </si>
  <si>
    <t>0003</t>
  </si>
  <si>
    <t>ランドローバー</t>
  </si>
  <si>
    <r>
      <rPr>
        <sz val="8"/>
        <rFont val="ＭＳ Ｐゴシック"/>
        <family val="3"/>
      </rPr>
      <t xml:space="preserve">レンジローバー
</t>
    </r>
    <r>
      <rPr>
        <sz val="8"/>
        <rFont val="Arial"/>
        <family val="2"/>
      </rPr>
      <t>280kW</t>
    </r>
    <r>
      <rPr>
        <sz val="8"/>
        <rFont val="ＭＳ Ｐゴシック"/>
        <family val="3"/>
      </rPr>
      <t>仕様</t>
    </r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</si>
  <si>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ロングホイールベース</t>
    </r>
    <r>
      <rPr>
        <sz val="8"/>
        <rFont val="Arial"/>
        <family val="2"/>
      </rPr>
      <t xml:space="preserve"> 405kW</t>
    </r>
    <r>
      <rPr>
        <sz val="8"/>
        <rFont val="ＭＳ Ｐゴシック"/>
        <family val="3"/>
      </rPr>
      <t>仕様</t>
    </r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</si>
  <si>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 xml:space="preserve"> VOGUE
</t>
    </r>
    <r>
      <rPr>
        <sz val="8"/>
        <rFont val="ＭＳ Ｐゴシック"/>
        <family val="3"/>
      </rPr>
      <t>ロングホイールベース、</t>
    </r>
    <r>
      <rPr>
        <sz val="8"/>
        <rFont val="Arial"/>
        <family val="2"/>
      </rPr>
      <t>280kW</t>
    </r>
    <r>
      <rPr>
        <sz val="8"/>
        <rFont val="ＭＳ Ｐゴシック"/>
        <family val="3"/>
      </rPr>
      <t>仕様</t>
    </r>
  </si>
  <si>
    <t>0002, 0006</t>
  </si>
  <si>
    <r>
      <t>0001, 
0003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0005
0007, 0008</t>
    </r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</si>
  <si>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 xml:space="preserve">スポーツ
</t>
    </r>
    <r>
      <rPr>
        <sz val="8"/>
        <rFont val="Arial"/>
        <family val="2"/>
      </rPr>
      <t>HST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280kW</t>
    </r>
    <r>
      <rPr>
        <sz val="8"/>
        <rFont val="ＭＳ Ｐゴシック"/>
        <family val="3"/>
      </rPr>
      <t>仕様</t>
    </r>
  </si>
  <si>
    <t>0102, 0106</t>
  </si>
  <si>
    <r>
      <t>0101, 
0103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0105
0107, 0108</t>
    </r>
  </si>
  <si>
    <r>
      <rPr>
        <sz val="8"/>
        <rFont val="ＭＳ Ｐゴシック"/>
        <family val="3"/>
      </rPr>
      <t>レンジローバー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 xml:space="preserve">スポーツ
</t>
    </r>
    <r>
      <rPr>
        <sz val="8"/>
        <rFont val="Arial"/>
        <family val="2"/>
      </rPr>
      <t>SVR</t>
    </r>
  </si>
  <si>
    <t>0101, 0102, 
0103, 0104</t>
  </si>
  <si>
    <t>当該自動車の製造又は輸入の事業を行う者の氏名又は名称　ﾋﾞｰ･ｴﾑ･ﾀﾞﾌﾞﾘｭｰ株式会社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</si>
  <si>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</si>
  <si>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</si>
  <si>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r>
      <t xml:space="preserve">MINI JCW </t>
    </r>
    <r>
      <rPr>
        <sz val="8"/>
        <rFont val="ＭＳ Ｐゴシック"/>
        <family val="3"/>
      </rPr>
      <t>ｸﾛｽｵｰﾊﾞｰ</t>
    </r>
  </si>
  <si>
    <r>
      <t>0301</t>
    </r>
    <r>
      <rPr>
        <sz val="8"/>
        <rFont val="SimHei"/>
        <family val="3"/>
      </rPr>
      <t>～</t>
    </r>
    <r>
      <rPr>
        <sz val="8"/>
        <rFont val="Arial"/>
        <family val="2"/>
      </rPr>
      <t>0308</t>
    </r>
  </si>
  <si>
    <r>
      <t>0001</t>
    </r>
    <r>
      <rPr>
        <sz val="8"/>
        <rFont val="SimHei"/>
        <family val="3"/>
      </rPr>
      <t>～</t>
    </r>
    <r>
      <rPr>
        <sz val="8"/>
        <rFont val="Arial"/>
        <family val="2"/>
      </rPr>
      <t>0008</t>
    </r>
  </si>
  <si>
    <t>ｸ-ﾍﾟ</t>
  </si>
  <si>
    <r>
      <t xml:space="preserve">BMW X1 </t>
    </r>
    <r>
      <rPr>
        <sz val="8"/>
        <rFont val="ＭＳ Ｐゴシック"/>
        <family val="3"/>
      </rPr>
      <t>s</t>
    </r>
    <r>
      <rPr>
        <sz val="8"/>
        <rFont val="Arial"/>
        <family val="2"/>
      </rPr>
      <t>Drive 18i</t>
    </r>
  </si>
  <si>
    <t>DBA-HS15</t>
  </si>
  <si>
    <t>タイ三菱自動車株式会社　</t>
  </si>
  <si>
    <r>
      <t>900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910</t>
    </r>
  </si>
  <si>
    <r>
      <rPr>
        <sz val="8"/>
        <color indexed="8"/>
        <rFont val="ＭＳ Ｐゴシック"/>
        <family val="3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</si>
  <si>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t>JC08</t>
    </r>
    <r>
      <rPr>
        <sz val="8"/>
        <color indexed="8"/>
        <rFont val="ＭＳ Ｐゴシック"/>
        <family val="3"/>
      </rPr>
      <t>モード</t>
    </r>
  </si>
  <si>
    <t>フォーツー</t>
  </si>
  <si>
    <t>DBA-453342</t>
  </si>
  <si>
    <t>0002</t>
  </si>
  <si>
    <t>281</t>
  </si>
  <si>
    <t>６ＡＴ（Ｅ）</t>
  </si>
  <si>
    <t>I,V,EP</t>
  </si>
  <si>
    <t>R</t>
  </si>
  <si>
    <t>0004</t>
  </si>
  <si>
    <t>0014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</si>
</sst>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0.000"/>
    <numFmt numFmtId="180" formatCode="0.000_ "/>
    <numFmt numFmtId="181" formatCode="0.0_ "/>
    <numFmt numFmtId="182" formatCode="#,##0.0_ "/>
    <numFmt numFmtId="183" formatCode="0.0%"/>
    <numFmt numFmtId="184" formatCode=".0"/>
    <numFmt numFmtId="185" formatCode="0.0_);[Red]\(0.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Arial"/>
      <family val="2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Arial"/>
      <family val="2"/>
    </font>
    <font>
      <b/>
      <sz val="12"/>
      <color indexed="8"/>
      <name val="ＭＳ Ｐゴシック"/>
      <family val="3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SimHei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ＭＳ Ｐゴシック"/>
      <family val="3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rgb="FFFF0000"/>
      <name val="ＭＳ Ｐゴシック"/>
      <family val="3"/>
    </font>
    <font>
      <b/>
      <sz val="10"/>
      <color theme="1"/>
      <name val="Arial"/>
      <family val="2"/>
    </font>
    <font>
      <b/>
      <sz val="12"/>
      <color theme="1"/>
      <name val="ＭＳ Ｐゴシック"/>
      <family val="3"/>
    </font>
    <font>
      <b/>
      <sz val="10"/>
      <name val="Cambria"/>
      <family val="3"/>
    </font>
    <font>
      <sz val="8"/>
      <name val="Calibri"/>
      <family val="3"/>
    </font>
    <font>
      <sz val="8"/>
      <color theme="1"/>
      <name val="ＭＳ Ｐゴシック"/>
      <family val="3"/>
    </font>
    <font>
      <sz val="11"/>
      <color theme="1"/>
      <name val="Arial"/>
      <family val="2"/>
    </font>
    <font>
      <sz val="1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/>
    </border>
    <border>
      <left style="double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9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7" fillId="1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7" fillId="1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7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3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44" borderId="1" applyNumberFormat="0" applyAlignment="0" applyProtection="0"/>
    <xf numFmtId="0" fontId="51" fillId="44" borderId="1" applyNumberFormat="0" applyAlignment="0" applyProtection="0"/>
    <xf numFmtId="0" fontId="51" fillId="44" borderId="1" applyNumberFormat="0" applyAlignment="0" applyProtection="0"/>
    <xf numFmtId="0" fontId="51" fillId="44" borderId="1" applyNumberFormat="0" applyAlignment="0" applyProtection="0"/>
    <xf numFmtId="0" fontId="13" fillId="45" borderId="2" applyNumberFormat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8" fillId="47" borderId="0" applyNumberFormat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0" fillId="49" borderId="4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48" fillId="48" borderId="3" applyNumberFormat="0" applyFont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7" fillId="5" borderId="0" applyNumberFormat="0" applyBorder="0" applyAlignment="0" applyProtection="0"/>
    <xf numFmtId="49" fontId="36" fillId="49" borderId="7">
      <alignment horizontal="center" vertical="center" wrapText="1"/>
      <protection/>
    </xf>
    <xf numFmtId="0" fontId="55" fillId="51" borderId="8" applyNumberFormat="0" applyAlignment="0" applyProtection="0"/>
    <xf numFmtId="0" fontId="55" fillId="51" borderId="8" applyNumberFormat="0" applyAlignment="0" applyProtection="0"/>
    <xf numFmtId="0" fontId="55" fillId="51" borderId="8" applyNumberFormat="0" applyAlignment="0" applyProtection="0"/>
    <xf numFmtId="0" fontId="55" fillId="51" borderId="8" applyNumberFormat="0" applyAlignment="0" applyProtection="0"/>
    <xf numFmtId="0" fontId="11" fillId="52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9" fontId="37" fillId="11" borderId="10">
      <alignment horizontal="center" vertical="center" wrapText="1"/>
      <protection/>
    </xf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4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16" fillId="0" borderId="18" applyNumberFormat="0" applyFill="0" applyAlignment="0" applyProtection="0"/>
    <xf numFmtId="0" fontId="61" fillId="51" borderId="19" applyNumberFormat="0" applyAlignment="0" applyProtection="0"/>
    <xf numFmtId="0" fontId="61" fillId="51" borderId="19" applyNumberFormat="0" applyAlignment="0" applyProtection="0"/>
    <xf numFmtId="0" fontId="61" fillId="51" borderId="19" applyNumberFormat="0" applyAlignment="0" applyProtection="0"/>
    <xf numFmtId="0" fontId="61" fillId="51" borderId="19" applyNumberFormat="0" applyAlignment="0" applyProtection="0"/>
    <xf numFmtId="0" fontId="10" fillId="52" borderId="20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36" fillId="0" borderId="7">
      <alignment horizontal="center" vertical="center" wrapText="1"/>
      <protection/>
    </xf>
    <xf numFmtId="0" fontId="63" fillId="53" borderId="8" applyNumberFormat="0" applyAlignment="0" applyProtection="0"/>
    <xf numFmtId="0" fontId="63" fillId="53" borderId="8" applyNumberFormat="0" applyAlignment="0" applyProtection="0"/>
    <xf numFmtId="0" fontId="63" fillId="53" borderId="8" applyNumberFormat="0" applyAlignment="0" applyProtection="0"/>
    <xf numFmtId="0" fontId="63" fillId="53" borderId="8" applyNumberFormat="0" applyAlignment="0" applyProtection="0"/>
    <xf numFmtId="0" fontId="9" fillId="13" borderId="9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" fillId="7" borderId="0" applyNumberFormat="0" applyBorder="0" applyAlignment="0" applyProtection="0"/>
  </cellStyleXfs>
  <cellXfs count="983">
    <xf numFmtId="0" fontId="0" fillId="0" borderId="0" xfId="0" applyAlignment="1">
      <alignment/>
    </xf>
    <xf numFmtId="0" fontId="65" fillId="55" borderId="0" xfId="0" applyFont="1" applyFill="1" applyAlignment="1">
      <alignment/>
    </xf>
    <xf numFmtId="0" fontId="21" fillId="55" borderId="0" xfId="0" applyFont="1" applyFill="1" applyAlignment="1">
      <alignment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21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5" fillId="0" borderId="0" xfId="0" applyFont="1" applyFill="1" applyAlignment="1">
      <alignment horizontal="right"/>
    </xf>
    <xf numFmtId="0" fontId="65" fillId="0" borderId="22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26" xfId="0" applyFont="1" applyFill="1" applyBorder="1" applyAlignment="1">
      <alignment/>
    </xf>
    <xf numFmtId="0" fontId="65" fillId="0" borderId="21" xfId="0" applyFont="1" applyFill="1" applyBorder="1" applyAlignment="1">
      <alignment horizontal="center"/>
    </xf>
    <xf numFmtId="0" fontId="65" fillId="0" borderId="27" xfId="0" applyFont="1" applyFill="1" applyBorder="1" applyAlignment="1" applyProtection="1">
      <alignment vertical="center"/>
      <protection locked="0"/>
    </xf>
    <xf numFmtId="178" fontId="65" fillId="0" borderId="28" xfId="0" applyNumberFormat="1" applyFont="1" applyFill="1" applyBorder="1" applyAlignment="1">
      <alignment horizontal="center" vertical="center"/>
    </xf>
    <xf numFmtId="178" fontId="65" fillId="0" borderId="29" xfId="0" applyNumberFormat="1" applyFont="1" applyFill="1" applyBorder="1" applyAlignment="1">
      <alignment horizontal="center" vertical="center"/>
    </xf>
    <xf numFmtId="0" fontId="65" fillId="0" borderId="23" xfId="0" applyFont="1" applyFill="1" applyBorder="1" applyAlignment="1" applyProtection="1">
      <alignment vertical="center"/>
      <protection locked="0"/>
    </xf>
    <xf numFmtId="0" fontId="65" fillId="0" borderId="30" xfId="0" applyFont="1" applyFill="1" applyBorder="1" applyAlignment="1" applyProtection="1">
      <alignment vertical="center"/>
      <protection locked="0"/>
    </xf>
    <xf numFmtId="0" fontId="65" fillId="0" borderId="3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5" fillId="0" borderId="21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5" fillId="0" borderId="32" xfId="0" applyFont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5" fillId="0" borderId="29" xfId="0" applyFont="1" applyBorder="1" applyAlignment="1">
      <alignment horizontal="center" vertical="center"/>
    </xf>
    <xf numFmtId="179" fontId="25" fillId="0" borderId="29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176" fontId="29" fillId="0" borderId="36" xfId="0" applyNumberFormat="1" applyFont="1" applyFill="1" applyBorder="1" applyAlignment="1" applyProtection="1" quotePrefix="1">
      <alignment horizontal="center" vertical="center" wrapText="1"/>
      <protection locked="0"/>
    </xf>
    <xf numFmtId="177" fontId="29" fillId="0" borderId="37" xfId="0" applyNumberFormat="1" applyFont="1" applyFill="1" applyBorder="1" applyAlignment="1">
      <alignment horizontal="center" vertical="center" wrapText="1"/>
    </xf>
    <xf numFmtId="176" fontId="29" fillId="0" borderId="38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178" fontId="25" fillId="0" borderId="3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4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 wrapText="1"/>
    </xf>
    <xf numFmtId="176" fontId="29" fillId="0" borderId="40" xfId="0" applyNumberFormat="1" applyFont="1" applyFill="1" applyBorder="1" applyAlignment="1" applyProtection="1" quotePrefix="1">
      <alignment horizontal="center" vertical="center" wrapText="1"/>
      <protection locked="0"/>
    </xf>
    <xf numFmtId="177" fontId="29" fillId="0" borderId="41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177" fontId="69" fillId="0" borderId="37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179" fontId="21" fillId="0" borderId="29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176" fontId="31" fillId="0" borderId="36" xfId="0" applyNumberFormat="1" applyFont="1" applyFill="1" applyBorder="1" applyAlignment="1" quotePrefix="1">
      <alignment horizontal="center" vertical="center" wrapText="1"/>
    </xf>
    <xf numFmtId="177" fontId="31" fillId="0" borderId="37" xfId="0" applyNumberFormat="1" applyFont="1" applyFill="1" applyBorder="1" applyAlignment="1">
      <alignment horizontal="center" vertical="center" wrapText="1"/>
    </xf>
    <xf numFmtId="176" fontId="31" fillId="0" borderId="38" xfId="0" applyNumberFormat="1" applyFont="1" applyFill="1" applyBorder="1" applyAlignment="1" quotePrefix="1">
      <alignment horizontal="center" vertical="center" wrapText="1"/>
    </xf>
    <xf numFmtId="176" fontId="3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29" xfId="0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78" fontId="21" fillId="0" borderId="28" xfId="0" applyNumberFormat="1" applyFont="1" applyFill="1" applyBorder="1" applyAlignment="1">
      <alignment horizontal="center" vertical="center"/>
    </xf>
    <xf numFmtId="178" fontId="21" fillId="0" borderId="29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179" fontId="21" fillId="0" borderId="34" xfId="0" applyNumberFormat="1" applyFont="1" applyFill="1" applyBorder="1" applyAlignment="1">
      <alignment horizontal="center" vertical="center"/>
    </xf>
    <xf numFmtId="176" fontId="31" fillId="0" borderId="42" xfId="0" applyNumberFormat="1" applyFont="1" applyFill="1" applyBorder="1" applyAlignment="1" quotePrefix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176" fontId="31" fillId="0" borderId="44" xfId="0" applyNumberFormat="1" applyFont="1" applyFill="1" applyBorder="1" applyAlignment="1" quotePrefix="1">
      <alignment horizontal="center" vertical="center" wrapText="1"/>
    </xf>
    <xf numFmtId="0" fontId="32" fillId="0" borderId="4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79" fontId="21" fillId="0" borderId="32" xfId="0" applyNumberFormat="1" applyFont="1" applyFill="1" applyBorder="1" applyAlignment="1">
      <alignment horizontal="center" vertical="center"/>
    </xf>
    <xf numFmtId="176" fontId="31" fillId="0" borderId="46" xfId="0" applyNumberFormat="1" applyFont="1" applyFill="1" applyBorder="1" applyAlignment="1" quotePrefix="1">
      <alignment horizontal="center" vertical="center" wrapText="1"/>
    </xf>
    <xf numFmtId="176" fontId="31" fillId="0" borderId="47" xfId="0" applyNumberFormat="1" applyFont="1" applyFill="1" applyBorder="1" applyAlignment="1" quotePrefix="1">
      <alignment horizontal="center" vertical="center" wrapText="1"/>
    </xf>
    <xf numFmtId="177" fontId="31" fillId="0" borderId="48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/>
      <protection locked="0"/>
    </xf>
    <xf numFmtId="0" fontId="21" fillId="0" borderId="35" xfId="0" applyFont="1" applyFill="1" applyBorder="1" applyAlignment="1" applyProtection="1">
      <alignment horizontal="left" vertical="center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179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176" fontId="31" fillId="0" borderId="40" xfId="0" applyNumberFormat="1" applyFont="1" applyFill="1" applyBorder="1" applyAlignment="1" applyProtection="1" quotePrefix="1">
      <alignment horizontal="center" vertical="center" wrapText="1"/>
      <protection locked="0"/>
    </xf>
    <xf numFmtId="177" fontId="31" fillId="0" borderId="41" xfId="0" applyNumberFormat="1" applyFont="1" applyFill="1" applyBorder="1" applyAlignment="1">
      <alignment horizontal="center" vertical="center" wrapText="1"/>
    </xf>
    <xf numFmtId="176" fontId="31" fillId="0" borderId="36" xfId="0" applyNumberFormat="1" applyFont="1" applyFill="1" applyBorder="1" applyAlignment="1" applyProtection="1" quotePrefix="1">
      <alignment horizontal="center" vertical="center" wrapText="1"/>
      <protection locked="0"/>
    </xf>
    <xf numFmtId="0" fontId="32" fillId="0" borderId="3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5" fillId="0" borderId="29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center" vertical="center"/>
    </xf>
    <xf numFmtId="179" fontId="25" fillId="0" borderId="29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176" fontId="31" fillId="0" borderId="38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178" fontId="21" fillId="0" borderId="3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32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3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5" fillId="0" borderId="49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Continuous"/>
    </xf>
    <xf numFmtId="0" fontId="25" fillId="0" borderId="51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/>
    </xf>
    <xf numFmtId="0" fontId="25" fillId="0" borderId="34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shrinkToFi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/>
    </xf>
    <xf numFmtId="0" fontId="25" fillId="0" borderId="29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center" vertical="center" wrapText="1"/>
    </xf>
    <xf numFmtId="176" fontId="25" fillId="0" borderId="29" xfId="0" applyNumberFormat="1" applyFont="1" applyFill="1" applyBorder="1" applyAlignment="1" quotePrefix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32" xfId="0" applyFont="1" applyFill="1" applyBorder="1" applyAlignment="1" applyProtection="1">
      <alignment vertical="center"/>
      <protection locked="0"/>
    </xf>
    <xf numFmtId="0" fontId="21" fillId="0" borderId="27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179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31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176" fontId="31" fillId="0" borderId="46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vertical="center"/>
      <protection locked="0"/>
    </xf>
    <xf numFmtId="0" fontId="25" fillId="0" borderId="32" xfId="0" applyFont="1" applyFill="1" applyBorder="1" applyAlignment="1">
      <alignment vertical="center"/>
    </xf>
    <xf numFmtId="0" fontId="25" fillId="0" borderId="33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/>
    </xf>
    <xf numFmtId="183" fontId="25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6" fontId="29" fillId="0" borderId="0" xfId="0" applyNumberFormat="1" applyFont="1" applyFill="1" applyBorder="1" applyAlignment="1" quotePrefix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1" fillId="0" borderId="0" xfId="0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horizontal="center" vertical="center"/>
    </xf>
    <xf numFmtId="0" fontId="25" fillId="0" borderId="31" xfId="0" applyFont="1" applyBorder="1" applyAlignment="1">
      <alignment/>
    </xf>
    <xf numFmtId="0" fontId="25" fillId="0" borderId="25" xfId="0" applyFont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176" fontId="29" fillId="0" borderId="42" xfId="0" applyNumberFormat="1" applyFont="1" applyFill="1" applyBorder="1" applyAlignment="1" quotePrefix="1">
      <alignment horizontal="center" vertical="center" wrapText="1"/>
    </xf>
    <xf numFmtId="176" fontId="25" fillId="0" borderId="26" xfId="0" applyNumberFormat="1" applyFont="1" applyFill="1" applyBorder="1" applyAlignment="1" quotePrefix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/>
    </xf>
    <xf numFmtId="0" fontId="25" fillId="0" borderId="23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33" xfId="0" applyFont="1" applyFill="1" applyBorder="1" applyAlignment="1">
      <alignment horizontal="left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7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5" xfId="0" applyFont="1" applyBorder="1" applyAlignment="1">
      <alignment horizontal="left" vertical="center"/>
    </xf>
    <xf numFmtId="176" fontId="29" fillId="0" borderId="46" xfId="0" applyNumberFormat="1" applyFont="1" applyFill="1" applyBorder="1" applyAlignment="1" quotePrefix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176" fontId="29" fillId="0" borderId="36" xfId="0" applyNumberFormat="1" applyFont="1" applyFill="1" applyBorder="1" applyAlignment="1" quotePrefix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/>
    </xf>
    <xf numFmtId="0" fontId="25" fillId="0" borderId="26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6" fontId="29" fillId="0" borderId="51" xfId="0" applyNumberFormat="1" applyFont="1" applyFill="1" applyBorder="1" applyAlignment="1" quotePrefix="1">
      <alignment horizontal="center" vertical="center" wrapText="1"/>
    </xf>
    <xf numFmtId="176" fontId="25" fillId="0" borderId="35" xfId="0" applyNumberFormat="1" applyFont="1" applyFill="1" applyBorder="1" applyAlignment="1" quotePrefix="1">
      <alignment horizontal="center" vertical="center" wrapText="1"/>
    </xf>
    <xf numFmtId="0" fontId="25" fillId="0" borderId="27" xfId="0" applyFont="1" applyFill="1" applyBorder="1" applyAlignment="1">
      <alignment/>
    </xf>
    <xf numFmtId="176" fontId="25" fillId="0" borderId="35" xfId="0" applyNumberFormat="1" applyFont="1" applyFill="1" applyBorder="1" applyAlignment="1">
      <alignment horizontal="center" vertical="center" wrapText="1"/>
    </xf>
    <xf numFmtId="176" fontId="25" fillId="0" borderId="29" xfId="0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76" fontId="31" fillId="0" borderId="40" xfId="0" applyNumberFormat="1" applyFont="1" applyFill="1" applyBorder="1" applyAlignment="1" quotePrefix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176" fontId="31" fillId="0" borderId="35" xfId="0" applyNumberFormat="1" applyFont="1" applyFill="1" applyBorder="1" applyAlignment="1" quotePrefix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76" fontId="31" fillId="0" borderId="26" xfId="0" applyNumberFormat="1" applyFont="1" applyFill="1" applyBorder="1" applyAlignment="1" quotePrefix="1">
      <alignment horizontal="center" vertical="center" wrapText="1"/>
    </xf>
    <xf numFmtId="181" fontId="31" fillId="0" borderId="42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/>
    </xf>
    <xf numFmtId="181" fontId="31" fillId="0" borderId="36" xfId="0" applyNumberFormat="1" applyFont="1" applyBorder="1" applyAlignment="1">
      <alignment horizontal="center" vertical="center"/>
    </xf>
    <xf numFmtId="0" fontId="65" fillId="55" borderId="33" xfId="0" applyFont="1" applyFill="1" applyBorder="1" applyAlignment="1">
      <alignment horizontal="center"/>
    </xf>
    <xf numFmtId="0" fontId="65" fillId="55" borderId="26" xfId="0" applyFont="1" applyFill="1" applyBorder="1" applyAlignment="1">
      <alignment horizontal="center"/>
    </xf>
    <xf numFmtId="0" fontId="65" fillId="0" borderId="33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47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4" fillId="55" borderId="0" xfId="0" applyFont="1" applyFill="1" applyBorder="1" applyAlignment="1">
      <alignment/>
    </xf>
    <xf numFmtId="0" fontId="21" fillId="55" borderId="21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21" fillId="55" borderId="0" xfId="0" applyFont="1" applyFill="1" applyAlignment="1">
      <alignment horizontal="right"/>
    </xf>
    <xf numFmtId="49" fontId="21" fillId="55" borderId="33" xfId="0" applyNumberFormat="1" applyFont="1" applyFill="1" applyBorder="1" applyAlignment="1">
      <alignment horizontal="center"/>
    </xf>
    <xf numFmtId="0" fontId="21" fillId="55" borderId="33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/>
    </xf>
    <xf numFmtId="49" fontId="21" fillId="55" borderId="26" xfId="0" applyNumberFormat="1" applyFont="1" applyFill="1" applyBorder="1" applyAlignment="1">
      <alignment horizontal="center"/>
    </xf>
    <xf numFmtId="0" fontId="21" fillId="55" borderId="23" xfId="0" applyFont="1" applyFill="1" applyBorder="1" applyAlignment="1">
      <alignment horizontal="center"/>
    </xf>
    <xf numFmtId="0" fontId="21" fillId="55" borderId="24" xfId="0" applyFont="1" applyFill="1" applyBorder="1" applyAlignment="1">
      <alignment horizontal="center"/>
    </xf>
    <xf numFmtId="49" fontId="21" fillId="55" borderId="32" xfId="0" applyNumberFormat="1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49" fontId="25" fillId="55" borderId="23" xfId="0" applyNumberFormat="1" applyFont="1" applyFill="1" applyBorder="1" applyAlignment="1">
      <alignment horizontal="center" vertical="center"/>
    </xf>
    <xf numFmtId="49" fontId="21" fillId="55" borderId="34" xfId="0" applyNumberFormat="1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/>
    </xf>
    <xf numFmtId="0" fontId="21" fillId="55" borderId="26" xfId="0" applyFont="1" applyFill="1" applyBorder="1" applyAlignment="1">
      <alignment/>
    </xf>
    <xf numFmtId="0" fontId="21" fillId="55" borderId="23" xfId="0" applyFont="1" applyFill="1" applyBorder="1" applyAlignment="1" applyProtection="1">
      <alignment vertical="center"/>
      <protection locked="0"/>
    </xf>
    <xf numFmtId="0" fontId="21" fillId="55" borderId="31" xfId="0" applyFont="1" applyFill="1" applyBorder="1" applyAlignment="1" applyProtection="1">
      <alignment vertical="center"/>
      <protection locked="0"/>
    </xf>
    <xf numFmtId="0" fontId="21" fillId="55" borderId="33" xfId="0" applyFont="1" applyFill="1" applyBorder="1" applyAlignment="1">
      <alignment vertical="center"/>
    </xf>
    <xf numFmtId="0" fontId="21" fillId="55" borderId="29" xfId="0" applyFont="1" applyFill="1" applyBorder="1" applyAlignment="1">
      <alignment horizontal="left" vertical="center"/>
    </xf>
    <xf numFmtId="49" fontId="21" fillId="55" borderId="29" xfId="0" applyNumberFormat="1" applyFont="1" applyFill="1" applyBorder="1" applyAlignment="1">
      <alignment horizontal="left" vertical="center"/>
    </xf>
    <xf numFmtId="0" fontId="21" fillId="55" borderId="29" xfId="0" applyFont="1" applyFill="1" applyBorder="1" applyAlignment="1">
      <alignment horizontal="center" vertical="center"/>
    </xf>
    <xf numFmtId="0" fontId="21" fillId="55" borderId="29" xfId="0" applyFont="1" applyFill="1" applyBorder="1" applyAlignment="1">
      <alignment horizontal="center" vertical="center" wrapText="1"/>
    </xf>
    <xf numFmtId="0" fontId="21" fillId="55" borderId="38" xfId="0" applyFont="1" applyFill="1" applyBorder="1" applyAlignment="1">
      <alignment horizontal="center" vertical="center"/>
    </xf>
    <xf numFmtId="176" fontId="31" fillId="55" borderId="36" xfId="0" applyNumberFormat="1" applyFont="1" applyFill="1" applyBorder="1" applyAlignment="1" quotePrefix="1">
      <alignment horizontal="center" vertical="center" wrapText="1"/>
    </xf>
    <xf numFmtId="177" fontId="31" fillId="55" borderId="37" xfId="0" applyNumberFormat="1" applyFont="1" applyFill="1" applyBorder="1" applyAlignment="1">
      <alignment horizontal="center" vertical="center" wrapText="1"/>
    </xf>
    <xf numFmtId="176" fontId="31" fillId="55" borderId="35" xfId="0" applyNumberFormat="1" applyFont="1" applyFill="1" applyBorder="1" applyAlignment="1" quotePrefix="1">
      <alignment horizontal="center" vertical="center" wrapText="1"/>
    </xf>
    <xf numFmtId="176" fontId="31" fillId="55" borderId="29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55" borderId="35" xfId="0" applyFont="1" applyFill="1" applyBorder="1" applyAlignment="1">
      <alignment horizontal="center" vertical="center"/>
    </xf>
    <xf numFmtId="0" fontId="21" fillId="55" borderId="29" xfId="0" applyFont="1" applyFill="1" applyBorder="1" applyAlignment="1" applyProtection="1">
      <alignment horizontal="left" vertical="center"/>
      <protection locked="0"/>
    </xf>
    <xf numFmtId="0" fontId="32" fillId="55" borderId="30" xfId="0" applyFont="1" applyFill="1" applyBorder="1" applyAlignment="1">
      <alignment horizontal="center" vertical="center"/>
    </xf>
    <xf numFmtId="178" fontId="21" fillId="55" borderId="28" xfId="0" applyNumberFormat="1" applyFont="1" applyFill="1" applyBorder="1" applyAlignment="1">
      <alignment horizontal="center" vertical="center"/>
    </xf>
    <xf numFmtId="178" fontId="21" fillId="55" borderId="29" xfId="0" applyNumberFormat="1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vertical="center"/>
    </xf>
    <xf numFmtId="0" fontId="21" fillId="55" borderId="43" xfId="0" applyFont="1" applyFill="1" applyBorder="1" applyAlignment="1" applyProtection="1">
      <alignment vertical="center"/>
      <protection locked="0"/>
    </xf>
    <xf numFmtId="49" fontId="21" fillId="55" borderId="29" xfId="0" applyNumberFormat="1" applyFont="1" applyFill="1" applyBorder="1" applyAlignment="1">
      <alignment horizontal="left" vertical="center" wrapText="1"/>
    </xf>
    <xf numFmtId="49" fontId="21" fillId="55" borderId="29" xfId="0" applyNumberFormat="1" applyFont="1" applyFill="1" applyBorder="1" applyAlignment="1" applyProtection="1">
      <alignment horizontal="left" vertical="center"/>
      <protection locked="0"/>
    </xf>
    <xf numFmtId="0" fontId="25" fillId="55" borderId="29" xfId="0" applyFont="1" applyFill="1" applyBorder="1" applyAlignment="1" applyProtection="1">
      <alignment horizontal="left" vertical="center"/>
      <protection locked="0"/>
    </xf>
    <xf numFmtId="49" fontId="21" fillId="55" borderId="29" xfId="0" applyNumberFormat="1" applyFont="1" applyFill="1" applyBorder="1" applyAlignment="1" applyProtection="1">
      <alignment horizontal="left" vertical="center" wrapText="1"/>
      <protection locked="0"/>
    </xf>
    <xf numFmtId="0" fontId="21" fillId="55" borderId="33" xfId="0" applyFont="1" applyFill="1" applyBorder="1" applyAlignment="1">
      <alignment horizontal="left" vertical="center"/>
    </xf>
    <xf numFmtId="0" fontId="21" fillId="55" borderId="27" xfId="0" applyFont="1" applyFill="1" applyBorder="1" applyAlignment="1" applyProtection="1">
      <alignment vertical="center"/>
      <protection locked="0"/>
    </xf>
    <xf numFmtId="0" fontId="21" fillId="55" borderId="26" xfId="0" applyFont="1" applyFill="1" applyBorder="1" applyAlignment="1">
      <alignment vertical="center"/>
    </xf>
    <xf numFmtId="0" fontId="21" fillId="55" borderId="30" xfId="0" applyFont="1" applyFill="1" applyBorder="1" applyAlignment="1" applyProtection="1">
      <alignment vertical="center"/>
      <protection locked="0"/>
    </xf>
    <xf numFmtId="0" fontId="21" fillId="55" borderId="35" xfId="0" applyFont="1" applyFill="1" applyBorder="1" applyAlignment="1">
      <alignment horizontal="left" vertical="center"/>
    </xf>
    <xf numFmtId="0" fontId="21" fillId="55" borderId="26" xfId="0" applyFont="1" applyFill="1" applyBorder="1" applyAlignment="1">
      <alignment horizontal="left" vertical="center"/>
    </xf>
    <xf numFmtId="0" fontId="30" fillId="55" borderId="30" xfId="0" applyFont="1" applyFill="1" applyBorder="1" applyAlignment="1">
      <alignment horizontal="center" vertical="center"/>
    </xf>
    <xf numFmtId="0" fontId="25" fillId="55" borderId="26" xfId="0" applyFont="1" applyFill="1" applyBorder="1" applyAlignment="1">
      <alignment horizontal="left" vertical="center"/>
    </xf>
    <xf numFmtId="0" fontId="21" fillId="55" borderId="25" xfId="0" applyFont="1" applyFill="1" applyBorder="1" applyAlignment="1">
      <alignment horizontal="left" vertical="center"/>
    </xf>
    <xf numFmtId="0" fontId="25" fillId="55" borderId="25" xfId="0" applyFont="1" applyFill="1" applyBorder="1" applyAlignment="1">
      <alignment horizontal="left" vertical="center"/>
    </xf>
    <xf numFmtId="0" fontId="25" fillId="55" borderId="29" xfId="0" applyFont="1" applyFill="1" applyBorder="1" applyAlignment="1">
      <alignment horizontal="center" vertical="center"/>
    </xf>
    <xf numFmtId="0" fontId="21" fillId="55" borderId="29" xfId="0" applyFont="1" applyFill="1" applyBorder="1" applyAlignment="1" applyProtection="1">
      <alignment horizontal="left" vertical="center" wrapText="1"/>
      <protection locked="0"/>
    </xf>
    <xf numFmtId="177" fontId="31" fillId="55" borderId="48" xfId="0" applyNumberFormat="1" applyFont="1" applyFill="1" applyBorder="1" applyAlignment="1">
      <alignment horizontal="center" vertical="center" wrapText="1"/>
    </xf>
    <xf numFmtId="49" fontId="21" fillId="55" borderId="29" xfId="0" applyNumberFormat="1" applyFont="1" applyFill="1" applyBorder="1" applyAlignment="1">
      <alignment vertical="center"/>
    </xf>
    <xf numFmtId="0" fontId="25" fillId="55" borderId="29" xfId="0" applyFont="1" applyFill="1" applyBorder="1" applyAlignment="1">
      <alignment vertical="center"/>
    </xf>
    <xf numFmtId="0" fontId="25" fillId="55" borderId="29" xfId="0" applyFont="1" applyFill="1" applyBorder="1" applyAlignment="1">
      <alignment vertical="center" wrapText="1"/>
    </xf>
    <xf numFmtId="49" fontId="21" fillId="55" borderId="29" xfId="0" applyNumberFormat="1" applyFont="1" applyFill="1" applyBorder="1" applyAlignment="1">
      <alignment vertical="center" wrapText="1"/>
    </xf>
    <xf numFmtId="176" fontId="31" fillId="55" borderId="38" xfId="0" applyNumberFormat="1" applyFont="1" applyFill="1" applyBorder="1" applyAlignment="1" quotePrefix="1">
      <alignment horizontal="center" vertical="center" wrapText="1"/>
    </xf>
    <xf numFmtId="0" fontId="21" fillId="55" borderId="25" xfId="0" applyFont="1" applyFill="1" applyBorder="1" applyAlignment="1">
      <alignment horizontal="left" vertical="center" wrapText="1"/>
    </xf>
    <xf numFmtId="0" fontId="21" fillId="55" borderId="35" xfId="0" applyFont="1" applyFill="1" applyBorder="1" applyAlignment="1">
      <alignment horizontal="left" vertical="center" wrapText="1"/>
    </xf>
    <xf numFmtId="0" fontId="21" fillId="55" borderId="34" xfId="0" applyFont="1" applyFill="1" applyBorder="1" applyAlignment="1">
      <alignment horizontal="left" vertical="center"/>
    </xf>
    <xf numFmtId="49" fontId="21" fillId="55" borderId="34" xfId="0" applyNumberFormat="1" applyFont="1" applyFill="1" applyBorder="1" applyAlignment="1">
      <alignment horizontal="left" vertical="center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176" fontId="31" fillId="55" borderId="42" xfId="0" applyNumberFormat="1" applyFont="1" applyFill="1" applyBorder="1" applyAlignment="1" quotePrefix="1">
      <alignment horizontal="center" vertical="center" wrapText="1"/>
    </xf>
    <xf numFmtId="177" fontId="31" fillId="55" borderId="54" xfId="0" applyNumberFormat="1" applyFont="1" applyFill="1" applyBorder="1" applyAlignment="1">
      <alignment horizontal="center" vertical="center" wrapText="1"/>
    </xf>
    <xf numFmtId="176" fontId="31" fillId="55" borderId="21" xfId="0" applyNumberFormat="1" applyFont="1" applyFill="1" applyBorder="1" applyAlignment="1" quotePrefix="1">
      <alignment horizontal="center" vertical="center" wrapText="1"/>
    </xf>
    <xf numFmtId="176" fontId="31" fillId="55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55" borderId="34" xfId="0" applyFont="1" applyFill="1" applyBorder="1" applyAlignment="1">
      <alignment vertical="center"/>
    </xf>
    <xf numFmtId="0" fontId="32" fillId="55" borderId="43" xfId="0" applyFont="1" applyFill="1" applyBorder="1" applyAlignment="1">
      <alignment horizontal="center" vertical="center"/>
    </xf>
    <xf numFmtId="178" fontId="21" fillId="55" borderId="55" xfId="0" applyNumberFormat="1" applyFont="1" applyFill="1" applyBorder="1" applyAlignment="1">
      <alignment horizontal="center" vertical="center"/>
    </xf>
    <xf numFmtId="178" fontId="21" fillId="55" borderId="34" xfId="0" applyNumberFormat="1" applyFont="1" applyFill="1" applyBorder="1" applyAlignment="1">
      <alignment horizontal="center" vertical="center"/>
    </xf>
    <xf numFmtId="0" fontId="21" fillId="55" borderId="33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left" vertical="center" wrapText="1"/>
    </xf>
    <xf numFmtId="179" fontId="21" fillId="55" borderId="29" xfId="0" applyNumberFormat="1" applyFont="1" applyFill="1" applyBorder="1" applyAlignment="1">
      <alignment horizontal="center" vertical="center"/>
    </xf>
    <xf numFmtId="179" fontId="21" fillId="55" borderId="34" xfId="0" applyNumberFormat="1" applyFont="1" applyFill="1" applyBorder="1" applyAlignment="1">
      <alignment horizontal="center" vertical="center"/>
    </xf>
    <xf numFmtId="176" fontId="31" fillId="55" borderId="26" xfId="0" applyNumberFormat="1" applyFont="1" applyFill="1" applyBorder="1" applyAlignment="1" quotePrefix="1">
      <alignment horizontal="center" vertical="center" wrapText="1"/>
    </xf>
    <xf numFmtId="0" fontId="21" fillId="55" borderId="25" xfId="0" applyFont="1" applyFill="1" applyBorder="1" applyAlignment="1">
      <alignment/>
    </xf>
    <xf numFmtId="0" fontId="21" fillId="55" borderId="43" xfId="0" applyFont="1" applyFill="1" applyBorder="1" applyAlignment="1">
      <alignment/>
    </xf>
    <xf numFmtId="176" fontId="31" fillId="55" borderId="36" xfId="0" applyNumberFormat="1" applyFont="1" applyFill="1" applyBorder="1" applyAlignment="1">
      <alignment horizontal="center" vertical="center" wrapText="1"/>
    </xf>
    <xf numFmtId="0" fontId="25" fillId="55" borderId="29" xfId="0" applyFont="1" applyFill="1" applyBorder="1" applyAlignment="1">
      <alignment horizontal="left" vertical="center" wrapText="1"/>
    </xf>
    <xf numFmtId="0" fontId="25" fillId="55" borderId="29" xfId="0" applyFont="1" applyFill="1" applyBorder="1" applyAlignment="1">
      <alignment horizontal="left" vertical="center"/>
    </xf>
    <xf numFmtId="0" fontId="21" fillId="55" borderId="34" xfId="0" applyFont="1" applyFill="1" applyBorder="1" applyAlignment="1" applyProtection="1">
      <alignment vertical="center"/>
      <protection locked="0"/>
    </xf>
    <xf numFmtId="49" fontId="21" fillId="55" borderId="0" xfId="0" applyNumberFormat="1" applyFont="1" applyFill="1" applyBorder="1" applyAlignment="1">
      <alignment/>
    </xf>
    <xf numFmtId="0" fontId="21" fillId="55" borderId="3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 applyProtection="1">
      <alignment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29" xfId="0" applyFont="1" applyFill="1" applyBorder="1" applyAlignment="1" applyProtection="1">
      <alignment vertical="center"/>
      <protection locked="0"/>
    </xf>
    <xf numFmtId="0" fontId="21" fillId="55" borderId="56" xfId="0" applyFont="1" applyFill="1" applyBorder="1" applyAlignment="1">
      <alignment horizontal="center" vertical="center" wrapText="1"/>
    </xf>
    <xf numFmtId="179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31" fillId="0" borderId="29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49" fontId="31" fillId="0" borderId="29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vertical="center" wrapText="1"/>
      <protection locked="0"/>
    </xf>
    <xf numFmtId="49" fontId="2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vertical="center" wrapText="1"/>
      <protection locked="0"/>
    </xf>
    <xf numFmtId="176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vertical="center" wrapText="1"/>
      <protection locked="0"/>
    </xf>
    <xf numFmtId="38" fontId="21" fillId="0" borderId="29" xfId="523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vertical="center" wrapText="1"/>
      <protection locked="0"/>
    </xf>
    <xf numFmtId="3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>
      <alignment horizontal="center" vertical="center"/>
    </xf>
    <xf numFmtId="0" fontId="25" fillId="55" borderId="5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49" fontId="25" fillId="0" borderId="37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/>
      <protection locked="0"/>
    </xf>
    <xf numFmtId="49" fontId="21" fillId="0" borderId="31" xfId="0" applyNumberFormat="1" applyFont="1" applyFill="1" applyBorder="1" applyAlignment="1" applyProtection="1">
      <alignment vertical="center"/>
      <protection locked="0"/>
    </xf>
    <xf numFmtId="176" fontId="39" fillId="0" borderId="36" xfId="0" applyNumberFormat="1" applyFont="1" applyFill="1" applyBorder="1" applyAlignment="1" applyProtection="1" quotePrefix="1">
      <alignment horizontal="center" vertical="center" wrapText="1"/>
      <protection locked="0"/>
    </xf>
    <xf numFmtId="177" fontId="39" fillId="0" borderId="37" xfId="0" applyNumberFormat="1" applyFont="1" applyFill="1" applyBorder="1" applyAlignment="1">
      <alignment horizontal="center" vertical="center" wrapText="1"/>
    </xf>
    <xf numFmtId="176" fontId="39" fillId="0" borderId="38" xfId="0" applyNumberFormat="1" applyFont="1" applyFill="1" applyBorder="1" applyAlignment="1" applyProtection="1" quotePrefix="1">
      <alignment horizontal="center" vertical="center" wrapText="1"/>
      <protection locked="0"/>
    </xf>
    <xf numFmtId="0" fontId="39" fillId="0" borderId="29" xfId="0" applyFont="1" applyFill="1" applyBorder="1" applyAlignment="1">
      <alignment horizontal="center" vertical="center"/>
    </xf>
    <xf numFmtId="0" fontId="21" fillId="55" borderId="33" xfId="0" applyFont="1" applyFill="1" applyBorder="1" applyAlignment="1" applyProtection="1">
      <alignment vertical="center" wrapText="1"/>
      <protection locked="0"/>
    </xf>
    <xf numFmtId="0" fontId="21" fillId="55" borderId="29" xfId="0" applyFont="1" applyFill="1" applyBorder="1" applyAlignment="1" applyProtection="1">
      <alignment vertical="center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1" fillId="55" borderId="33" xfId="0" applyFont="1" applyFill="1" applyBorder="1" applyAlignment="1" applyProtection="1">
      <alignment horizontal="left" vertical="center" wrapText="1"/>
      <protection locked="0"/>
    </xf>
    <xf numFmtId="0" fontId="21" fillId="55" borderId="35" xfId="0" applyFont="1" applyFill="1" applyBorder="1" applyAlignment="1" applyProtection="1">
      <alignment horizontal="left" vertical="center" wrapText="1"/>
      <protection locked="0"/>
    </xf>
    <xf numFmtId="180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18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1" fillId="0" borderId="0" xfId="523" applyFont="1" applyFill="1" applyBorder="1" applyAlignment="1" applyProtection="1">
      <alignment horizontal="center" vertical="center" wrapText="1"/>
      <protection locked="0"/>
    </xf>
    <xf numFmtId="176" fontId="3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7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wrapText="1"/>
      <protection locked="0"/>
    </xf>
    <xf numFmtId="178" fontId="21" fillId="0" borderId="0" xfId="0" applyNumberFormat="1" applyFont="1" applyFill="1" applyBorder="1" applyAlignment="1">
      <alignment horizontal="center" vertical="center"/>
    </xf>
    <xf numFmtId="176" fontId="29" fillId="0" borderId="46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0" borderId="29" xfId="0" applyFont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/>
    </xf>
    <xf numFmtId="176" fontId="29" fillId="0" borderId="42" xfId="0" applyNumberFormat="1" applyFont="1" applyFill="1" applyBorder="1" applyAlignment="1" applyProtection="1" quotePrefix="1">
      <alignment horizontal="center" vertical="center" wrapText="1"/>
      <protection locked="0"/>
    </xf>
    <xf numFmtId="177" fontId="29" fillId="0" borderId="57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71" fillId="0" borderId="4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176" fontId="29" fillId="0" borderId="38" xfId="0" applyNumberFormat="1" applyFont="1" applyFill="1" applyBorder="1" applyAlignment="1" quotePrefix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/>
    </xf>
    <xf numFmtId="0" fontId="25" fillId="0" borderId="32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quotePrefix="1">
      <alignment horizontal="left" vertical="center" wrapText="1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Fill="1" applyBorder="1" applyAlignment="1" applyProtection="1">
      <alignment vertical="center"/>
      <protection locked="0"/>
    </xf>
    <xf numFmtId="49" fontId="21" fillId="0" borderId="29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quotePrefix="1">
      <alignment horizontal="center" vertical="center" wrapText="1"/>
    </xf>
    <xf numFmtId="0" fontId="31" fillId="0" borderId="4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quotePrefix="1">
      <alignment horizontal="center" vertical="center" wrapText="1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>
      <alignment horizontal="center" vertical="center" wrapText="1"/>
    </xf>
    <xf numFmtId="0" fontId="21" fillId="0" borderId="32" xfId="0" applyFont="1" applyFill="1" applyBorder="1" applyAlignment="1" quotePrefix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left" vertical="center"/>
    </xf>
    <xf numFmtId="0" fontId="72" fillId="0" borderId="32" xfId="0" applyFont="1" applyFill="1" applyBorder="1" applyAlignment="1" applyProtection="1">
      <alignment horizontal="left" vertical="center"/>
      <protection locked="0"/>
    </xf>
    <xf numFmtId="0" fontId="72" fillId="0" borderId="27" xfId="0" applyFont="1" applyFill="1" applyBorder="1" applyAlignment="1" applyProtection="1">
      <alignment horizontal="left" vertical="center"/>
      <protection locked="0"/>
    </xf>
    <xf numFmtId="0" fontId="72" fillId="0" borderId="33" xfId="0" applyFont="1" applyFill="1" applyBorder="1" applyAlignment="1" applyProtection="1">
      <alignment horizontal="left" vertical="center"/>
      <protection locked="0"/>
    </xf>
    <xf numFmtId="49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21" fillId="0" borderId="43" xfId="0" applyFont="1" applyFill="1" applyBorder="1" applyAlignment="1" applyProtection="1">
      <alignment horizontal="left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72" fillId="0" borderId="23" xfId="0" applyFont="1" applyFill="1" applyBorder="1" applyAlignment="1" applyProtection="1">
      <alignment horizontal="left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176" fontId="31" fillId="0" borderId="58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59" xfId="596" applyFont="1" applyFill="1" applyBorder="1" applyAlignment="1">
      <alignment horizontal="center" vertical="center" wrapText="1"/>
      <protection/>
    </xf>
    <xf numFmtId="0" fontId="25" fillId="0" borderId="60" xfId="596" applyFont="1" applyFill="1" applyBorder="1" applyAlignment="1">
      <alignment horizontal="center" vertical="center" wrapText="1"/>
      <protection/>
    </xf>
    <xf numFmtId="184" fontId="29" fillId="0" borderId="61" xfId="596" applyNumberFormat="1" applyFont="1" applyFill="1" applyBorder="1" applyAlignment="1">
      <alignment horizontal="center" vertical="center" wrapText="1"/>
      <protection/>
    </xf>
    <xf numFmtId="1" fontId="29" fillId="0" borderId="62" xfId="596" applyNumberFormat="1" applyFont="1" applyFill="1" applyBorder="1" applyAlignment="1">
      <alignment horizontal="center" vertical="center" wrapText="1"/>
      <protection/>
    </xf>
    <xf numFmtId="184" fontId="29" fillId="0" borderId="63" xfId="596" applyNumberFormat="1" applyFont="1" applyFill="1" applyBorder="1" applyAlignment="1">
      <alignment horizontal="center" vertical="center" wrapText="1"/>
      <protection/>
    </xf>
    <xf numFmtId="184" fontId="25" fillId="0" borderId="59" xfId="596" applyNumberFormat="1" applyFont="1" applyFill="1" applyBorder="1" applyAlignment="1">
      <alignment horizontal="center" vertical="center" wrapText="1"/>
      <protection/>
    </xf>
    <xf numFmtId="0" fontId="30" fillId="0" borderId="64" xfId="602" applyFont="1" applyFill="1" applyBorder="1" applyAlignment="1" applyProtection="1">
      <alignment horizontal="center" vertical="center" wrapText="1"/>
      <protection locked="0"/>
    </xf>
    <xf numFmtId="0" fontId="25" fillId="0" borderId="63" xfId="596" applyFont="1" applyFill="1" applyBorder="1" applyAlignment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0" xfId="596" applyFont="1" applyFill="1" applyAlignment="1">
      <alignment horizontal="right"/>
      <protection/>
    </xf>
    <xf numFmtId="0" fontId="21" fillId="0" borderId="47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65" xfId="596" applyFont="1" applyFill="1" applyBorder="1" applyAlignment="1">
      <alignment horizontal="center" vertical="center"/>
      <protection/>
    </xf>
    <xf numFmtId="0" fontId="21" fillId="0" borderId="32" xfId="596" applyFont="1" applyFill="1" applyBorder="1" applyAlignment="1">
      <alignment horizontal="center" vertical="center"/>
      <protection/>
    </xf>
    <xf numFmtId="0" fontId="21" fillId="0" borderId="23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66" xfId="596" applyFont="1" applyFill="1" applyBorder="1" applyAlignment="1">
      <alignment horizontal="center" vertical="center"/>
      <protection/>
    </xf>
    <xf numFmtId="0" fontId="21" fillId="0" borderId="23" xfId="596" applyFont="1" applyFill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centerContinuous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 shrinkToFit="1"/>
    </xf>
    <xf numFmtId="0" fontId="21" fillId="0" borderId="26" xfId="0" applyFont="1" applyFill="1" applyBorder="1" applyAlignment="1">
      <alignment/>
    </xf>
    <xf numFmtId="0" fontId="21" fillId="0" borderId="67" xfId="596" applyFont="1" applyFill="1" applyBorder="1" applyAlignment="1">
      <alignment horizontal="center" vertical="center"/>
      <protection/>
    </xf>
    <xf numFmtId="0" fontId="21" fillId="0" borderId="34" xfId="596" applyFont="1" applyFill="1" applyBorder="1" applyAlignment="1">
      <alignment horizontal="center" vertical="center"/>
      <protection/>
    </xf>
    <xf numFmtId="0" fontId="21" fillId="0" borderId="32" xfId="0" applyFont="1" applyFill="1" applyBorder="1" applyAlignment="1" quotePrefix="1">
      <alignment horizontal="left"/>
    </xf>
    <xf numFmtId="0" fontId="21" fillId="0" borderId="33" xfId="0" applyFont="1" applyFill="1" applyBorder="1" applyAlignment="1">
      <alignment horizontal="left" vertical="center"/>
    </xf>
    <xf numFmtId="0" fontId="21" fillId="0" borderId="29" xfId="596" applyFont="1" applyFill="1" applyBorder="1" applyAlignment="1">
      <alignment vertical="center" wrapText="1"/>
      <protection/>
    </xf>
    <xf numFmtId="0" fontId="21" fillId="0" borderId="29" xfId="596" applyFont="1" applyFill="1" applyBorder="1" applyAlignment="1">
      <alignment horizontal="center" vertical="center" wrapText="1"/>
      <protection/>
    </xf>
    <xf numFmtId="0" fontId="21" fillId="0" borderId="29" xfId="596" applyFont="1" applyFill="1" applyBorder="1" applyAlignment="1">
      <alignment horizontal="center" vertical="center"/>
      <protection/>
    </xf>
    <xf numFmtId="0" fontId="21" fillId="0" borderId="30" xfId="596" applyFont="1" applyFill="1" applyBorder="1" applyAlignment="1">
      <alignment horizontal="center" vertical="center" wrapText="1"/>
      <protection/>
    </xf>
    <xf numFmtId="185" fontId="31" fillId="0" borderId="36" xfId="596" applyNumberFormat="1" applyFont="1" applyFill="1" applyBorder="1" applyAlignment="1">
      <alignment horizontal="center" vertical="center" wrapText="1"/>
      <protection/>
    </xf>
    <xf numFmtId="0" fontId="31" fillId="0" borderId="37" xfId="596" applyNumberFormat="1" applyFont="1" applyFill="1" applyBorder="1" applyAlignment="1">
      <alignment horizontal="center" vertical="center" wrapText="1"/>
      <protection/>
    </xf>
    <xf numFmtId="185" fontId="21" fillId="0" borderId="35" xfId="596" applyNumberFormat="1" applyFont="1" applyFill="1" applyBorder="1" applyAlignment="1">
      <alignment horizontal="center" vertical="center" wrapText="1"/>
      <protection/>
    </xf>
    <xf numFmtId="0" fontId="32" fillId="0" borderId="45" xfId="596" applyFont="1" applyFill="1" applyBorder="1" applyAlignment="1">
      <alignment horizontal="center" vertical="center" wrapText="1"/>
      <protection/>
    </xf>
    <xf numFmtId="0" fontId="21" fillId="0" borderId="39" xfId="596" applyFont="1" applyFill="1" applyBorder="1" applyAlignment="1">
      <alignment horizontal="center" vertical="center" wrapText="1"/>
      <protection/>
    </xf>
    <xf numFmtId="178" fontId="21" fillId="0" borderId="0" xfId="0" applyNumberFormat="1" applyFont="1" applyFill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185" fontId="31" fillId="0" borderId="58" xfId="0" applyNumberFormat="1" applyFont="1" applyFill="1" applyBorder="1" applyAlignment="1">
      <alignment horizontal="center" vertical="center"/>
    </xf>
    <xf numFmtId="0" fontId="31" fillId="0" borderId="68" xfId="0" applyNumberFormat="1" applyFont="1" applyFill="1" applyBorder="1" applyAlignment="1">
      <alignment horizontal="center" vertical="center"/>
    </xf>
    <xf numFmtId="185" fontId="21" fillId="0" borderId="35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185" fontId="39" fillId="0" borderId="0" xfId="0" applyNumberFormat="1" applyFont="1" applyFill="1" applyBorder="1" applyAlignment="1" quotePrefix="1">
      <alignment horizontal="center" vertical="center" wrapText="1"/>
    </xf>
    <xf numFmtId="177" fontId="39" fillId="0" borderId="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 quotePrefix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77" fontId="29" fillId="0" borderId="48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 applyProtection="1">
      <alignment/>
      <protection locked="0"/>
    </xf>
    <xf numFmtId="0" fontId="41" fillId="0" borderId="35" xfId="0" applyFont="1" applyFill="1" applyBorder="1" applyAlignment="1" applyProtection="1">
      <alignment vertical="center" wrapText="1"/>
      <protection locked="0"/>
    </xf>
    <xf numFmtId="49" fontId="31" fillId="0" borderId="29" xfId="0" applyNumberFormat="1" applyFont="1" applyBorder="1" applyAlignment="1">
      <alignment horizontal="center" vertical="center"/>
    </xf>
    <xf numFmtId="0" fontId="31" fillId="0" borderId="29" xfId="0" applyNumberFormat="1" applyFont="1" applyBorder="1" applyAlignment="1">
      <alignment horizontal="center" vertical="center"/>
    </xf>
    <xf numFmtId="182" fontId="31" fillId="0" borderId="2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81" fontId="31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1" fillId="56" borderId="35" xfId="0" applyFont="1" applyFill="1" applyBorder="1" applyAlignment="1" applyProtection="1">
      <alignment vertical="center" wrapText="1"/>
      <protection locked="0"/>
    </xf>
    <xf numFmtId="0" fontId="21" fillId="55" borderId="32" xfId="0" applyFont="1" applyFill="1" applyBorder="1" applyAlignment="1" applyProtection="1">
      <alignment horizontal="left" vertical="center"/>
      <protection locked="0"/>
    </xf>
    <xf numFmtId="176" fontId="31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178" fontId="21" fillId="0" borderId="69" xfId="0" applyNumberFormat="1" applyFont="1" applyFill="1" applyBorder="1" applyAlignment="1">
      <alignment horizontal="center" vertical="center"/>
    </xf>
    <xf numFmtId="178" fontId="21" fillId="0" borderId="32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5" fillId="0" borderId="21" xfId="0" applyFont="1" applyFill="1" applyBorder="1" applyAlignment="1">
      <alignment vertical="top"/>
    </xf>
    <xf numFmtId="0" fontId="26" fillId="0" borderId="21" xfId="0" applyFont="1" applyBorder="1" applyAlignment="1">
      <alignment vertical="center"/>
    </xf>
    <xf numFmtId="0" fontId="25" fillId="0" borderId="25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vertical="top"/>
    </xf>
    <xf numFmtId="0" fontId="25" fillId="0" borderId="33" xfId="0" applyFont="1" applyBorder="1" applyAlignment="1">
      <alignment vertical="center"/>
    </xf>
    <xf numFmtId="49" fontId="25" fillId="0" borderId="29" xfId="0" applyNumberFormat="1" applyFont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 wrapText="1"/>
    </xf>
    <xf numFmtId="176" fontId="29" fillId="0" borderId="29" xfId="0" applyNumberFormat="1" applyFont="1" applyFill="1" applyBorder="1" applyAlignment="1" quotePrefix="1">
      <alignment horizontal="center" vertical="center" wrapText="1"/>
    </xf>
    <xf numFmtId="0" fontId="25" fillId="0" borderId="29" xfId="0" applyFont="1" applyFill="1" applyBorder="1" applyAlignment="1">
      <alignment vertical="top" wrapText="1"/>
    </xf>
    <xf numFmtId="0" fontId="30" fillId="0" borderId="3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29" xfId="0" applyFont="1" applyBorder="1" applyAlignment="1">
      <alignment vertical="top" wrapText="1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5" fillId="0" borderId="4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/>
    </xf>
    <xf numFmtId="0" fontId="25" fillId="0" borderId="35" xfId="0" applyFont="1" applyFill="1" applyBorder="1" applyAlignment="1">
      <alignment vertical="center"/>
    </xf>
    <xf numFmtId="176" fontId="29" fillId="0" borderId="42" xfId="0" applyNumberFormat="1" applyFont="1" applyFill="1" applyBorder="1" applyAlignment="1">
      <alignment horizontal="center" vertical="center" wrapText="1"/>
    </xf>
    <xf numFmtId="176" fontId="29" fillId="0" borderId="38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vertical="center" wrapText="1"/>
    </xf>
    <xf numFmtId="176" fontId="29" fillId="0" borderId="36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top"/>
    </xf>
    <xf numFmtId="0" fontId="25" fillId="0" borderId="35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49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176" fontId="31" fillId="0" borderId="42" xfId="0" applyNumberFormat="1" applyFont="1" applyFill="1" applyBorder="1" applyAlignment="1" applyProtection="1" quotePrefix="1">
      <alignment horizontal="center" vertical="center"/>
      <protection locked="0"/>
    </xf>
    <xf numFmtId="177" fontId="31" fillId="0" borderId="57" xfId="0" applyNumberFormat="1" applyFont="1" applyFill="1" applyBorder="1" applyAlignment="1">
      <alignment horizontal="center" vertical="center"/>
    </xf>
    <xf numFmtId="176" fontId="21" fillId="0" borderId="38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29" xfId="0" applyNumberFormat="1" applyFont="1" applyFill="1" applyBorder="1" applyAlignment="1" applyProtection="1" quotePrefix="1">
      <alignment horizontal="center" vertical="center"/>
      <protection locked="0"/>
    </xf>
    <xf numFmtId="180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6" fontId="31" fillId="0" borderId="46" xfId="0" applyNumberFormat="1" applyFont="1" applyFill="1" applyBorder="1" applyAlignment="1" applyProtection="1" quotePrefix="1">
      <alignment horizontal="center" vertical="center"/>
      <protection locked="0"/>
    </xf>
    <xf numFmtId="177" fontId="31" fillId="0" borderId="48" xfId="0" applyNumberFormat="1" applyFont="1" applyFill="1" applyBorder="1" applyAlignment="1">
      <alignment horizontal="center" vertical="center"/>
    </xf>
    <xf numFmtId="176" fontId="31" fillId="0" borderId="40" xfId="0" applyNumberFormat="1" applyFont="1" applyFill="1" applyBorder="1" applyAlignment="1" applyProtection="1" quotePrefix="1">
      <alignment horizontal="center" vertical="center"/>
      <protection locked="0"/>
    </xf>
    <xf numFmtId="177" fontId="31" fillId="0" borderId="41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55" borderId="23" xfId="0" applyFont="1" applyFill="1" applyBorder="1" applyAlignment="1">
      <alignment vertical="center"/>
    </xf>
    <xf numFmtId="0" fontId="25" fillId="55" borderId="43" xfId="0" applyFont="1" applyFill="1" applyBorder="1" applyAlignment="1">
      <alignment horizontal="center" vertical="center"/>
    </xf>
    <xf numFmtId="0" fontId="25" fillId="55" borderId="21" xfId="0" applyFont="1" applyFill="1" applyBorder="1" applyAlignment="1">
      <alignment vertical="center"/>
    </xf>
    <xf numFmtId="179" fontId="25" fillId="55" borderId="29" xfId="0" applyNumberFormat="1" applyFont="1" applyFill="1" applyBorder="1" applyAlignment="1">
      <alignment horizontal="center" vertical="center"/>
    </xf>
    <xf numFmtId="177" fontId="25" fillId="55" borderId="29" xfId="633" applyNumberFormat="1" applyFont="1" applyFill="1" applyBorder="1" applyAlignment="1">
      <alignment horizontal="center" vertical="center" wrapText="1"/>
      <protection/>
    </xf>
    <xf numFmtId="0" fontId="25" fillId="55" borderId="38" xfId="0" applyNumberFormat="1" applyFont="1" applyFill="1" applyBorder="1" applyAlignment="1">
      <alignment horizontal="center" vertical="center"/>
    </xf>
    <xf numFmtId="181" fontId="29" fillId="55" borderId="42" xfId="0" applyNumberFormat="1" applyFont="1" applyFill="1" applyBorder="1" applyAlignment="1">
      <alignment horizontal="center" vertical="center"/>
    </xf>
    <xf numFmtId="177" fontId="29" fillId="55" borderId="37" xfId="0" applyNumberFormat="1" applyFont="1" applyFill="1" applyBorder="1" applyAlignment="1">
      <alignment horizontal="center" vertical="center" wrapText="1"/>
    </xf>
    <xf numFmtId="176" fontId="29" fillId="55" borderId="36" xfId="0" applyNumberFormat="1" applyFont="1" applyFill="1" applyBorder="1" applyAlignment="1" quotePrefix="1">
      <alignment horizontal="center" vertical="center" wrapText="1"/>
    </xf>
    <xf numFmtId="176" fontId="29" fillId="55" borderId="29" xfId="0" applyNumberFormat="1" applyFont="1" applyFill="1" applyBorder="1" applyAlignment="1" applyProtection="1" quotePrefix="1">
      <alignment horizontal="center" vertical="center" wrapText="1"/>
      <protection locked="0"/>
    </xf>
    <xf numFmtId="178" fontId="25" fillId="55" borderId="28" xfId="0" applyNumberFormat="1" applyFont="1" applyFill="1" applyBorder="1" applyAlignment="1">
      <alignment horizontal="center" vertical="center"/>
    </xf>
    <xf numFmtId="178" fontId="25" fillId="55" borderId="29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/>
    </xf>
    <xf numFmtId="0" fontId="25" fillId="55" borderId="27" xfId="0" applyFont="1" applyFill="1" applyBorder="1" applyAlignment="1">
      <alignment horizontal="center" vertical="center"/>
    </xf>
    <xf numFmtId="0" fontId="25" fillId="55" borderId="33" xfId="0" applyFont="1" applyFill="1" applyBorder="1" applyAlignment="1">
      <alignment vertical="center"/>
    </xf>
    <xf numFmtId="49" fontId="25" fillId="55" borderId="32" xfId="633" applyNumberFormat="1" applyFont="1" applyFill="1" applyBorder="1" applyAlignment="1">
      <alignment horizontal="center" vertical="center" wrapText="1"/>
      <protection/>
    </xf>
    <xf numFmtId="179" fontId="25" fillId="55" borderId="32" xfId="633" applyNumberFormat="1" applyFont="1" applyFill="1" applyBorder="1" applyAlignment="1">
      <alignment horizontal="center" vertical="center" wrapText="1"/>
      <protection/>
    </xf>
    <xf numFmtId="0" fontId="25" fillId="55" borderId="34" xfId="0" applyFont="1" applyFill="1" applyBorder="1" applyAlignment="1">
      <alignment horizontal="center" vertical="center"/>
    </xf>
    <xf numFmtId="0" fontId="25" fillId="55" borderId="21" xfId="0" applyNumberFormat="1" applyFont="1" applyFill="1" applyBorder="1" applyAlignment="1">
      <alignment horizontal="center" vertical="center"/>
    </xf>
    <xf numFmtId="49" fontId="25" fillId="55" borderId="29" xfId="633" applyNumberFormat="1" applyFont="1" applyFill="1" applyBorder="1" applyAlignment="1">
      <alignment horizontal="center" vertical="center"/>
      <protection/>
    </xf>
    <xf numFmtId="0" fontId="25" fillId="55" borderId="32" xfId="633" applyNumberFormat="1" applyFont="1" applyFill="1" applyBorder="1" applyAlignment="1">
      <alignment horizontal="center" vertical="center" wrapText="1"/>
      <protection/>
    </xf>
    <xf numFmtId="0" fontId="25" fillId="55" borderId="31" xfId="0" applyFont="1" applyFill="1" applyBorder="1" applyAlignment="1">
      <alignment horizontal="center" vertical="center"/>
    </xf>
    <xf numFmtId="49" fontId="25" fillId="55" borderId="0" xfId="633" applyNumberFormat="1" applyFont="1" applyFill="1" applyBorder="1" applyAlignment="1">
      <alignment horizontal="left" vertical="center" wrapText="1"/>
      <protection/>
    </xf>
    <xf numFmtId="49" fontId="25" fillId="55" borderId="32" xfId="633" applyNumberFormat="1" applyFont="1" applyFill="1" applyBorder="1" applyAlignment="1">
      <alignment horizontal="left" vertical="center" wrapText="1"/>
      <protection/>
    </xf>
    <xf numFmtId="0" fontId="25" fillId="55" borderId="21" xfId="633" applyNumberFormat="1" applyFont="1" applyFill="1" applyBorder="1" applyAlignment="1">
      <alignment horizontal="center" vertical="center" wrapText="1"/>
      <protection/>
    </xf>
    <xf numFmtId="176" fontId="29" fillId="55" borderId="42" xfId="0" applyNumberFormat="1" applyFont="1" applyFill="1" applyBorder="1" applyAlignment="1" quotePrefix="1">
      <alignment horizontal="center" vertical="center" wrapText="1"/>
    </xf>
    <xf numFmtId="49" fontId="25" fillId="55" borderId="29" xfId="633" applyNumberFormat="1" applyFont="1" applyFill="1" applyBorder="1" applyAlignment="1">
      <alignment horizontal="center" vertical="center" wrapText="1"/>
      <protection/>
    </xf>
    <xf numFmtId="49" fontId="25" fillId="55" borderId="21" xfId="633" applyNumberFormat="1" applyFont="1" applyFill="1" applyBorder="1" applyAlignment="1">
      <alignment horizontal="left" vertical="center" wrapText="1"/>
      <protection/>
    </xf>
    <xf numFmtId="49" fontId="25" fillId="55" borderId="29" xfId="633" applyNumberFormat="1" applyFont="1" applyFill="1" applyBorder="1" applyAlignment="1">
      <alignment horizontal="left" vertical="center" wrapText="1"/>
      <protection/>
    </xf>
    <xf numFmtId="49" fontId="25" fillId="55" borderId="25" xfId="633" applyNumberFormat="1" applyFont="1" applyFill="1" applyBorder="1" applyAlignment="1">
      <alignment horizontal="left" vertical="center" wrapText="1"/>
      <protection/>
    </xf>
    <xf numFmtId="49" fontId="25" fillId="55" borderId="34" xfId="633" applyNumberFormat="1" applyFont="1" applyFill="1" applyBorder="1" applyAlignment="1">
      <alignment horizontal="left" vertical="center" wrapText="1"/>
      <protection/>
    </xf>
    <xf numFmtId="179" fontId="25" fillId="55" borderId="29" xfId="633" applyNumberFormat="1" applyFont="1" applyFill="1" applyBorder="1" applyAlignment="1">
      <alignment horizontal="center" vertical="center" wrapText="1"/>
      <protection/>
    </xf>
    <xf numFmtId="177" fontId="25" fillId="55" borderId="34" xfId="633" applyNumberFormat="1" applyFont="1" applyFill="1" applyBorder="1" applyAlignment="1">
      <alignment horizontal="center" vertical="center" wrapText="1"/>
      <protection/>
    </xf>
    <xf numFmtId="0" fontId="25" fillId="55" borderId="34" xfId="0" applyFont="1" applyFill="1" applyBorder="1" applyAlignment="1">
      <alignment vertical="center" wrapText="1"/>
    </xf>
    <xf numFmtId="0" fontId="25" fillId="55" borderId="33" xfId="0" applyFont="1" applyFill="1" applyBorder="1" applyAlignment="1">
      <alignment horizontal="left" vertical="center"/>
    </xf>
    <xf numFmtId="0" fontId="25" fillId="55" borderId="34" xfId="0" applyFont="1" applyFill="1" applyBorder="1" applyAlignment="1">
      <alignment horizontal="left" vertical="center"/>
    </xf>
    <xf numFmtId="0" fontId="25" fillId="55" borderId="29" xfId="0" applyFont="1" applyFill="1" applyBorder="1" applyAlignment="1">
      <alignment horizontal="center" vertical="center" wrapText="1"/>
    </xf>
    <xf numFmtId="0" fontId="29" fillId="55" borderId="42" xfId="0" applyFont="1" applyFill="1" applyBorder="1" applyAlignment="1">
      <alignment horizontal="center" vertical="center"/>
    </xf>
    <xf numFmtId="0" fontId="29" fillId="55" borderId="36" xfId="0" applyFont="1" applyFill="1" applyBorder="1" applyAlignment="1">
      <alignment horizontal="center" vertical="center"/>
    </xf>
    <xf numFmtId="0" fontId="25" fillId="55" borderId="30" xfId="0" applyFont="1" applyFill="1" applyBorder="1" applyAlignment="1">
      <alignment vertical="center"/>
    </xf>
    <xf numFmtId="0" fontId="25" fillId="55" borderId="35" xfId="0" applyFont="1" applyFill="1" applyBorder="1" applyAlignment="1">
      <alignment horizontal="left" vertical="center"/>
    </xf>
    <xf numFmtId="0" fontId="25" fillId="55" borderId="35" xfId="0" applyNumberFormat="1" applyFont="1" applyFill="1" applyBorder="1" applyAlignment="1">
      <alignment horizontal="center" vertical="center"/>
    </xf>
    <xf numFmtId="176" fontId="29" fillId="55" borderId="38" xfId="0" applyNumberFormat="1" applyFont="1" applyFill="1" applyBorder="1" applyAlignment="1" quotePrefix="1">
      <alignment horizontal="center" vertical="center" wrapText="1"/>
    </xf>
    <xf numFmtId="180" fontId="25" fillId="55" borderId="0" xfId="0" applyNumberFormat="1" applyFont="1" applyFill="1" applyAlignment="1">
      <alignment/>
    </xf>
    <xf numFmtId="0" fontId="25" fillId="55" borderId="23" xfId="0" applyFont="1" applyFill="1" applyBorder="1" applyAlignment="1">
      <alignment horizontal="center" vertical="center"/>
    </xf>
    <xf numFmtId="0" fontId="25" fillId="55" borderId="30" xfId="0" applyFont="1" applyFill="1" applyBorder="1" applyAlignment="1">
      <alignment horizontal="center" vertical="center"/>
    </xf>
    <xf numFmtId="0" fontId="25" fillId="55" borderId="31" xfId="0" applyFont="1" applyFill="1" applyBorder="1" applyAlignment="1">
      <alignment vertical="center"/>
    </xf>
    <xf numFmtId="0" fontId="25" fillId="55" borderId="43" xfId="0" applyFont="1" applyFill="1" applyBorder="1" applyAlignment="1">
      <alignment vertical="center"/>
    </xf>
    <xf numFmtId="0" fontId="25" fillId="55" borderId="0" xfId="0" applyFont="1" applyFill="1" applyBorder="1" applyAlignment="1">
      <alignment horizontal="left" vertical="center"/>
    </xf>
    <xf numFmtId="0" fontId="29" fillId="55" borderId="38" xfId="0" applyFont="1" applyFill="1" applyBorder="1" applyAlignment="1">
      <alignment horizontal="center" vertical="center"/>
    </xf>
    <xf numFmtId="49" fontId="25" fillId="55" borderId="26" xfId="633" applyNumberFormat="1" applyFont="1" applyFill="1" applyBorder="1" applyAlignment="1">
      <alignment horizontal="left" vertical="center" wrapText="1"/>
      <protection/>
    </xf>
    <xf numFmtId="0" fontId="25" fillId="55" borderId="34" xfId="633" applyNumberFormat="1" applyFont="1" applyFill="1" applyBorder="1" applyAlignment="1">
      <alignment horizontal="center" vertical="center" wrapText="1"/>
      <protection/>
    </xf>
    <xf numFmtId="179" fontId="25" fillId="55" borderId="34" xfId="633" applyNumberFormat="1" applyFont="1" applyFill="1" applyBorder="1" applyAlignment="1">
      <alignment horizontal="center" vertical="center" wrapText="1"/>
      <protection/>
    </xf>
    <xf numFmtId="49" fontId="25" fillId="55" borderId="34" xfId="633" applyNumberFormat="1" applyFont="1" applyFill="1" applyBorder="1" applyAlignment="1">
      <alignment horizontal="center" vertical="center" wrapText="1"/>
      <protection/>
    </xf>
    <xf numFmtId="177" fontId="29" fillId="55" borderId="57" xfId="0" applyNumberFormat="1" applyFont="1" applyFill="1" applyBorder="1" applyAlignment="1">
      <alignment horizontal="center" vertical="center" wrapText="1"/>
    </xf>
    <xf numFmtId="176" fontId="29" fillId="55" borderId="34" xfId="0" applyNumberFormat="1" applyFont="1" applyFill="1" applyBorder="1" applyAlignment="1" applyProtection="1" quotePrefix="1">
      <alignment horizontal="center" vertical="center" wrapText="1"/>
      <protection locked="0"/>
    </xf>
    <xf numFmtId="49" fontId="25" fillId="55" borderId="34" xfId="633" applyNumberFormat="1" applyFont="1" applyFill="1" applyBorder="1" applyAlignment="1">
      <alignment horizontal="center" vertical="center"/>
      <protection/>
    </xf>
    <xf numFmtId="49" fontId="25" fillId="55" borderId="35" xfId="633" applyNumberFormat="1" applyFont="1" applyFill="1" applyBorder="1" applyAlignment="1">
      <alignment horizontal="left" vertical="center" wrapText="1"/>
      <protection/>
    </xf>
    <xf numFmtId="176" fontId="29" fillId="55" borderId="21" xfId="0" applyNumberFormat="1" applyFont="1" applyFill="1" applyBorder="1" applyAlignment="1" quotePrefix="1">
      <alignment horizontal="center" vertical="center" wrapText="1"/>
    </xf>
    <xf numFmtId="49" fontId="25" fillId="55" borderId="33" xfId="633" applyNumberFormat="1" applyFont="1" applyFill="1" applyBorder="1" applyAlignment="1">
      <alignment horizontal="left" vertical="center" wrapText="1"/>
      <protection/>
    </xf>
    <xf numFmtId="0" fontId="25" fillId="55" borderId="27" xfId="0" applyFont="1" applyFill="1" applyBorder="1" applyAlignment="1">
      <alignment vertical="center"/>
    </xf>
    <xf numFmtId="0" fontId="25" fillId="55" borderId="33" xfId="0" applyNumberFormat="1" applyFont="1" applyFill="1" applyBorder="1" applyAlignment="1">
      <alignment horizontal="center" vertical="center"/>
    </xf>
    <xf numFmtId="176" fontId="29" fillId="55" borderId="46" xfId="0" applyNumberFormat="1" applyFont="1" applyFill="1" applyBorder="1" applyAlignment="1" quotePrefix="1">
      <alignment horizontal="center" vertical="center" wrapText="1"/>
    </xf>
    <xf numFmtId="177" fontId="29" fillId="55" borderId="48" xfId="0" applyNumberFormat="1" applyFont="1" applyFill="1" applyBorder="1" applyAlignment="1">
      <alignment horizontal="center" vertical="center" wrapText="1"/>
    </xf>
    <xf numFmtId="0" fontId="19" fillId="55" borderId="29" xfId="0" applyFont="1" applyFill="1" applyBorder="1" applyAlignment="1">
      <alignment horizontal="center" vertical="center"/>
    </xf>
    <xf numFmtId="0" fontId="25" fillId="55" borderId="47" xfId="0" applyNumberFormat="1" applyFont="1" applyFill="1" applyBorder="1" applyAlignment="1">
      <alignment horizontal="center" vertical="center"/>
    </xf>
    <xf numFmtId="0" fontId="25" fillId="55" borderId="37" xfId="0" applyNumberFormat="1" applyFont="1" applyFill="1" applyBorder="1" applyAlignment="1">
      <alignment horizontal="center" vertical="center"/>
    </xf>
    <xf numFmtId="0" fontId="25" fillId="55" borderId="32" xfId="0" applyFont="1" applyFill="1" applyBorder="1" applyAlignment="1">
      <alignment horizontal="left" vertical="center"/>
    </xf>
    <xf numFmtId="0" fontId="25" fillId="55" borderId="32" xfId="0" applyFont="1" applyFill="1" applyBorder="1" applyAlignment="1">
      <alignment horizontal="center" vertical="center"/>
    </xf>
    <xf numFmtId="179" fontId="25" fillId="55" borderId="32" xfId="0" applyNumberFormat="1" applyFont="1" applyFill="1" applyBorder="1" applyAlignment="1">
      <alignment horizontal="center" vertical="center"/>
    </xf>
    <xf numFmtId="0" fontId="25" fillId="55" borderId="38" xfId="633" applyNumberFormat="1" applyFont="1" applyFill="1" applyBorder="1" applyAlignment="1">
      <alignment horizontal="center" vertical="center" wrapText="1"/>
      <protection/>
    </xf>
    <xf numFmtId="0" fontId="25" fillId="55" borderId="29" xfId="633" applyNumberFormat="1" applyFont="1" applyFill="1" applyBorder="1" applyAlignment="1">
      <alignment horizontal="center" vertical="center" wrapText="1"/>
      <protection/>
    </xf>
    <xf numFmtId="179" fontId="25" fillId="55" borderId="34" xfId="0" applyNumberFormat="1" applyFont="1" applyFill="1" applyBorder="1" applyAlignment="1">
      <alignment horizontal="center" vertical="center"/>
    </xf>
    <xf numFmtId="0" fontId="25" fillId="55" borderId="34" xfId="0" applyFont="1" applyFill="1" applyBorder="1" applyAlignment="1">
      <alignment horizontal="center" vertical="center" wrapText="1"/>
    </xf>
    <xf numFmtId="0" fontId="25" fillId="55" borderId="25" xfId="0" applyNumberFormat="1" applyFont="1" applyFill="1" applyBorder="1" applyAlignment="1">
      <alignment horizontal="center" vertical="center"/>
    </xf>
    <xf numFmtId="176" fontId="29" fillId="55" borderId="51" xfId="0" applyNumberFormat="1" applyFont="1" applyFill="1" applyBorder="1" applyAlignment="1" quotePrefix="1">
      <alignment horizontal="center" vertical="center" wrapText="1"/>
    </xf>
    <xf numFmtId="177" fontId="29" fillId="55" borderId="54" xfId="0" applyNumberFormat="1" applyFont="1" applyFill="1" applyBorder="1" applyAlignment="1">
      <alignment horizontal="center" vertical="center" wrapText="1"/>
    </xf>
    <xf numFmtId="178" fontId="25" fillId="55" borderId="55" xfId="0" applyNumberFormat="1" applyFont="1" applyFill="1" applyBorder="1" applyAlignment="1">
      <alignment horizontal="center" vertical="center"/>
    </xf>
    <xf numFmtId="178" fontId="25" fillId="55" borderId="34" xfId="0" applyNumberFormat="1" applyFont="1" applyFill="1" applyBorder="1" applyAlignment="1">
      <alignment horizontal="center" vertical="center"/>
    </xf>
    <xf numFmtId="0" fontId="25" fillId="55" borderId="0" xfId="0" applyFont="1" applyFill="1" applyBorder="1" applyAlignment="1">
      <alignment/>
    </xf>
    <xf numFmtId="0" fontId="25" fillId="55" borderId="30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 applyProtection="1">
      <alignment vertical="center"/>
      <protection locked="0"/>
    </xf>
    <xf numFmtId="0" fontId="65" fillId="0" borderId="25" xfId="0" applyFont="1" applyFill="1" applyBorder="1" applyAlignment="1" applyProtection="1">
      <alignment horizontal="center" vertical="center"/>
      <protection locked="0"/>
    </xf>
    <xf numFmtId="0" fontId="65" fillId="55" borderId="32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vertical="center"/>
      <protection locked="0"/>
    </xf>
    <xf numFmtId="0" fontId="21" fillId="55" borderId="34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/>
    </xf>
    <xf numFmtId="0" fontId="21" fillId="55" borderId="43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right"/>
    </xf>
    <xf numFmtId="0" fontId="65" fillId="55" borderId="0" xfId="0" applyFont="1" applyFill="1" applyBorder="1" applyAlignment="1">
      <alignment/>
    </xf>
    <xf numFmtId="0" fontId="65" fillId="55" borderId="0" xfId="0" applyFont="1" applyFill="1" applyAlignment="1">
      <alignment horizontal="center" vertical="center"/>
    </xf>
    <xf numFmtId="0" fontId="66" fillId="55" borderId="0" xfId="0" applyFont="1" applyFill="1" applyBorder="1" applyAlignment="1">
      <alignment/>
    </xf>
    <xf numFmtId="0" fontId="65" fillId="55" borderId="0" xfId="0" applyFont="1" applyFill="1" applyBorder="1" applyAlignment="1">
      <alignment horizontal="center"/>
    </xf>
    <xf numFmtId="0" fontId="65" fillId="55" borderId="21" xfId="0" applyFont="1" applyFill="1" applyBorder="1" applyAlignment="1">
      <alignment/>
    </xf>
    <xf numFmtId="0" fontId="67" fillId="55" borderId="0" xfId="0" applyFont="1" applyFill="1" applyBorder="1" applyAlignment="1">
      <alignment/>
    </xf>
    <xf numFmtId="0" fontId="65" fillId="55" borderId="0" xfId="0" applyFont="1" applyFill="1" applyAlignment="1">
      <alignment horizontal="right"/>
    </xf>
    <xf numFmtId="0" fontId="65" fillId="55" borderId="33" xfId="0" applyFont="1" applyFill="1" applyBorder="1" applyAlignment="1">
      <alignment horizontal="center" vertical="center"/>
    </xf>
    <xf numFmtId="0" fontId="65" fillId="55" borderId="22" xfId="0" applyFont="1" applyFill="1" applyBorder="1" applyAlignment="1">
      <alignment horizontal="center"/>
    </xf>
    <xf numFmtId="0" fontId="65" fillId="55" borderId="26" xfId="0" applyFont="1" applyFill="1" applyBorder="1" applyAlignment="1">
      <alignment horizontal="center" vertical="center"/>
    </xf>
    <xf numFmtId="0" fontId="65" fillId="55" borderId="23" xfId="0" applyFont="1" applyFill="1" applyBorder="1" applyAlignment="1">
      <alignment horizontal="center"/>
    </xf>
    <xf numFmtId="0" fontId="65" fillId="55" borderId="24" xfId="0" applyFont="1" applyFill="1" applyBorder="1" applyAlignment="1">
      <alignment horizontal="center"/>
    </xf>
    <xf numFmtId="0" fontId="65" fillId="55" borderId="25" xfId="0" applyFont="1" applyFill="1" applyBorder="1" applyAlignment="1">
      <alignment horizontal="center"/>
    </xf>
    <xf numFmtId="0" fontId="65" fillId="55" borderId="26" xfId="0" applyFont="1" applyFill="1" applyBorder="1" applyAlignment="1">
      <alignment/>
    </xf>
    <xf numFmtId="0" fontId="65" fillId="55" borderId="21" xfId="0" applyFont="1" applyFill="1" applyBorder="1" applyAlignment="1">
      <alignment horizontal="center"/>
    </xf>
    <xf numFmtId="0" fontId="25" fillId="55" borderId="32" xfId="0" applyFont="1" applyFill="1" applyBorder="1" applyAlignment="1">
      <alignment vertical="center"/>
    </xf>
    <xf numFmtId="181" fontId="29" fillId="55" borderId="36" xfId="0" applyNumberFormat="1" applyFont="1" applyFill="1" applyBorder="1" applyAlignment="1">
      <alignment horizontal="center" vertical="center"/>
    </xf>
    <xf numFmtId="49" fontId="21" fillId="55" borderId="29" xfId="633" applyNumberFormat="1" applyFont="1" applyFill="1" applyBorder="1" applyAlignment="1">
      <alignment horizontal="center" vertical="center"/>
      <protection/>
    </xf>
    <xf numFmtId="0" fontId="21" fillId="55" borderId="3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1" fillId="55" borderId="34" xfId="0" applyFont="1" applyFill="1" applyBorder="1" applyAlignment="1">
      <alignment horizontal="center" vertical="center"/>
    </xf>
    <xf numFmtId="0" fontId="21" fillId="55" borderId="32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center"/>
    </xf>
    <xf numFmtId="0" fontId="21" fillId="22" borderId="47" xfId="0" applyFont="1" applyFill="1" applyBorder="1" applyAlignment="1">
      <alignment horizontal="center"/>
    </xf>
    <xf numFmtId="0" fontId="21" fillId="22" borderId="33" xfId="0" applyFont="1" applyFill="1" applyBorder="1" applyAlignment="1">
      <alignment horizontal="center"/>
    </xf>
    <xf numFmtId="0" fontId="21" fillId="55" borderId="27" xfId="0" applyFont="1" applyFill="1" applyBorder="1" applyAlignment="1">
      <alignment horizontal="center" shrinkToFit="1"/>
    </xf>
    <xf numFmtId="0" fontId="21" fillId="55" borderId="47" xfId="0" applyFont="1" applyFill="1" applyBorder="1" applyAlignment="1">
      <alignment horizontal="center" shrinkToFit="1"/>
    </xf>
    <xf numFmtId="0" fontId="21" fillId="55" borderId="33" xfId="0" applyFont="1" applyFill="1" applyBorder="1" applyAlignment="1">
      <alignment horizontal="center" shrinkToFit="1"/>
    </xf>
    <xf numFmtId="0" fontId="25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/>
    </xf>
    <xf numFmtId="0" fontId="21" fillId="55" borderId="55" xfId="0" applyFont="1" applyFill="1" applyBorder="1" applyAlignment="1">
      <alignment horizontal="center" vertical="center"/>
    </xf>
    <xf numFmtId="0" fontId="25" fillId="55" borderId="32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0" fontId="21" fillId="55" borderId="51" xfId="0" applyFont="1" applyFill="1" applyBorder="1" applyAlignment="1">
      <alignment horizontal="center" vertical="center"/>
    </xf>
    <xf numFmtId="0" fontId="21" fillId="55" borderId="42" xfId="0" applyFont="1" applyFill="1" applyBorder="1" applyAlignment="1">
      <alignment horizontal="center" vertical="center"/>
    </xf>
    <xf numFmtId="0" fontId="21" fillId="55" borderId="71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/>
    </xf>
    <xf numFmtId="0" fontId="21" fillId="55" borderId="43" xfId="0" applyFont="1" applyFill="1" applyBorder="1" applyAlignment="1">
      <alignment horizontal="center" shrinkToFit="1"/>
    </xf>
    <xf numFmtId="0" fontId="21" fillId="55" borderId="21" xfId="0" applyFont="1" applyFill="1" applyBorder="1" applyAlignment="1">
      <alignment horizontal="center" shrinkToFit="1"/>
    </xf>
    <xf numFmtId="0" fontId="21" fillId="55" borderId="26" xfId="0" applyFont="1" applyFill="1" applyBorder="1" applyAlignment="1">
      <alignment horizontal="center" shrinkToFit="1"/>
    </xf>
    <xf numFmtId="0" fontId="25" fillId="55" borderId="21" xfId="0" applyFont="1" applyFill="1" applyBorder="1" applyAlignment="1">
      <alignment horizontal="left"/>
    </xf>
    <xf numFmtId="0" fontId="21" fillId="55" borderId="21" xfId="0" applyFont="1" applyFill="1" applyBorder="1" applyAlignment="1">
      <alignment horizontal="left"/>
    </xf>
    <xf numFmtId="0" fontId="21" fillId="55" borderId="21" xfId="0" applyFont="1" applyFill="1" applyBorder="1" applyAlignment="1" applyProtection="1">
      <alignment/>
      <protection locked="0"/>
    </xf>
    <xf numFmtId="0" fontId="21" fillId="55" borderId="38" xfId="0" applyFont="1" applyFill="1" applyBorder="1" applyAlignment="1">
      <alignment horizontal="right"/>
    </xf>
    <xf numFmtId="0" fontId="21" fillId="55" borderId="27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/>
    </xf>
    <xf numFmtId="0" fontId="28" fillId="55" borderId="31" xfId="0" applyFont="1" applyFill="1" applyBorder="1" applyAlignment="1">
      <alignment/>
    </xf>
    <xf numFmtId="0" fontId="28" fillId="55" borderId="0" xfId="0" applyFont="1" applyFill="1" applyAlignment="1">
      <alignment/>
    </xf>
    <xf numFmtId="0" fontId="28" fillId="55" borderId="43" xfId="0" applyFont="1" applyFill="1" applyBorder="1" applyAlignment="1">
      <alignment/>
    </xf>
    <xf numFmtId="0" fontId="28" fillId="55" borderId="21" xfId="0" applyFont="1" applyFill="1" applyBorder="1" applyAlignment="1">
      <alignment/>
    </xf>
    <xf numFmtId="0" fontId="21" fillId="55" borderId="47" xfId="0" applyFont="1" applyFill="1" applyBorder="1" applyAlignment="1">
      <alignment horizontal="center"/>
    </xf>
    <xf numFmtId="0" fontId="21" fillId="55" borderId="21" xfId="0" applyFont="1" applyFill="1" applyBorder="1" applyAlignment="1">
      <alignment horizontal="center"/>
    </xf>
    <xf numFmtId="0" fontId="21" fillId="55" borderId="33" xfId="0" applyFont="1" applyFill="1" applyBorder="1" applyAlignment="1">
      <alignment horizontal="center" vertical="center"/>
    </xf>
    <xf numFmtId="0" fontId="21" fillId="55" borderId="43" xfId="0" applyFont="1" applyFill="1" applyBorder="1" applyAlignment="1">
      <alignment horizontal="center" vertical="center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21" fillId="0" borderId="26" xfId="0" applyFont="1" applyFill="1" applyBorder="1" applyAlignment="1" applyProtection="1">
      <alignment horizontal="left" vertical="center" wrapText="1"/>
      <protection locked="0"/>
    </xf>
    <xf numFmtId="0" fontId="21" fillId="55" borderId="33" xfId="0" applyFont="1" applyFill="1" applyBorder="1" applyAlignment="1" applyProtection="1">
      <alignment horizontal="left" vertical="center" wrapText="1"/>
      <protection locked="0"/>
    </xf>
    <xf numFmtId="0" fontId="21" fillId="55" borderId="26" xfId="0" applyFont="1" applyFill="1" applyBorder="1" applyAlignment="1" applyProtection="1">
      <alignment horizontal="left" vertical="center" wrapText="1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shrinkToFit="1"/>
    </xf>
    <xf numFmtId="0" fontId="21" fillId="0" borderId="47" xfId="0" applyFont="1" applyFill="1" applyBorder="1" applyAlignment="1">
      <alignment horizontal="center" shrinkToFit="1"/>
    </xf>
    <xf numFmtId="0" fontId="21" fillId="0" borderId="33" xfId="0" applyFont="1" applyFill="1" applyBorder="1" applyAlignment="1">
      <alignment horizontal="center" shrinkToFit="1"/>
    </xf>
    <xf numFmtId="0" fontId="25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6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left"/>
    </xf>
    <xf numFmtId="0" fontId="25" fillId="0" borderId="21" xfId="0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 locked="0"/>
    </xf>
    <xf numFmtId="0" fontId="21" fillId="0" borderId="38" xfId="0" applyFont="1" applyFill="1" applyBorder="1" applyAlignment="1">
      <alignment horizontal="right"/>
    </xf>
    <xf numFmtId="0" fontId="21" fillId="0" borderId="27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43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179" fontId="25" fillId="0" borderId="32" xfId="0" applyNumberFormat="1" applyFont="1" applyBorder="1" applyAlignment="1">
      <alignment horizontal="center" vertical="center"/>
    </xf>
    <xf numFmtId="179" fontId="25" fillId="0" borderId="23" xfId="0" applyNumberFormat="1" applyFont="1" applyBorder="1" applyAlignment="1">
      <alignment horizontal="center" vertical="center"/>
    </xf>
    <xf numFmtId="179" fontId="25" fillId="0" borderId="34" xfId="0" applyNumberFormat="1" applyFont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horizontal="right"/>
      <protection locked="0"/>
    </xf>
    <xf numFmtId="0" fontId="21" fillId="0" borderId="21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/>
    </xf>
    <xf numFmtId="0" fontId="25" fillId="0" borderId="30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179" fontId="25" fillId="0" borderId="32" xfId="0" applyNumberFormat="1" applyFont="1" applyFill="1" applyBorder="1" applyAlignment="1">
      <alignment horizontal="center" vertical="center"/>
    </xf>
    <xf numFmtId="179" fontId="25" fillId="0" borderId="34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73" fillId="55" borderId="32" xfId="0" applyFont="1" applyFill="1" applyBorder="1" applyAlignment="1">
      <alignment horizontal="center" vertical="center"/>
    </xf>
    <xf numFmtId="0" fontId="65" fillId="55" borderId="23" xfId="0" applyFont="1" applyFill="1" applyBorder="1" applyAlignment="1">
      <alignment horizontal="center" vertical="center"/>
    </xf>
    <xf numFmtId="0" fontId="65" fillId="55" borderId="34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 wrapText="1"/>
    </xf>
    <xf numFmtId="0" fontId="65" fillId="22" borderId="27" xfId="0" applyFont="1" applyFill="1" applyBorder="1" applyAlignment="1">
      <alignment horizontal="center"/>
    </xf>
    <xf numFmtId="0" fontId="65" fillId="22" borderId="47" xfId="0" applyFont="1" applyFill="1" applyBorder="1" applyAlignment="1">
      <alignment horizontal="center"/>
    </xf>
    <xf numFmtId="0" fontId="65" fillId="22" borderId="33" xfId="0" applyFont="1" applyFill="1" applyBorder="1" applyAlignment="1">
      <alignment horizontal="center"/>
    </xf>
    <xf numFmtId="0" fontId="65" fillId="0" borderId="27" xfId="0" applyFont="1" applyFill="1" applyBorder="1" applyAlignment="1">
      <alignment horizontal="center" shrinkToFit="1"/>
    </xf>
    <xf numFmtId="0" fontId="65" fillId="0" borderId="47" xfId="0" applyFont="1" applyFill="1" applyBorder="1" applyAlignment="1">
      <alignment horizontal="center" shrinkToFit="1"/>
    </xf>
    <xf numFmtId="0" fontId="65" fillId="0" borderId="33" xfId="0" applyFont="1" applyFill="1" applyBorder="1" applyAlignment="1">
      <alignment horizontal="center" shrinkToFit="1"/>
    </xf>
    <xf numFmtId="0" fontId="73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shrinkToFit="1"/>
    </xf>
    <xf numFmtId="0" fontId="65" fillId="0" borderId="21" xfId="0" applyFont="1" applyFill="1" applyBorder="1" applyAlignment="1">
      <alignment horizontal="center" shrinkToFit="1"/>
    </xf>
    <xf numFmtId="0" fontId="65" fillId="0" borderId="26" xfId="0" applyFont="1" applyFill="1" applyBorder="1" applyAlignment="1">
      <alignment horizontal="center" shrinkToFit="1"/>
    </xf>
    <xf numFmtId="0" fontId="65" fillId="0" borderId="21" xfId="0" applyFont="1" applyFill="1" applyBorder="1" applyAlignment="1">
      <alignment horizontal="left"/>
    </xf>
    <xf numFmtId="0" fontId="65" fillId="0" borderId="38" xfId="0" applyFont="1" applyFill="1" applyBorder="1" applyAlignment="1">
      <alignment horizontal="right"/>
    </xf>
    <xf numFmtId="0" fontId="65" fillId="0" borderId="27" xfId="0" applyFont="1" applyFill="1" applyBorder="1" applyAlignment="1">
      <alignment horizontal="center" vertical="center"/>
    </xf>
    <xf numFmtId="0" fontId="74" fillId="0" borderId="47" xfId="0" applyFont="1" applyFill="1" applyBorder="1" applyAlignment="1">
      <alignment/>
    </xf>
    <xf numFmtId="0" fontId="74" fillId="0" borderId="31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43" xfId="0" applyFont="1" applyFill="1" applyBorder="1" applyAlignment="1">
      <alignment/>
    </xf>
    <xf numFmtId="0" fontId="74" fillId="0" borderId="21" xfId="0" applyFont="1" applyFill="1" applyBorder="1" applyAlignment="1">
      <alignment/>
    </xf>
    <xf numFmtId="0" fontId="65" fillId="0" borderId="47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5" fillId="0" borderId="33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/>
    </xf>
    <xf numFmtId="0" fontId="65" fillId="55" borderId="32" xfId="0" applyFont="1" applyFill="1" applyBorder="1" applyAlignment="1">
      <alignment horizontal="center" vertical="center"/>
    </xf>
    <xf numFmtId="0" fontId="65" fillId="0" borderId="69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/>
    </xf>
    <xf numFmtId="0" fontId="28" fillId="0" borderId="21" xfId="0" applyFont="1" applyBorder="1" applyAlignment="1">
      <alignment/>
    </xf>
    <xf numFmtId="0" fontId="25" fillId="0" borderId="21" xfId="0" applyFont="1" applyFill="1" applyBorder="1" applyAlignment="1">
      <alignment horizontal="left"/>
    </xf>
    <xf numFmtId="0" fontId="72" fillId="0" borderId="32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5" fillId="0" borderId="47" xfId="0" applyFont="1" applyFill="1" applyBorder="1" applyAlignment="1">
      <alignment/>
    </xf>
    <xf numFmtId="0" fontId="75" fillId="0" borderId="31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43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65" fillId="55" borderId="32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left"/>
    </xf>
    <xf numFmtId="0" fontId="65" fillId="55" borderId="21" xfId="0" applyFont="1" applyFill="1" applyBorder="1" applyAlignment="1" applyProtection="1">
      <alignment/>
      <protection locked="0"/>
    </xf>
    <xf numFmtId="0" fontId="65" fillId="55" borderId="38" xfId="0" applyFont="1" applyFill="1" applyBorder="1" applyAlignment="1">
      <alignment horizontal="right"/>
    </xf>
    <xf numFmtId="0" fontId="65" fillId="55" borderId="27" xfId="0" applyFont="1" applyFill="1" applyBorder="1" applyAlignment="1">
      <alignment horizontal="center" vertical="center"/>
    </xf>
    <xf numFmtId="0" fontId="65" fillId="55" borderId="33" xfId="0" applyFont="1" applyFill="1" applyBorder="1" applyAlignment="1">
      <alignment horizontal="center" vertical="center"/>
    </xf>
    <xf numFmtId="0" fontId="65" fillId="55" borderId="43" xfId="0" applyFont="1" applyFill="1" applyBorder="1" applyAlignment="1">
      <alignment horizontal="center" vertical="center"/>
    </xf>
    <xf numFmtId="0" fontId="65" fillId="55" borderId="26" xfId="0" applyFont="1" applyFill="1" applyBorder="1" applyAlignment="1">
      <alignment horizontal="center" vertical="center"/>
    </xf>
    <xf numFmtId="0" fontId="65" fillId="55" borderId="27" xfId="0" applyFont="1" applyFill="1" applyBorder="1" applyAlignment="1">
      <alignment horizontal="center" vertical="center" wrapText="1"/>
    </xf>
    <xf numFmtId="0" fontId="65" fillId="55" borderId="31" xfId="0" applyFont="1" applyFill="1" applyBorder="1" applyAlignment="1">
      <alignment horizontal="center" vertical="center"/>
    </xf>
    <xf numFmtId="0" fontId="65" fillId="55" borderId="27" xfId="0" applyFont="1" applyFill="1" applyBorder="1" applyAlignment="1">
      <alignment horizontal="center"/>
    </xf>
    <xf numFmtId="0" fontId="65" fillId="55" borderId="47" xfId="0" applyFont="1" applyFill="1" applyBorder="1" applyAlignment="1">
      <alignment horizontal="center"/>
    </xf>
    <xf numFmtId="0" fontId="65" fillId="55" borderId="33" xfId="0" applyFont="1" applyFill="1" applyBorder="1" applyAlignment="1">
      <alignment horizontal="center"/>
    </xf>
    <xf numFmtId="0" fontId="65" fillId="55" borderId="27" xfId="0" applyFont="1" applyFill="1" applyBorder="1" applyAlignment="1">
      <alignment horizontal="center" shrinkToFit="1"/>
    </xf>
    <xf numFmtId="0" fontId="65" fillId="55" borderId="47" xfId="0" applyFont="1" applyFill="1" applyBorder="1" applyAlignment="1">
      <alignment horizontal="center" shrinkToFit="1"/>
    </xf>
    <xf numFmtId="0" fontId="65" fillId="55" borderId="33" xfId="0" applyFont="1" applyFill="1" applyBorder="1" applyAlignment="1">
      <alignment horizontal="center" shrinkToFit="1"/>
    </xf>
    <xf numFmtId="0" fontId="73" fillId="55" borderId="32" xfId="0" applyFont="1" applyFill="1" applyBorder="1" applyAlignment="1">
      <alignment horizontal="center" vertical="center" wrapText="1"/>
    </xf>
    <xf numFmtId="0" fontId="65" fillId="55" borderId="33" xfId="0" applyFont="1" applyFill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/>
    </xf>
    <xf numFmtId="0" fontId="65" fillId="55" borderId="43" xfId="0" applyFont="1" applyFill="1" applyBorder="1" applyAlignment="1">
      <alignment horizontal="center" shrinkToFit="1"/>
    </xf>
    <xf numFmtId="0" fontId="65" fillId="55" borderId="21" xfId="0" applyFont="1" applyFill="1" applyBorder="1" applyAlignment="1">
      <alignment horizontal="center" shrinkToFit="1"/>
    </xf>
    <xf numFmtId="0" fontId="65" fillId="55" borderId="26" xfId="0" applyFont="1" applyFill="1" applyBorder="1" applyAlignment="1">
      <alignment horizontal="center" shrinkToFit="1"/>
    </xf>
    <xf numFmtId="0" fontId="25" fillId="55" borderId="32" xfId="0" applyFont="1" applyFill="1" applyBorder="1" applyAlignment="1">
      <alignment horizontal="center" vertical="center"/>
    </xf>
    <xf numFmtId="0" fontId="73" fillId="55" borderId="69" xfId="0" applyFont="1" applyFill="1" applyBorder="1" applyAlignment="1">
      <alignment horizontal="center" vertical="center" wrapText="1"/>
    </xf>
    <xf numFmtId="0" fontId="65" fillId="55" borderId="70" xfId="0" applyFont="1" applyFill="1" applyBorder="1" applyAlignment="1">
      <alignment horizontal="center" vertical="center"/>
    </xf>
    <xf numFmtId="0" fontId="65" fillId="55" borderId="55" xfId="0" applyFont="1" applyFill="1" applyBorder="1" applyAlignment="1">
      <alignment horizontal="center" vertical="center"/>
    </xf>
    <xf numFmtId="0" fontId="65" fillId="55" borderId="49" xfId="0" applyFont="1" applyFill="1" applyBorder="1" applyAlignment="1">
      <alignment horizontal="center" vertical="center" wrapText="1"/>
    </xf>
    <xf numFmtId="0" fontId="65" fillId="55" borderId="51" xfId="0" applyFont="1" applyFill="1" applyBorder="1" applyAlignment="1">
      <alignment horizontal="center" vertical="center"/>
    </xf>
    <xf numFmtId="0" fontId="65" fillId="55" borderId="42" xfId="0" applyFont="1" applyFill="1" applyBorder="1" applyAlignment="1">
      <alignment horizontal="center" vertical="center"/>
    </xf>
    <xf numFmtId="0" fontId="65" fillId="55" borderId="71" xfId="0" applyFont="1" applyFill="1" applyBorder="1" applyAlignment="1">
      <alignment horizontal="center" vertical="center" wrapText="1"/>
    </xf>
    <xf numFmtId="0" fontId="65" fillId="55" borderId="54" xfId="0" applyFont="1" applyFill="1" applyBorder="1" applyAlignment="1">
      <alignment horizontal="center" vertical="center" wrapText="1"/>
    </xf>
    <xf numFmtId="0" fontId="65" fillId="55" borderId="57" xfId="0" applyFont="1" applyFill="1" applyBorder="1" applyAlignment="1">
      <alignment horizontal="center" vertical="center" wrapText="1"/>
    </xf>
    <xf numFmtId="0" fontId="65" fillId="55" borderId="46" xfId="0" applyFont="1" applyFill="1" applyBorder="1" applyAlignment="1">
      <alignment horizontal="center" vertical="center" wrapText="1"/>
    </xf>
    <xf numFmtId="0" fontId="74" fillId="55" borderId="47" xfId="0" applyFont="1" applyFill="1" applyBorder="1" applyAlignment="1">
      <alignment/>
    </xf>
    <xf numFmtId="0" fontId="74" fillId="55" borderId="31" xfId="0" applyFont="1" applyFill="1" applyBorder="1" applyAlignment="1">
      <alignment/>
    </xf>
    <xf numFmtId="0" fontId="74" fillId="55" borderId="0" xfId="0" applyFont="1" applyFill="1" applyAlignment="1">
      <alignment/>
    </xf>
    <xf numFmtId="0" fontId="74" fillId="55" borderId="43" xfId="0" applyFont="1" applyFill="1" applyBorder="1" applyAlignment="1">
      <alignment/>
    </xf>
    <xf numFmtId="0" fontId="74" fillId="55" borderId="21" xfId="0" applyFont="1" applyFill="1" applyBorder="1" applyAlignment="1">
      <alignment/>
    </xf>
    <xf numFmtId="0" fontId="65" fillId="55" borderId="21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shrinkToFit="1"/>
    </xf>
    <xf numFmtId="0" fontId="25" fillId="0" borderId="47" xfId="0" applyFont="1" applyFill="1" applyBorder="1" applyAlignment="1">
      <alignment horizontal="center" shrinkToFit="1"/>
    </xf>
    <xf numFmtId="0" fontId="25" fillId="0" borderId="33" xfId="0" applyFont="1" applyFill="1" applyBorder="1" applyAlignment="1">
      <alignment horizontal="center" shrinkToFi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shrinkToFit="1"/>
    </xf>
    <xf numFmtId="0" fontId="25" fillId="0" borderId="21" xfId="0" applyFont="1" applyFill="1" applyBorder="1" applyAlignment="1">
      <alignment horizontal="center" shrinkToFit="1"/>
    </xf>
    <xf numFmtId="0" fontId="25" fillId="0" borderId="26" xfId="0" applyFont="1" applyFill="1" applyBorder="1" applyAlignment="1">
      <alignment horizontal="center" shrinkToFit="1"/>
    </xf>
    <xf numFmtId="0" fontId="25" fillId="0" borderId="2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3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4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right"/>
    </xf>
    <xf numFmtId="0" fontId="73" fillId="0" borderId="32" xfId="0" applyFont="1" applyFill="1" applyBorder="1" applyAlignment="1">
      <alignment horizontal="center" vertical="center"/>
    </xf>
    <xf numFmtId="0" fontId="73" fillId="0" borderId="21" xfId="0" applyFont="1" applyFill="1" applyBorder="1" applyAlignment="1" applyProtection="1">
      <alignment horizontal="right"/>
      <protection locked="0"/>
    </xf>
    <xf numFmtId="0" fontId="65" fillId="0" borderId="21" xfId="0" applyFont="1" applyFill="1" applyBorder="1" applyAlignment="1" applyProtection="1">
      <alignment horizontal="right"/>
      <protection locked="0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horizontal="center" vertical="center"/>
    </xf>
    <xf numFmtId="0" fontId="21" fillId="13" borderId="47" xfId="0" applyFont="1" applyFill="1" applyBorder="1" applyAlignment="1">
      <alignment horizontal="center" vertical="center"/>
    </xf>
    <xf numFmtId="0" fontId="21" fillId="13" borderId="3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5" fillId="0" borderId="7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0" fontId="25" fillId="13" borderId="27" xfId="0" applyFont="1" applyFill="1" applyBorder="1" applyAlignment="1">
      <alignment horizontal="center"/>
    </xf>
    <xf numFmtId="0" fontId="25" fillId="13" borderId="47" xfId="0" applyFont="1" applyFill="1" applyBorder="1" applyAlignment="1">
      <alignment horizontal="center"/>
    </xf>
    <xf numFmtId="0" fontId="25" fillId="13" borderId="33" xfId="0" applyFont="1" applyFill="1" applyBorder="1" applyAlignment="1">
      <alignment horizontal="center"/>
    </xf>
    <xf numFmtId="0" fontId="73" fillId="0" borderId="21" xfId="0" applyFont="1" applyFill="1" applyBorder="1" applyAlignment="1">
      <alignment/>
    </xf>
    <xf numFmtId="0" fontId="0" fillId="0" borderId="21" xfId="0" applyBorder="1" applyAlignment="1">
      <alignment/>
    </xf>
  </cellXfs>
  <cellStyles count="625">
    <cellStyle name="Normal" xfId="0"/>
    <cellStyle name="20% - アクセント 1" xfId="15"/>
    <cellStyle name="20% - アクセント 1 10" xfId="16"/>
    <cellStyle name="20% - アクセント 1 10 2" xfId="17"/>
    <cellStyle name="20% - アクセント 1 11" xfId="18"/>
    <cellStyle name="20% - アクセント 1 12" xfId="19"/>
    <cellStyle name="20% - アクセント 1 13" xfId="20"/>
    <cellStyle name="20% - アクセント 1 14" xfId="21"/>
    <cellStyle name="20% - アクセント 1 15" xfId="22"/>
    <cellStyle name="20% - アクセント 1 16" xfId="23"/>
    <cellStyle name="20% - アクセント 1 17" xfId="24"/>
    <cellStyle name="20% - アクセント 1 2" xfId="25"/>
    <cellStyle name="20% - アクセント 1 2 2" xfId="26"/>
    <cellStyle name="20% - アクセント 1 2 3" xfId="27"/>
    <cellStyle name="20% - アクセント 1 3" xfId="28"/>
    <cellStyle name="20% - アクセント 1 3 2" xfId="29"/>
    <cellStyle name="20% - アクセント 1 3 3" xfId="30"/>
    <cellStyle name="20% - アクセント 1 4" xfId="31"/>
    <cellStyle name="20% - アクセント 1 4 2" xfId="32"/>
    <cellStyle name="20% - アクセント 1 4 3" xfId="33"/>
    <cellStyle name="20% - アクセント 1 5" xfId="34"/>
    <cellStyle name="20% - アクセント 1 5 2" xfId="35"/>
    <cellStyle name="20% - アクセント 1 5 3" xfId="36"/>
    <cellStyle name="20% - アクセント 1 6" xfId="37"/>
    <cellStyle name="20% - アクセント 1 6 2" xfId="38"/>
    <cellStyle name="20% - アクセント 1 6 3" xfId="39"/>
    <cellStyle name="20% - アクセント 1 7" xfId="40"/>
    <cellStyle name="20% - アクセント 1 7 2" xfId="41"/>
    <cellStyle name="20% - アクセント 1 8" xfId="42"/>
    <cellStyle name="20% - アクセント 1 8 2" xfId="43"/>
    <cellStyle name="20% - アクセント 1 9" xfId="44"/>
    <cellStyle name="20% - アクセント 1 9 2" xfId="45"/>
    <cellStyle name="20% - アクセント 2" xfId="46"/>
    <cellStyle name="20% - アクセント 2 10" xfId="47"/>
    <cellStyle name="20% - アクセント 2 10 2" xfId="48"/>
    <cellStyle name="20% - アクセント 2 11" xfId="49"/>
    <cellStyle name="20% - アクセント 2 12" xfId="50"/>
    <cellStyle name="20% - アクセント 2 13" xfId="51"/>
    <cellStyle name="20% - アクセント 2 14" xfId="52"/>
    <cellStyle name="20% - アクセント 2 15" xfId="53"/>
    <cellStyle name="20% - アクセント 2 16" xfId="54"/>
    <cellStyle name="20% - アクセント 2 17" xfId="55"/>
    <cellStyle name="20% - アクセント 2 2" xfId="56"/>
    <cellStyle name="20% - アクセント 2 2 2" xfId="57"/>
    <cellStyle name="20% - アクセント 2 2 3" xfId="58"/>
    <cellStyle name="20% - アクセント 2 3" xfId="59"/>
    <cellStyle name="20% - アクセント 2 3 2" xfId="60"/>
    <cellStyle name="20% - アクセント 2 3 3" xfId="61"/>
    <cellStyle name="20% - アクセント 2 4" xfId="62"/>
    <cellStyle name="20% - アクセント 2 4 2" xfId="63"/>
    <cellStyle name="20% - アクセント 2 4 3" xfId="64"/>
    <cellStyle name="20% - アクセント 2 5" xfId="65"/>
    <cellStyle name="20% - アクセント 2 5 2" xfId="66"/>
    <cellStyle name="20% - アクセント 2 5 3" xfId="67"/>
    <cellStyle name="20% - アクセント 2 6" xfId="68"/>
    <cellStyle name="20% - アクセント 2 6 2" xfId="69"/>
    <cellStyle name="20% - アクセント 2 6 3" xfId="70"/>
    <cellStyle name="20% - アクセント 2 7" xfId="71"/>
    <cellStyle name="20% - アクセント 2 7 2" xfId="72"/>
    <cellStyle name="20% - アクセント 2 8" xfId="73"/>
    <cellStyle name="20% - アクセント 2 8 2" xfId="74"/>
    <cellStyle name="20% - アクセント 2 9" xfId="75"/>
    <cellStyle name="20% - アクセント 2 9 2" xfId="76"/>
    <cellStyle name="20% - アクセント 3" xfId="77"/>
    <cellStyle name="20% - アクセント 3 10" xfId="78"/>
    <cellStyle name="20% - アクセント 3 10 2" xfId="79"/>
    <cellStyle name="20% - アクセント 3 11" xfId="80"/>
    <cellStyle name="20% - アクセント 3 12" xfId="81"/>
    <cellStyle name="20% - アクセント 3 13" xfId="82"/>
    <cellStyle name="20% - アクセント 3 14" xfId="83"/>
    <cellStyle name="20% - アクセント 3 15" xfId="84"/>
    <cellStyle name="20% - アクセント 3 16" xfId="85"/>
    <cellStyle name="20% - アクセント 3 17" xfId="86"/>
    <cellStyle name="20% - アクセント 3 2" xfId="87"/>
    <cellStyle name="20% - アクセント 3 2 2" xfId="88"/>
    <cellStyle name="20% - アクセント 3 2 3" xfId="89"/>
    <cellStyle name="20% - アクセント 3 3" xfId="90"/>
    <cellStyle name="20% - アクセント 3 3 2" xfId="91"/>
    <cellStyle name="20% - アクセント 3 3 3" xfId="92"/>
    <cellStyle name="20% - アクセント 3 4" xfId="93"/>
    <cellStyle name="20% - アクセント 3 4 2" xfId="94"/>
    <cellStyle name="20% - アクセント 3 4 3" xfId="95"/>
    <cellStyle name="20% - アクセント 3 5" xfId="96"/>
    <cellStyle name="20% - アクセント 3 5 2" xfId="97"/>
    <cellStyle name="20% - アクセント 3 5 3" xfId="98"/>
    <cellStyle name="20% - アクセント 3 6" xfId="99"/>
    <cellStyle name="20% - アクセント 3 6 2" xfId="100"/>
    <cellStyle name="20% - アクセント 3 6 3" xfId="101"/>
    <cellStyle name="20% - アクセント 3 7" xfId="102"/>
    <cellStyle name="20% - アクセント 3 7 2" xfId="103"/>
    <cellStyle name="20% - アクセント 3 8" xfId="104"/>
    <cellStyle name="20% - アクセント 3 8 2" xfId="105"/>
    <cellStyle name="20% - アクセント 3 9" xfId="106"/>
    <cellStyle name="20% - アクセント 3 9 2" xfId="107"/>
    <cellStyle name="20% - アクセント 4" xfId="108"/>
    <cellStyle name="20% - アクセント 4 10" xfId="109"/>
    <cellStyle name="20% - アクセント 4 10 2" xfId="110"/>
    <cellStyle name="20% - アクセント 4 11" xfId="111"/>
    <cellStyle name="20% - アクセント 4 12" xfId="112"/>
    <cellStyle name="20% - アクセント 4 13" xfId="113"/>
    <cellStyle name="20% - アクセント 4 14" xfId="114"/>
    <cellStyle name="20% - アクセント 4 15" xfId="115"/>
    <cellStyle name="20% - アクセント 4 16" xfId="116"/>
    <cellStyle name="20% - アクセント 4 17" xfId="117"/>
    <cellStyle name="20% - アクセント 4 2" xfId="118"/>
    <cellStyle name="20% - アクセント 4 2 2" xfId="119"/>
    <cellStyle name="20% - アクセント 4 2 3" xfId="120"/>
    <cellStyle name="20% - アクセント 4 3" xfId="121"/>
    <cellStyle name="20% - アクセント 4 3 2" xfId="122"/>
    <cellStyle name="20% - アクセント 4 3 3" xfId="123"/>
    <cellStyle name="20% - アクセント 4 4" xfId="124"/>
    <cellStyle name="20% - アクセント 4 4 2" xfId="125"/>
    <cellStyle name="20% - アクセント 4 4 3" xfId="126"/>
    <cellStyle name="20% - アクセント 4 5" xfId="127"/>
    <cellStyle name="20% - アクセント 4 5 2" xfId="128"/>
    <cellStyle name="20% - アクセント 4 5 3" xfId="129"/>
    <cellStyle name="20% - アクセント 4 6" xfId="130"/>
    <cellStyle name="20% - アクセント 4 6 2" xfId="131"/>
    <cellStyle name="20% - アクセント 4 6 3" xfId="132"/>
    <cellStyle name="20% - アクセント 4 7" xfId="133"/>
    <cellStyle name="20% - アクセント 4 7 2" xfId="134"/>
    <cellStyle name="20% - アクセント 4 8" xfId="135"/>
    <cellStyle name="20% - アクセント 4 8 2" xfId="136"/>
    <cellStyle name="20% - アクセント 4 9" xfId="137"/>
    <cellStyle name="20% - アクセント 4 9 2" xfId="138"/>
    <cellStyle name="20% - アクセント 5" xfId="139"/>
    <cellStyle name="20% - アクセント 5 10" xfId="140"/>
    <cellStyle name="20% - アクセント 5 10 2" xfId="141"/>
    <cellStyle name="20% - アクセント 5 11" xfId="142"/>
    <cellStyle name="20% - アクセント 5 12" xfId="143"/>
    <cellStyle name="20% - アクセント 5 13" xfId="144"/>
    <cellStyle name="20% - アクセント 5 14" xfId="145"/>
    <cellStyle name="20% - アクセント 5 15" xfId="146"/>
    <cellStyle name="20% - アクセント 5 16" xfId="147"/>
    <cellStyle name="20% - アクセント 5 17" xfId="148"/>
    <cellStyle name="20% - アクセント 5 2" xfId="149"/>
    <cellStyle name="20% - アクセント 5 2 2" xfId="150"/>
    <cellStyle name="20% - アクセント 5 2 3" xfId="151"/>
    <cellStyle name="20% - アクセント 5 3" xfId="152"/>
    <cellStyle name="20% - アクセント 5 3 2" xfId="153"/>
    <cellStyle name="20% - アクセント 5 3 3" xfId="154"/>
    <cellStyle name="20% - アクセント 5 4" xfId="155"/>
    <cellStyle name="20% - アクセント 5 4 2" xfId="156"/>
    <cellStyle name="20% - アクセント 5 4 3" xfId="157"/>
    <cellStyle name="20% - アクセント 5 5" xfId="158"/>
    <cellStyle name="20% - アクセント 5 5 2" xfId="159"/>
    <cellStyle name="20% - アクセント 5 5 3" xfId="160"/>
    <cellStyle name="20% - アクセント 5 6" xfId="161"/>
    <cellStyle name="20% - アクセント 5 6 2" xfId="162"/>
    <cellStyle name="20% - アクセント 5 6 3" xfId="163"/>
    <cellStyle name="20% - アクセント 5 7" xfId="164"/>
    <cellStyle name="20% - アクセント 5 7 2" xfId="165"/>
    <cellStyle name="20% - アクセント 5 8" xfId="166"/>
    <cellStyle name="20% - アクセント 5 8 2" xfId="167"/>
    <cellStyle name="20% - アクセント 5 9" xfId="168"/>
    <cellStyle name="20% - アクセント 5 9 2" xfId="169"/>
    <cellStyle name="20% - アクセント 6" xfId="170"/>
    <cellStyle name="20% - アクセント 6 10" xfId="171"/>
    <cellStyle name="20% - アクセント 6 10 2" xfId="172"/>
    <cellStyle name="20% - アクセント 6 11" xfId="173"/>
    <cellStyle name="20% - アクセント 6 12" xfId="174"/>
    <cellStyle name="20% - アクセント 6 13" xfId="175"/>
    <cellStyle name="20% - アクセント 6 14" xfId="176"/>
    <cellStyle name="20% - アクセント 6 15" xfId="177"/>
    <cellStyle name="20% - アクセント 6 16" xfId="178"/>
    <cellStyle name="20% - アクセント 6 17" xfId="179"/>
    <cellStyle name="20% - アクセント 6 2" xfId="180"/>
    <cellStyle name="20% - アクセント 6 2 2" xfId="181"/>
    <cellStyle name="20% - アクセント 6 2 3" xfId="182"/>
    <cellStyle name="20% - アクセント 6 3" xfId="183"/>
    <cellStyle name="20% - アクセント 6 3 2" xfId="184"/>
    <cellStyle name="20% - アクセント 6 3 3" xfId="185"/>
    <cellStyle name="20% - アクセント 6 4" xfId="186"/>
    <cellStyle name="20% - アクセント 6 4 2" xfId="187"/>
    <cellStyle name="20% - アクセント 6 4 3" xfId="188"/>
    <cellStyle name="20% - アクセント 6 5" xfId="189"/>
    <cellStyle name="20% - アクセント 6 5 2" xfId="190"/>
    <cellStyle name="20% - アクセント 6 5 3" xfId="191"/>
    <cellStyle name="20% - アクセント 6 6" xfId="192"/>
    <cellStyle name="20% - アクセント 6 6 2" xfId="193"/>
    <cellStyle name="20% - アクセント 6 6 3" xfId="194"/>
    <cellStyle name="20% - アクセント 6 7" xfId="195"/>
    <cellStyle name="20% - アクセント 6 7 2" xfId="196"/>
    <cellStyle name="20% - アクセント 6 8" xfId="197"/>
    <cellStyle name="20% - アクセント 6 8 2" xfId="198"/>
    <cellStyle name="20% - アクセント 6 9" xfId="199"/>
    <cellStyle name="20% - アクセント 6 9 2" xfId="200"/>
    <cellStyle name="40% - アクセント 1" xfId="201"/>
    <cellStyle name="40% - アクセント 1 10" xfId="202"/>
    <cellStyle name="40% - アクセント 1 10 2" xfId="203"/>
    <cellStyle name="40% - アクセント 1 11" xfId="204"/>
    <cellStyle name="40% - アクセント 1 12" xfId="205"/>
    <cellStyle name="40% - アクセント 1 13" xfId="206"/>
    <cellStyle name="40% - アクセント 1 14" xfId="207"/>
    <cellStyle name="40% - アクセント 1 15" xfId="208"/>
    <cellStyle name="40% - アクセント 1 16" xfId="209"/>
    <cellStyle name="40% - アクセント 1 17" xfId="210"/>
    <cellStyle name="40% - アクセント 1 2" xfId="211"/>
    <cellStyle name="40% - アクセント 1 2 2" xfId="212"/>
    <cellStyle name="40% - アクセント 1 2 3" xfId="213"/>
    <cellStyle name="40% - アクセント 1 3" xfId="214"/>
    <cellStyle name="40% - アクセント 1 3 2" xfId="215"/>
    <cellStyle name="40% - アクセント 1 3 3" xfId="216"/>
    <cellStyle name="40% - アクセント 1 4" xfId="217"/>
    <cellStyle name="40% - アクセント 1 4 2" xfId="218"/>
    <cellStyle name="40% - アクセント 1 4 3" xfId="219"/>
    <cellStyle name="40% - アクセント 1 5" xfId="220"/>
    <cellStyle name="40% - アクセント 1 5 2" xfId="221"/>
    <cellStyle name="40% - アクセント 1 5 3" xfId="222"/>
    <cellStyle name="40% - アクセント 1 6" xfId="223"/>
    <cellStyle name="40% - アクセント 1 6 2" xfId="224"/>
    <cellStyle name="40% - アクセント 1 6 3" xfId="225"/>
    <cellStyle name="40% - アクセント 1 7" xfId="226"/>
    <cellStyle name="40% - アクセント 1 7 2" xfId="227"/>
    <cellStyle name="40% - アクセント 1 8" xfId="228"/>
    <cellStyle name="40% - アクセント 1 8 2" xfId="229"/>
    <cellStyle name="40% - アクセント 1 9" xfId="230"/>
    <cellStyle name="40% - アクセント 1 9 2" xfId="231"/>
    <cellStyle name="40% - アクセント 2" xfId="232"/>
    <cellStyle name="40% - アクセント 2 10" xfId="233"/>
    <cellStyle name="40% - アクセント 2 10 2" xfId="234"/>
    <cellStyle name="40% - アクセント 2 11" xfId="235"/>
    <cellStyle name="40% - アクセント 2 12" xfId="236"/>
    <cellStyle name="40% - アクセント 2 13" xfId="237"/>
    <cellStyle name="40% - アクセント 2 14" xfId="238"/>
    <cellStyle name="40% - アクセント 2 15" xfId="239"/>
    <cellStyle name="40% - アクセント 2 16" xfId="240"/>
    <cellStyle name="40% - アクセント 2 17" xfId="241"/>
    <cellStyle name="40% - アクセント 2 2" xfId="242"/>
    <cellStyle name="40% - アクセント 2 2 2" xfId="243"/>
    <cellStyle name="40% - アクセント 2 2 3" xfId="244"/>
    <cellStyle name="40% - アクセント 2 3" xfId="245"/>
    <cellStyle name="40% - アクセント 2 3 2" xfId="246"/>
    <cellStyle name="40% - アクセント 2 3 3" xfId="247"/>
    <cellStyle name="40% - アクセント 2 4" xfId="248"/>
    <cellStyle name="40% - アクセント 2 4 2" xfId="249"/>
    <cellStyle name="40% - アクセント 2 4 3" xfId="250"/>
    <cellStyle name="40% - アクセント 2 5" xfId="251"/>
    <cellStyle name="40% - アクセント 2 5 2" xfId="252"/>
    <cellStyle name="40% - アクセント 2 5 3" xfId="253"/>
    <cellStyle name="40% - アクセント 2 6" xfId="254"/>
    <cellStyle name="40% - アクセント 2 6 2" xfId="255"/>
    <cellStyle name="40% - アクセント 2 6 3" xfId="256"/>
    <cellStyle name="40% - アクセント 2 7" xfId="257"/>
    <cellStyle name="40% - アクセント 2 7 2" xfId="258"/>
    <cellStyle name="40% - アクセント 2 8" xfId="259"/>
    <cellStyle name="40% - アクセント 2 8 2" xfId="260"/>
    <cellStyle name="40% - アクセント 2 9" xfId="261"/>
    <cellStyle name="40% - アクセント 2 9 2" xfId="262"/>
    <cellStyle name="40% - アクセント 3" xfId="263"/>
    <cellStyle name="40% - アクセント 3 10" xfId="264"/>
    <cellStyle name="40% - アクセント 3 10 2" xfId="265"/>
    <cellStyle name="40% - アクセント 3 11" xfId="266"/>
    <cellStyle name="40% - アクセント 3 12" xfId="267"/>
    <cellStyle name="40% - アクセント 3 13" xfId="268"/>
    <cellStyle name="40% - アクセント 3 14" xfId="269"/>
    <cellStyle name="40% - アクセント 3 15" xfId="270"/>
    <cellStyle name="40% - アクセント 3 16" xfId="271"/>
    <cellStyle name="40% - アクセント 3 17" xfId="272"/>
    <cellStyle name="40% - アクセント 3 2" xfId="273"/>
    <cellStyle name="40% - アクセント 3 2 2" xfId="274"/>
    <cellStyle name="40% - アクセント 3 2 3" xfId="275"/>
    <cellStyle name="40% - アクセント 3 3" xfId="276"/>
    <cellStyle name="40% - アクセント 3 3 2" xfId="277"/>
    <cellStyle name="40% - アクセント 3 3 3" xfId="278"/>
    <cellStyle name="40% - アクセント 3 4" xfId="279"/>
    <cellStyle name="40% - アクセント 3 4 2" xfId="280"/>
    <cellStyle name="40% - アクセント 3 4 3" xfId="281"/>
    <cellStyle name="40% - アクセント 3 5" xfId="282"/>
    <cellStyle name="40% - アクセント 3 5 2" xfId="283"/>
    <cellStyle name="40% - アクセント 3 5 3" xfId="284"/>
    <cellStyle name="40% - アクセント 3 6" xfId="285"/>
    <cellStyle name="40% - アクセント 3 6 2" xfId="286"/>
    <cellStyle name="40% - アクセント 3 6 3" xfId="287"/>
    <cellStyle name="40% - アクセント 3 7" xfId="288"/>
    <cellStyle name="40% - アクセント 3 7 2" xfId="289"/>
    <cellStyle name="40% - アクセント 3 8" xfId="290"/>
    <cellStyle name="40% - アクセント 3 8 2" xfId="291"/>
    <cellStyle name="40% - アクセント 3 9" xfId="292"/>
    <cellStyle name="40% - アクセント 3 9 2" xfId="293"/>
    <cellStyle name="40% - アクセント 4" xfId="294"/>
    <cellStyle name="40% - アクセント 4 10" xfId="295"/>
    <cellStyle name="40% - アクセント 4 10 2" xfId="296"/>
    <cellStyle name="40% - アクセント 4 11" xfId="297"/>
    <cellStyle name="40% - アクセント 4 12" xfId="298"/>
    <cellStyle name="40% - アクセント 4 13" xfId="299"/>
    <cellStyle name="40% - アクセント 4 14" xfId="300"/>
    <cellStyle name="40% - アクセント 4 15" xfId="301"/>
    <cellStyle name="40% - アクセント 4 16" xfId="302"/>
    <cellStyle name="40% - アクセント 4 17" xfId="303"/>
    <cellStyle name="40% - アクセント 4 2" xfId="304"/>
    <cellStyle name="40% - アクセント 4 2 2" xfId="305"/>
    <cellStyle name="40% - アクセント 4 2 3" xfId="306"/>
    <cellStyle name="40% - アクセント 4 3" xfId="307"/>
    <cellStyle name="40% - アクセント 4 3 2" xfId="308"/>
    <cellStyle name="40% - アクセント 4 3 3" xfId="309"/>
    <cellStyle name="40% - アクセント 4 4" xfId="310"/>
    <cellStyle name="40% - アクセント 4 4 2" xfId="311"/>
    <cellStyle name="40% - アクセント 4 4 3" xfId="312"/>
    <cellStyle name="40% - アクセント 4 5" xfId="313"/>
    <cellStyle name="40% - アクセント 4 5 2" xfId="314"/>
    <cellStyle name="40% - アクセント 4 5 3" xfId="315"/>
    <cellStyle name="40% - アクセント 4 6" xfId="316"/>
    <cellStyle name="40% - アクセント 4 6 2" xfId="317"/>
    <cellStyle name="40% - アクセント 4 6 3" xfId="318"/>
    <cellStyle name="40% - アクセント 4 7" xfId="319"/>
    <cellStyle name="40% - アクセント 4 7 2" xfId="320"/>
    <cellStyle name="40% - アクセント 4 8" xfId="321"/>
    <cellStyle name="40% - アクセント 4 8 2" xfId="322"/>
    <cellStyle name="40% - アクセント 4 9" xfId="323"/>
    <cellStyle name="40% - アクセント 4 9 2" xfId="324"/>
    <cellStyle name="40% - アクセント 5" xfId="325"/>
    <cellStyle name="40% - アクセント 5 10" xfId="326"/>
    <cellStyle name="40% - アクセント 5 10 2" xfId="327"/>
    <cellStyle name="40% - アクセント 5 11" xfId="328"/>
    <cellStyle name="40% - アクセント 5 12" xfId="329"/>
    <cellStyle name="40% - アクセント 5 13" xfId="330"/>
    <cellStyle name="40% - アクセント 5 14" xfId="331"/>
    <cellStyle name="40% - アクセント 5 15" xfId="332"/>
    <cellStyle name="40% - アクセント 5 16" xfId="333"/>
    <cellStyle name="40% - アクセント 5 17" xfId="334"/>
    <cellStyle name="40% - アクセント 5 2" xfId="335"/>
    <cellStyle name="40% - アクセント 5 2 2" xfId="336"/>
    <cellStyle name="40% - アクセント 5 2 3" xfId="337"/>
    <cellStyle name="40% - アクセント 5 3" xfId="338"/>
    <cellStyle name="40% - アクセント 5 3 2" xfId="339"/>
    <cellStyle name="40% - アクセント 5 3 3" xfId="340"/>
    <cellStyle name="40% - アクセント 5 4" xfId="341"/>
    <cellStyle name="40% - アクセント 5 4 2" xfId="342"/>
    <cellStyle name="40% - アクセント 5 4 3" xfId="343"/>
    <cellStyle name="40% - アクセント 5 5" xfId="344"/>
    <cellStyle name="40% - アクセント 5 5 2" xfId="345"/>
    <cellStyle name="40% - アクセント 5 5 3" xfId="346"/>
    <cellStyle name="40% - アクセント 5 6" xfId="347"/>
    <cellStyle name="40% - アクセント 5 6 2" xfId="348"/>
    <cellStyle name="40% - アクセント 5 6 3" xfId="349"/>
    <cellStyle name="40% - アクセント 5 7" xfId="350"/>
    <cellStyle name="40% - アクセント 5 7 2" xfId="351"/>
    <cellStyle name="40% - アクセント 5 8" xfId="352"/>
    <cellStyle name="40% - アクセント 5 8 2" xfId="353"/>
    <cellStyle name="40% - アクセント 5 9" xfId="354"/>
    <cellStyle name="40% - アクセント 5 9 2" xfId="355"/>
    <cellStyle name="40% - アクセント 6" xfId="356"/>
    <cellStyle name="40% - アクセント 6 10" xfId="357"/>
    <cellStyle name="40% - アクセント 6 10 2" xfId="358"/>
    <cellStyle name="40% - アクセント 6 11" xfId="359"/>
    <cellStyle name="40% - アクセント 6 12" xfId="360"/>
    <cellStyle name="40% - アクセント 6 13" xfId="361"/>
    <cellStyle name="40% - アクセント 6 14" xfId="362"/>
    <cellStyle name="40% - アクセント 6 15" xfId="363"/>
    <cellStyle name="40% - アクセント 6 16" xfId="364"/>
    <cellStyle name="40% - アクセント 6 17" xfId="365"/>
    <cellStyle name="40% - アクセント 6 2" xfId="366"/>
    <cellStyle name="40% - アクセント 6 2 2" xfId="367"/>
    <cellStyle name="40% - アクセント 6 2 3" xfId="368"/>
    <cellStyle name="40% - アクセント 6 3" xfId="369"/>
    <cellStyle name="40% - アクセント 6 3 2" xfId="370"/>
    <cellStyle name="40% - アクセント 6 3 3" xfId="371"/>
    <cellStyle name="40% - アクセント 6 4" xfId="372"/>
    <cellStyle name="40% - アクセント 6 4 2" xfId="373"/>
    <cellStyle name="40% - アクセント 6 4 3" xfId="374"/>
    <cellStyle name="40% - アクセント 6 5" xfId="375"/>
    <cellStyle name="40% - アクセント 6 5 2" xfId="376"/>
    <cellStyle name="40% - アクセント 6 5 3" xfId="377"/>
    <cellStyle name="40% - アクセント 6 6" xfId="378"/>
    <cellStyle name="40% - アクセント 6 6 2" xfId="379"/>
    <cellStyle name="40% - アクセント 6 6 3" xfId="380"/>
    <cellStyle name="40% - アクセント 6 7" xfId="381"/>
    <cellStyle name="40% - アクセント 6 7 2" xfId="382"/>
    <cellStyle name="40% - アクセント 6 8" xfId="383"/>
    <cellStyle name="40% - アクセント 6 8 2" xfId="384"/>
    <cellStyle name="40% - アクセント 6 9" xfId="385"/>
    <cellStyle name="40% - アクセント 6 9 2" xfId="386"/>
    <cellStyle name="60% - アクセント 1" xfId="387"/>
    <cellStyle name="60% - アクセント 1 2" xfId="388"/>
    <cellStyle name="60% - アクセント 1 2 2" xfId="389"/>
    <cellStyle name="60% - アクセント 1 2 3" xfId="390"/>
    <cellStyle name="60% - アクセント 1 3" xfId="391"/>
    <cellStyle name="60% - アクセント 2" xfId="392"/>
    <cellStyle name="60% - アクセント 2 2" xfId="393"/>
    <cellStyle name="60% - アクセント 2 2 2" xfId="394"/>
    <cellStyle name="60% - アクセント 2 2 3" xfId="395"/>
    <cellStyle name="60% - アクセント 2 3" xfId="396"/>
    <cellStyle name="60% - アクセント 3" xfId="397"/>
    <cellStyle name="60% - アクセント 3 2" xfId="398"/>
    <cellStyle name="60% - アクセント 3 2 2" xfId="399"/>
    <cellStyle name="60% - アクセント 3 2 3" xfId="400"/>
    <cellStyle name="60% - アクセント 3 3" xfId="401"/>
    <cellStyle name="60% - アクセント 4" xfId="402"/>
    <cellStyle name="60% - アクセント 4 2" xfId="403"/>
    <cellStyle name="60% - アクセント 4 2 2" xfId="404"/>
    <cellStyle name="60% - アクセント 4 2 3" xfId="405"/>
    <cellStyle name="60% - アクセント 4 3" xfId="406"/>
    <cellStyle name="60% - アクセント 5" xfId="407"/>
    <cellStyle name="60% - アクセント 5 2" xfId="408"/>
    <cellStyle name="60% - アクセント 5 2 2" xfId="409"/>
    <cellStyle name="60% - アクセント 5 2 3" xfId="410"/>
    <cellStyle name="60% - アクセント 5 3" xfId="411"/>
    <cellStyle name="60% - アクセント 6" xfId="412"/>
    <cellStyle name="60% - アクセント 6 2" xfId="413"/>
    <cellStyle name="60% - アクセント 6 2 2" xfId="414"/>
    <cellStyle name="60% - アクセント 6 2 3" xfId="415"/>
    <cellStyle name="60% - アクセント 6 3" xfId="416"/>
    <cellStyle name="アクセント 1" xfId="417"/>
    <cellStyle name="アクセント 1 2" xfId="418"/>
    <cellStyle name="アクセント 1 2 2" xfId="419"/>
    <cellStyle name="アクセント 1 2 3" xfId="420"/>
    <cellStyle name="アクセント 1 3" xfId="421"/>
    <cellStyle name="アクセント 2" xfId="422"/>
    <cellStyle name="アクセント 2 2" xfId="423"/>
    <cellStyle name="アクセント 2 2 2" xfId="424"/>
    <cellStyle name="アクセント 2 2 3" xfId="425"/>
    <cellStyle name="アクセント 2 3" xfId="426"/>
    <cellStyle name="アクセント 3" xfId="427"/>
    <cellStyle name="アクセント 3 2" xfId="428"/>
    <cellStyle name="アクセント 3 2 2" xfId="429"/>
    <cellStyle name="アクセント 3 2 3" xfId="430"/>
    <cellStyle name="アクセント 3 3" xfId="431"/>
    <cellStyle name="アクセント 4" xfId="432"/>
    <cellStyle name="アクセント 4 2" xfId="433"/>
    <cellStyle name="アクセント 4 2 2" xfId="434"/>
    <cellStyle name="アクセント 4 2 3" xfId="435"/>
    <cellStyle name="アクセント 4 3" xfId="436"/>
    <cellStyle name="アクセント 5" xfId="437"/>
    <cellStyle name="アクセント 5 2" xfId="438"/>
    <cellStyle name="アクセント 5 2 2" xfId="439"/>
    <cellStyle name="アクセント 5 2 3" xfId="440"/>
    <cellStyle name="アクセント 5 3" xfId="441"/>
    <cellStyle name="アクセント 6" xfId="442"/>
    <cellStyle name="アクセント 6 2" xfId="443"/>
    <cellStyle name="アクセント 6 2 2" xfId="444"/>
    <cellStyle name="アクセント 6 2 3" xfId="445"/>
    <cellStyle name="アクセント 6 3" xfId="446"/>
    <cellStyle name="タイトル" xfId="447"/>
    <cellStyle name="タイトル 2" xfId="448"/>
    <cellStyle name="タイトル 2 2" xfId="449"/>
    <cellStyle name="タイトル 2 3" xfId="450"/>
    <cellStyle name="タイトル 3" xfId="451"/>
    <cellStyle name="チェック セル" xfId="452"/>
    <cellStyle name="チェック セル 2" xfId="453"/>
    <cellStyle name="チェック セル 2 2" xfId="454"/>
    <cellStyle name="チェック セル 2 3" xfId="455"/>
    <cellStyle name="チェック セル 3" xfId="456"/>
    <cellStyle name="どちらでもない" xfId="457"/>
    <cellStyle name="どちらでもない 2" xfId="458"/>
    <cellStyle name="どちらでもない 2 2" xfId="459"/>
    <cellStyle name="どちらでもない 2 3" xfId="460"/>
    <cellStyle name="どちらでもない 3" xfId="461"/>
    <cellStyle name="Percent" xfId="462"/>
    <cellStyle name="パーセント 2" xfId="463"/>
    <cellStyle name="メモ" xfId="464"/>
    <cellStyle name="メモ 10" xfId="465"/>
    <cellStyle name="メモ 10 2" xfId="466"/>
    <cellStyle name="メモ 11" xfId="467"/>
    <cellStyle name="メモ 12" xfId="468"/>
    <cellStyle name="メモ 13" xfId="469"/>
    <cellStyle name="メモ 14" xfId="470"/>
    <cellStyle name="メモ 15" xfId="471"/>
    <cellStyle name="メモ 16" xfId="472"/>
    <cellStyle name="メモ 17" xfId="473"/>
    <cellStyle name="メモ 2" xfId="474"/>
    <cellStyle name="メモ 2 2" xfId="475"/>
    <cellStyle name="メモ 2 3" xfId="476"/>
    <cellStyle name="メモ 3" xfId="477"/>
    <cellStyle name="メモ 3 2" xfId="478"/>
    <cellStyle name="メモ 3 3" xfId="479"/>
    <cellStyle name="メモ 4" xfId="480"/>
    <cellStyle name="メモ 4 2" xfId="481"/>
    <cellStyle name="メモ 4 3" xfId="482"/>
    <cellStyle name="メモ 5" xfId="483"/>
    <cellStyle name="メモ 5 2" xfId="484"/>
    <cellStyle name="メモ 5 3" xfId="485"/>
    <cellStyle name="メモ 6" xfId="486"/>
    <cellStyle name="メモ 6 2" xfId="487"/>
    <cellStyle name="メモ 6 3" xfId="488"/>
    <cellStyle name="メモ 7" xfId="489"/>
    <cellStyle name="メモ 7 2" xfId="490"/>
    <cellStyle name="メモ 8" xfId="491"/>
    <cellStyle name="メモ 8 2" xfId="492"/>
    <cellStyle name="メモ 9" xfId="493"/>
    <cellStyle name="メモ 9 2" xfId="494"/>
    <cellStyle name="リンク セル" xfId="495"/>
    <cellStyle name="リンク セル 2" xfId="496"/>
    <cellStyle name="リンク セル 2 2" xfId="497"/>
    <cellStyle name="リンク セル 2 3" xfId="498"/>
    <cellStyle name="リンク セル 3" xfId="499"/>
    <cellStyle name="悪い" xfId="500"/>
    <cellStyle name="悪い 2" xfId="501"/>
    <cellStyle name="悪い 2 2" xfId="502"/>
    <cellStyle name="悪い 2 3" xfId="503"/>
    <cellStyle name="悪い 3" xfId="504"/>
    <cellStyle name="強調行" xfId="505"/>
    <cellStyle name="計算" xfId="506"/>
    <cellStyle name="計算 2" xfId="507"/>
    <cellStyle name="計算 2 2" xfId="508"/>
    <cellStyle name="計算 2 3" xfId="509"/>
    <cellStyle name="計算 3" xfId="510"/>
    <cellStyle name="警告文" xfId="511"/>
    <cellStyle name="警告文 2" xfId="512"/>
    <cellStyle name="警告文 2 2" xfId="513"/>
    <cellStyle name="警告文 2 3" xfId="514"/>
    <cellStyle name="警告文 3" xfId="515"/>
    <cellStyle name="Comma [0]" xfId="516"/>
    <cellStyle name="Comma" xfId="517"/>
    <cellStyle name="桁区切り [0.00] 2" xfId="518"/>
    <cellStyle name="桁区切り [0.00] 2 2" xfId="519"/>
    <cellStyle name="桁区切り [0.00] 2 2 2" xfId="520"/>
    <cellStyle name="桁区切り [0.00] 2 3" xfId="521"/>
    <cellStyle name="桁区切り [0.00] 3" xfId="522"/>
    <cellStyle name="桁区切り 2" xfId="523"/>
    <cellStyle name="桁区切り 3" xfId="524"/>
    <cellStyle name="桁区切り 3 2" xfId="525"/>
    <cellStyle name="桁区切り 4" xfId="526"/>
    <cellStyle name="見出し" xfId="527"/>
    <cellStyle name="見出し 1" xfId="528"/>
    <cellStyle name="見出し 1 2" xfId="529"/>
    <cellStyle name="見出し 1 2 2" xfId="530"/>
    <cellStyle name="見出し 1 2 3" xfId="531"/>
    <cellStyle name="見出し 1 3" xfId="532"/>
    <cellStyle name="見出し 2" xfId="533"/>
    <cellStyle name="見出し 2 2" xfId="534"/>
    <cellStyle name="見出し 2 2 2" xfId="535"/>
    <cellStyle name="見出し 2 2 3" xfId="536"/>
    <cellStyle name="見出し 2 3" xfId="537"/>
    <cellStyle name="見出し 3" xfId="538"/>
    <cellStyle name="見出し 3 2" xfId="539"/>
    <cellStyle name="見出し 3 2 2" xfId="540"/>
    <cellStyle name="見出し 3 2 3" xfId="541"/>
    <cellStyle name="見出し 3 3" xfId="542"/>
    <cellStyle name="見出し 4" xfId="543"/>
    <cellStyle name="見出し 4 2" xfId="544"/>
    <cellStyle name="見出し 4 2 2" xfId="545"/>
    <cellStyle name="見出し 4 2 3" xfId="546"/>
    <cellStyle name="見出し 4 3" xfId="547"/>
    <cellStyle name="集計" xfId="548"/>
    <cellStyle name="集計 2" xfId="549"/>
    <cellStyle name="集計 2 2" xfId="550"/>
    <cellStyle name="集計 2 3" xfId="551"/>
    <cellStyle name="集計 3" xfId="552"/>
    <cellStyle name="出力" xfId="553"/>
    <cellStyle name="出力 2" xfId="554"/>
    <cellStyle name="出力 2 2" xfId="555"/>
    <cellStyle name="出力 2 3" xfId="556"/>
    <cellStyle name="出力 3" xfId="557"/>
    <cellStyle name="説明文" xfId="558"/>
    <cellStyle name="説明文 2" xfId="559"/>
    <cellStyle name="説明文 2 2" xfId="560"/>
    <cellStyle name="説明文 2 3" xfId="561"/>
    <cellStyle name="説明文 3" xfId="562"/>
    <cellStyle name="Currency [0]" xfId="563"/>
    <cellStyle name="Currency" xfId="564"/>
    <cellStyle name="通貨 2" xfId="565"/>
    <cellStyle name="通常行" xfId="566"/>
    <cellStyle name="入力" xfId="567"/>
    <cellStyle name="入力 2" xfId="568"/>
    <cellStyle name="入力 2 2" xfId="569"/>
    <cellStyle name="入力 2 3" xfId="570"/>
    <cellStyle name="入力 3" xfId="571"/>
    <cellStyle name="標準 10" xfId="572"/>
    <cellStyle name="標準 10 2" xfId="573"/>
    <cellStyle name="標準 10 3" xfId="574"/>
    <cellStyle name="標準 11" xfId="575"/>
    <cellStyle name="標準 11 2" xfId="576"/>
    <cellStyle name="標準 11 3" xfId="577"/>
    <cellStyle name="標準 12" xfId="578"/>
    <cellStyle name="標準 12 2" xfId="579"/>
    <cellStyle name="標準 12 3" xfId="580"/>
    <cellStyle name="標準 13" xfId="581"/>
    <cellStyle name="標準 13 2" xfId="582"/>
    <cellStyle name="標準 14" xfId="583"/>
    <cellStyle name="標準 14 2" xfId="584"/>
    <cellStyle name="標準 15" xfId="585"/>
    <cellStyle name="標準 15 2" xfId="586"/>
    <cellStyle name="標準 15 3" xfId="587"/>
    <cellStyle name="標準 16" xfId="588"/>
    <cellStyle name="標準 16 2" xfId="589"/>
    <cellStyle name="標準 17" xfId="590"/>
    <cellStyle name="標準 18" xfId="591"/>
    <cellStyle name="標準 18 2" xfId="592"/>
    <cellStyle name="標準 19" xfId="593"/>
    <cellStyle name="標準 19 2" xfId="594"/>
    <cellStyle name="標準 2" xfId="595"/>
    <cellStyle name="標準 2 2" xfId="596"/>
    <cellStyle name="標準 2 3" xfId="597"/>
    <cellStyle name="標準 20" xfId="598"/>
    <cellStyle name="標準 21" xfId="599"/>
    <cellStyle name="標準 22" xfId="600"/>
    <cellStyle name="標準 23" xfId="601"/>
    <cellStyle name="標準 24" xfId="602"/>
    <cellStyle name="標準 3" xfId="603"/>
    <cellStyle name="標準 3 2" xfId="604"/>
    <cellStyle name="標準 3 3" xfId="605"/>
    <cellStyle name="標準 3 4" xfId="606"/>
    <cellStyle name="標準 3 5" xfId="607"/>
    <cellStyle name="標準 4" xfId="608"/>
    <cellStyle name="標準 4 2" xfId="609"/>
    <cellStyle name="標準 4 3" xfId="610"/>
    <cellStyle name="標準 4 4" xfId="611"/>
    <cellStyle name="標準 4 5" xfId="612"/>
    <cellStyle name="標準 5" xfId="613"/>
    <cellStyle name="標準 5 2" xfId="614"/>
    <cellStyle name="標準 5 3" xfId="615"/>
    <cellStyle name="標準 5 4" xfId="616"/>
    <cellStyle name="標準 5 5" xfId="617"/>
    <cellStyle name="標準 6" xfId="618"/>
    <cellStyle name="標準 6 2" xfId="619"/>
    <cellStyle name="標準 6 3" xfId="620"/>
    <cellStyle name="標準 6 4" xfId="621"/>
    <cellStyle name="標準 7" xfId="622"/>
    <cellStyle name="標準 7 2" xfId="623"/>
    <cellStyle name="標準 7 3" xfId="624"/>
    <cellStyle name="標準 7 4" xfId="625"/>
    <cellStyle name="標準 8" xfId="626"/>
    <cellStyle name="標準 8 2" xfId="627"/>
    <cellStyle name="標準 8 3" xfId="628"/>
    <cellStyle name="標準 8 4" xfId="629"/>
    <cellStyle name="標準 9" xfId="630"/>
    <cellStyle name="標準 9 2" xfId="631"/>
    <cellStyle name="標準 9 3" xfId="632"/>
    <cellStyle name="標準_H14ﾍﾞｰｽ" xfId="633"/>
    <cellStyle name="良い" xfId="634"/>
    <cellStyle name="良い 2" xfId="635"/>
    <cellStyle name="良い 2 2" xfId="636"/>
    <cellStyle name="良い 2 3" xfId="637"/>
    <cellStyle name="良い 3" xfId="638"/>
  </cellStyles>
  <dxfs count="5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9</xdr:row>
      <xdr:rowOff>0</xdr:rowOff>
    </xdr:from>
    <xdr:to>
      <xdr:col>17</xdr:col>
      <xdr:colOff>200025</xdr:colOff>
      <xdr:row>9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6162675" y="2152650"/>
          <a:ext cx="2800350" cy="0"/>
        </a:xfrm>
        <a:prstGeom prst="wedgeRoundRectCallout">
          <a:avLst>
            <a:gd name="adj1" fmla="val -71495"/>
            <a:gd name="adj2" fmla="val 36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ﾏｽﾀｰのﾌｫﾝﾄ数を勝手に変えないこと！！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燃費値・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排出量）は太字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7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" width="1.875" style="4" customWidth="1"/>
    <col min="3" max="3" width="22.625" style="4" customWidth="1"/>
    <col min="4" max="4" width="12.625" style="4" customWidth="1"/>
    <col min="5" max="5" width="12.625" style="355" customWidth="1"/>
    <col min="6" max="6" width="13.125" style="4" bestFit="1" customWidth="1"/>
    <col min="7" max="7" width="5.875" style="4" bestFit="1" customWidth="1"/>
    <col min="8" max="8" width="12.125" style="4" bestFit="1" customWidth="1"/>
    <col min="9" max="9" width="10.50390625" style="4" bestFit="1" customWidth="1"/>
    <col min="10" max="10" width="7.00390625" style="4" bestFit="1" customWidth="1"/>
    <col min="11" max="11" width="5.875" style="4" bestFit="1" customWidth="1"/>
    <col min="12" max="12" width="10.125" style="4" bestFit="1" customWidth="1"/>
    <col min="13" max="13" width="8.50390625" style="4" bestFit="1" customWidth="1"/>
    <col min="14" max="14" width="8.625" style="4" bestFit="1" customWidth="1"/>
    <col min="15" max="15" width="14.375" style="4" customWidth="1"/>
    <col min="16" max="16" width="10.00390625" style="4" bestFit="1" customWidth="1"/>
    <col min="17" max="17" width="6.00390625" style="4" customWidth="1"/>
    <col min="18" max="18" width="25.25390625" style="4" customWidth="1"/>
    <col min="19" max="19" width="11.00390625" style="4" customWidth="1"/>
    <col min="20" max="21" width="8.25390625" style="4" bestFit="1" customWidth="1"/>
    <col min="22" max="16384" width="9.00390625" style="4" customWidth="1"/>
  </cols>
  <sheetData>
    <row r="1" spans="1:21" s="2" customFormat="1" ht="15">
      <c r="A1" s="4"/>
      <c r="B1" s="4"/>
      <c r="C1" s="4"/>
      <c r="E1" s="269"/>
      <c r="F1" s="270"/>
      <c r="I1" s="4"/>
      <c r="J1" s="711" t="s">
        <v>1841</v>
      </c>
      <c r="K1" s="712"/>
      <c r="L1" s="712"/>
      <c r="M1" s="712"/>
      <c r="N1" s="712"/>
      <c r="O1" s="712"/>
      <c r="P1" s="271"/>
      <c r="Q1" s="713"/>
      <c r="R1" s="713"/>
      <c r="S1" s="713"/>
      <c r="T1" s="713"/>
      <c r="U1" s="713"/>
    </row>
    <row r="2" spans="1:21" s="2" customFormat="1" ht="23.25" customHeight="1">
      <c r="A2" s="272" t="s">
        <v>366</v>
      </c>
      <c r="B2" s="272"/>
      <c r="C2" s="4"/>
      <c r="E2" s="269"/>
      <c r="F2" s="4"/>
      <c r="G2" s="4"/>
      <c r="H2" s="4"/>
      <c r="I2" s="4"/>
      <c r="J2" s="271"/>
      <c r="K2" s="4"/>
      <c r="L2" s="4"/>
      <c r="M2" s="4"/>
      <c r="N2" s="4"/>
      <c r="O2" s="4"/>
      <c r="Q2" s="273"/>
      <c r="R2" s="714" t="s">
        <v>367</v>
      </c>
      <c r="S2" s="714"/>
      <c r="T2" s="714"/>
      <c r="U2" s="714"/>
    </row>
    <row r="3" spans="1:21" s="2" customFormat="1" ht="14.25" customHeight="1" thickBot="1">
      <c r="A3" s="684" t="s">
        <v>285</v>
      </c>
      <c r="B3" s="715" t="s">
        <v>286</v>
      </c>
      <c r="C3" s="716"/>
      <c r="D3" s="721"/>
      <c r="E3" s="274"/>
      <c r="F3" s="715" t="s">
        <v>287</v>
      </c>
      <c r="G3" s="723"/>
      <c r="H3" s="687" t="s">
        <v>288</v>
      </c>
      <c r="I3" s="687" t="s">
        <v>1842</v>
      </c>
      <c r="J3" s="725" t="s">
        <v>290</v>
      </c>
      <c r="K3" s="688" t="s">
        <v>1843</v>
      </c>
      <c r="L3" s="689"/>
      <c r="M3" s="689"/>
      <c r="N3" s="690"/>
      <c r="O3" s="275"/>
      <c r="P3" s="691"/>
      <c r="Q3" s="692"/>
      <c r="R3" s="693"/>
      <c r="S3" s="276"/>
      <c r="T3" s="694" t="s">
        <v>1</v>
      </c>
      <c r="U3" s="697" t="s">
        <v>2</v>
      </c>
    </row>
    <row r="4" spans="1:21" s="2" customFormat="1" ht="11.25" customHeight="1">
      <c r="A4" s="685"/>
      <c r="B4" s="717"/>
      <c r="C4" s="718"/>
      <c r="D4" s="722"/>
      <c r="E4" s="277"/>
      <c r="F4" s="724"/>
      <c r="G4" s="707"/>
      <c r="H4" s="685"/>
      <c r="I4" s="685"/>
      <c r="J4" s="726"/>
      <c r="K4" s="698" t="s">
        <v>293</v>
      </c>
      <c r="L4" s="701" t="s">
        <v>294</v>
      </c>
      <c r="M4" s="704" t="s">
        <v>368</v>
      </c>
      <c r="N4" s="705" t="s">
        <v>369</v>
      </c>
      <c r="O4" s="278" t="s">
        <v>296</v>
      </c>
      <c r="P4" s="708" t="s">
        <v>297</v>
      </c>
      <c r="Q4" s="709"/>
      <c r="R4" s="710"/>
      <c r="S4" s="279" t="s">
        <v>298</v>
      </c>
      <c r="T4" s="695"/>
      <c r="U4" s="685"/>
    </row>
    <row r="5" spans="1:21" s="2" customFormat="1" ht="11.25" customHeight="1">
      <c r="A5" s="685"/>
      <c r="B5" s="717"/>
      <c r="C5" s="718"/>
      <c r="D5" s="684" t="s">
        <v>299</v>
      </c>
      <c r="E5" s="280"/>
      <c r="F5" s="684" t="s">
        <v>299</v>
      </c>
      <c r="G5" s="687" t="s">
        <v>300</v>
      </c>
      <c r="H5" s="685"/>
      <c r="I5" s="685"/>
      <c r="J5" s="726"/>
      <c r="K5" s="699"/>
      <c r="L5" s="702"/>
      <c r="M5" s="699"/>
      <c r="N5" s="706"/>
      <c r="O5" s="281" t="s">
        <v>301</v>
      </c>
      <c r="P5" s="281" t="s">
        <v>302</v>
      </c>
      <c r="Q5" s="281"/>
      <c r="R5" s="281"/>
      <c r="S5" s="282" t="s">
        <v>303</v>
      </c>
      <c r="T5" s="695"/>
      <c r="U5" s="685"/>
    </row>
    <row r="6" spans="1:21" s="2" customFormat="1" ht="12" customHeight="1">
      <c r="A6" s="685"/>
      <c r="B6" s="717"/>
      <c r="C6" s="718"/>
      <c r="D6" s="685"/>
      <c r="E6" s="283" t="s">
        <v>1111</v>
      </c>
      <c r="F6" s="685"/>
      <c r="G6" s="685"/>
      <c r="H6" s="685"/>
      <c r="I6" s="685"/>
      <c r="J6" s="726"/>
      <c r="K6" s="699"/>
      <c r="L6" s="702"/>
      <c r="M6" s="699"/>
      <c r="N6" s="706"/>
      <c r="O6" s="281" t="s">
        <v>304</v>
      </c>
      <c r="P6" s="281" t="s">
        <v>305</v>
      </c>
      <c r="Q6" s="281" t="s">
        <v>306</v>
      </c>
      <c r="R6" s="281" t="s">
        <v>307</v>
      </c>
      <c r="S6" s="282" t="s">
        <v>308</v>
      </c>
      <c r="T6" s="695"/>
      <c r="U6" s="685"/>
    </row>
    <row r="7" spans="1:21" s="2" customFormat="1" ht="11.25" customHeight="1">
      <c r="A7" s="686"/>
      <c r="B7" s="719"/>
      <c r="C7" s="720"/>
      <c r="D7" s="686"/>
      <c r="E7" s="284"/>
      <c r="F7" s="686"/>
      <c r="G7" s="686"/>
      <c r="H7" s="686"/>
      <c r="I7" s="686"/>
      <c r="J7" s="724"/>
      <c r="K7" s="700"/>
      <c r="L7" s="703"/>
      <c r="M7" s="700"/>
      <c r="N7" s="707"/>
      <c r="O7" s="285" t="s">
        <v>309</v>
      </c>
      <c r="P7" s="285" t="s">
        <v>310</v>
      </c>
      <c r="Q7" s="285" t="s">
        <v>311</v>
      </c>
      <c r="R7" s="286"/>
      <c r="S7" s="661" t="s">
        <v>312</v>
      </c>
      <c r="T7" s="696"/>
      <c r="U7" s="686"/>
    </row>
    <row r="8" spans="1:21" s="2" customFormat="1" ht="24" customHeight="1">
      <c r="A8" s="287" t="s">
        <v>3</v>
      </c>
      <c r="B8" s="288"/>
      <c r="C8" s="289" t="s">
        <v>4</v>
      </c>
      <c r="D8" s="290" t="s">
        <v>5</v>
      </c>
      <c r="E8" s="291" t="s">
        <v>1112</v>
      </c>
      <c r="F8" s="292" t="s">
        <v>6</v>
      </c>
      <c r="G8" s="292">
        <v>1.198</v>
      </c>
      <c r="H8" s="293" t="s">
        <v>7</v>
      </c>
      <c r="I8" s="292">
        <v>1170</v>
      </c>
      <c r="J8" s="294">
        <v>4</v>
      </c>
      <c r="K8" s="295">
        <v>20.2</v>
      </c>
      <c r="L8" s="296">
        <f aca="true" t="shared" si="0" ref="L8:L68">IF(K8&gt;0,1/K8*34.6*67.1,"")</f>
        <v>114.93366336633663</v>
      </c>
      <c r="M8" s="297">
        <v>18.7</v>
      </c>
      <c r="N8" s="298">
        <v>21.8</v>
      </c>
      <c r="O8" s="299" t="s">
        <v>8</v>
      </c>
      <c r="P8" s="292" t="s">
        <v>9</v>
      </c>
      <c r="Q8" s="292" t="s">
        <v>10</v>
      </c>
      <c r="R8" s="300"/>
      <c r="S8" s="301" t="s">
        <v>1113</v>
      </c>
      <c r="T8" s="302">
        <f aca="true" t="shared" si="1" ref="T8:T68">IF(K8&lt;&gt;0,IF(K8&gt;=M8,ROUNDDOWN(K8/M8*100,0),""),"")</f>
        <v>108</v>
      </c>
      <c r="U8" s="303">
        <f aca="true" t="shared" si="2" ref="U8:U68">IF(K8&lt;&gt;0,IF(K8&gt;=N8,ROUNDDOWN(K8/N8*100,0),""),"")</f>
      </c>
    </row>
    <row r="9" spans="1:21" s="2" customFormat="1" ht="24" customHeight="1">
      <c r="A9" s="287"/>
      <c r="B9" s="288"/>
      <c r="C9" s="304"/>
      <c r="D9" s="290" t="s">
        <v>5</v>
      </c>
      <c r="E9" s="291" t="s">
        <v>1114</v>
      </c>
      <c r="F9" s="292" t="s">
        <v>6</v>
      </c>
      <c r="G9" s="292">
        <v>1.198</v>
      </c>
      <c r="H9" s="293" t="s">
        <v>7</v>
      </c>
      <c r="I9" s="292">
        <v>1200</v>
      </c>
      <c r="J9" s="294">
        <v>4</v>
      </c>
      <c r="K9" s="295">
        <v>20.2</v>
      </c>
      <c r="L9" s="296">
        <f t="shared" si="0"/>
        <v>114.93366336633663</v>
      </c>
      <c r="M9" s="297">
        <v>17.2</v>
      </c>
      <c r="N9" s="298">
        <v>20.3</v>
      </c>
      <c r="O9" s="299" t="s">
        <v>8</v>
      </c>
      <c r="P9" s="292" t="s">
        <v>9</v>
      </c>
      <c r="Q9" s="292" t="s">
        <v>10</v>
      </c>
      <c r="R9" s="300"/>
      <c r="S9" s="301" t="s">
        <v>1113</v>
      </c>
      <c r="T9" s="302">
        <f t="shared" si="1"/>
        <v>117</v>
      </c>
      <c r="U9" s="303">
        <f t="shared" si="2"/>
      </c>
    </row>
    <row r="10" spans="1:21" s="2" customFormat="1" ht="24" customHeight="1">
      <c r="A10" s="287"/>
      <c r="B10" s="305"/>
      <c r="C10" s="304"/>
      <c r="D10" s="290" t="s">
        <v>5</v>
      </c>
      <c r="E10" s="306" t="s">
        <v>1115</v>
      </c>
      <c r="F10" s="292" t="s">
        <v>6</v>
      </c>
      <c r="G10" s="292">
        <v>1.198</v>
      </c>
      <c r="H10" s="293" t="s">
        <v>11</v>
      </c>
      <c r="I10" s="292" t="s">
        <v>1116</v>
      </c>
      <c r="J10" s="294">
        <v>4</v>
      </c>
      <c r="K10" s="295">
        <v>19.2</v>
      </c>
      <c r="L10" s="296">
        <f t="shared" si="0"/>
        <v>120.91979166666667</v>
      </c>
      <c r="M10" s="297">
        <v>17.2</v>
      </c>
      <c r="N10" s="298">
        <v>20.3</v>
      </c>
      <c r="O10" s="299" t="s">
        <v>8</v>
      </c>
      <c r="P10" s="292" t="s">
        <v>9</v>
      </c>
      <c r="Q10" s="292" t="s">
        <v>10</v>
      </c>
      <c r="R10" s="300"/>
      <c r="S10" s="301" t="s">
        <v>1113</v>
      </c>
      <c r="T10" s="302">
        <f t="shared" si="1"/>
        <v>111</v>
      </c>
      <c r="U10" s="303">
        <f t="shared" si="2"/>
      </c>
    </row>
    <row r="11" spans="1:21" s="2" customFormat="1" ht="24" customHeight="1">
      <c r="A11" s="287"/>
      <c r="B11" s="288"/>
      <c r="C11" s="289" t="s">
        <v>12</v>
      </c>
      <c r="D11" s="290" t="s">
        <v>13</v>
      </c>
      <c r="E11" s="307" t="s">
        <v>1117</v>
      </c>
      <c r="F11" s="292" t="s">
        <v>14</v>
      </c>
      <c r="G11" s="292">
        <v>1.498</v>
      </c>
      <c r="H11" s="293" t="s">
        <v>7</v>
      </c>
      <c r="I11" s="292">
        <v>1170</v>
      </c>
      <c r="J11" s="294">
        <v>4</v>
      </c>
      <c r="K11" s="295">
        <v>19.2</v>
      </c>
      <c r="L11" s="296">
        <f t="shared" si="0"/>
        <v>120.91979166666667</v>
      </c>
      <c r="M11" s="297">
        <v>18.7</v>
      </c>
      <c r="N11" s="298">
        <v>21.8</v>
      </c>
      <c r="O11" s="299" t="s">
        <v>15</v>
      </c>
      <c r="P11" s="292" t="s">
        <v>9</v>
      </c>
      <c r="Q11" s="292" t="s">
        <v>10</v>
      </c>
      <c r="R11" s="308"/>
      <c r="S11" s="301" t="s">
        <v>1113</v>
      </c>
      <c r="T11" s="302">
        <f t="shared" si="1"/>
        <v>102</v>
      </c>
      <c r="U11" s="303">
        <f t="shared" si="2"/>
      </c>
    </row>
    <row r="12" spans="1:21" s="2" customFormat="1" ht="24" customHeight="1">
      <c r="A12" s="287"/>
      <c r="B12" s="288"/>
      <c r="C12" s="304"/>
      <c r="D12" s="290" t="s">
        <v>13</v>
      </c>
      <c r="E12" s="307" t="s">
        <v>1118</v>
      </c>
      <c r="F12" s="292" t="s">
        <v>14</v>
      </c>
      <c r="G12" s="292">
        <v>1.498</v>
      </c>
      <c r="H12" s="293" t="s">
        <v>7</v>
      </c>
      <c r="I12" s="292">
        <v>1200</v>
      </c>
      <c r="J12" s="294">
        <v>4</v>
      </c>
      <c r="K12" s="295">
        <v>19.2</v>
      </c>
      <c r="L12" s="296">
        <f t="shared" si="0"/>
        <v>120.91979166666667</v>
      </c>
      <c r="M12" s="297">
        <v>17.2</v>
      </c>
      <c r="N12" s="298">
        <v>20.3</v>
      </c>
      <c r="O12" s="299" t="s">
        <v>15</v>
      </c>
      <c r="P12" s="292" t="s">
        <v>9</v>
      </c>
      <c r="Q12" s="292" t="s">
        <v>10</v>
      </c>
      <c r="R12" s="308"/>
      <c r="S12" s="301" t="s">
        <v>1113</v>
      </c>
      <c r="T12" s="302">
        <f t="shared" si="1"/>
        <v>111</v>
      </c>
      <c r="U12" s="303">
        <f t="shared" si="2"/>
      </c>
    </row>
    <row r="13" spans="1:21" s="2" customFormat="1" ht="24" customHeight="1">
      <c r="A13" s="287"/>
      <c r="B13" s="288"/>
      <c r="C13" s="304"/>
      <c r="D13" s="290" t="s">
        <v>13</v>
      </c>
      <c r="E13" s="309" t="s">
        <v>1119</v>
      </c>
      <c r="F13" s="292" t="s">
        <v>14</v>
      </c>
      <c r="G13" s="292">
        <v>1.498</v>
      </c>
      <c r="H13" s="293" t="s">
        <v>11</v>
      </c>
      <c r="I13" s="292" t="s">
        <v>1116</v>
      </c>
      <c r="J13" s="294">
        <v>4</v>
      </c>
      <c r="K13" s="295">
        <v>17.9</v>
      </c>
      <c r="L13" s="296">
        <f t="shared" si="0"/>
        <v>129.70167597765365</v>
      </c>
      <c r="M13" s="297">
        <v>17.2</v>
      </c>
      <c r="N13" s="298">
        <v>20.3</v>
      </c>
      <c r="O13" s="299" t="s">
        <v>15</v>
      </c>
      <c r="P13" s="292" t="s">
        <v>9</v>
      </c>
      <c r="Q13" s="292" t="s">
        <v>10</v>
      </c>
      <c r="R13" s="308"/>
      <c r="S13" s="301" t="s">
        <v>1113</v>
      </c>
      <c r="T13" s="302">
        <f t="shared" si="1"/>
        <v>104</v>
      </c>
      <c r="U13" s="303">
        <f t="shared" si="2"/>
      </c>
    </row>
    <row r="14" spans="1:21" s="2" customFormat="1" ht="24" customHeight="1">
      <c r="A14" s="287"/>
      <c r="B14" s="288"/>
      <c r="C14" s="304"/>
      <c r="D14" s="290" t="s">
        <v>13</v>
      </c>
      <c r="E14" s="307" t="s">
        <v>1120</v>
      </c>
      <c r="F14" s="292" t="s">
        <v>14</v>
      </c>
      <c r="G14" s="292">
        <v>1.498</v>
      </c>
      <c r="H14" s="293" t="s">
        <v>7</v>
      </c>
      <c r="I14" s="292">
        <v>1170</v>
      </c>
      <c r="J14" s="294">
        <v>4</v>
      </c>
      <c r="K14" s="295">
        <v>19.6</v>
      </c>
      <c r="L14" s="296">
        <f t="shared" si="0"/>
        <v>118.45204081632652</v>
      </c>
      <c r="M14" s="297">
        <v>18.7</v>
      </c>
      <c r="N14" s="298">
        <v>21.8</v>
      </c>
      <c r="O14" s="299" t="s">
        <v>15</v>
      </c>
      <c r="P14" s="292" t="s">
        <v>9</v>
      </c>
      <c r="Q14" s="292" t="s">
        <v>10</v>
      </c>
      <c r="R14" s="308"/>
      <c r="S14" s="301" t="s">
        <v>1113</v>
      </c>
      <c r="T14" s="302">
        <f t="shared" si="1"/>
        <v>104</v>
      </c>
      <c r="U14" s="303">
        <f t="shared" si="2"/>
      </c>
    </row>
    <row r="15" spans="1:21" s="2" customFormat="1" ht="24" customHeight="1">
      <c r="A15" s="287"/>
      <c r="B15" s="288"/>
      <c r="C15" s="304"/>
      <c r="D15" s="290" t="s">
        <v>13</v>
      </c>
      <c r="E15" s="307" t="s">
        <v>1121</v>
      </c>
      <c r="F15" s="292" t="s">
        <v>14</v>
      </c>
      <c r="G15" s="292">
        <v>1.498</v>
      </c>
      <c r="H15" s="293" t="s">
        <v>7</v>
      </c>
      <c r="I15" s="292">
        <v>1200</v>
      </c>
      <c r="J15" s="294">
        <v>4</v>
      </c>
      <c r="K15" s="295">
        <v>19.6</v>
      </c>
      <c r="L15" s="296">
        <f t="shared" si="0"/>
        <v>118.45204081632652</v>
      </c>
      <c r="M15" s="297">
        <v>17.2</v>
      </c>
      <c r="N15" s="298">
        <v>20.3</v>
      </c>
      <c r="O15" s="299" t="s">
        <v>15</v>
      </c>
      <c r="P15" s="292" t="s">
        <v>9</v>
      </c>
      <c r="Q15" s="292" t="s">
        <v>10</v>
      </c>
      <c r="R15" s="308"/>
      <c r="S15" s="301" t="s">
        <v>1113</v>
      </c>
      <c r="T15" s="302">
        <f t="shared" si="1"/>
        <v>113</v>
      </c>
      <c r="U15" s="303">
        <f t="shared" si="2"/>
      </c>
    </row>
    <row r="16" spans="1:21" s="2" customFormat="1" ht="24" customHeight="1">
      <c r="A16" s="287"/>
      <c r="B16" s="305"/>
      <c r="C16" s="304"/>
      <c r="D16" s="290" t="s">
        <v>13</v>
      </c>
      <c r="E16" s="309" t="s">
        <v>1122</v>
      </c>
      <c r="F16" s="292" t="s">
        <v>14</v>
      </c>
      <c r="G16" s="292">
        <v>1.498</v>
      </c>
      <c r="H16" s="293" t="s">
        <v>11</v>
      </c>
      <c r="I16" s="292" t="s">
        <v>1116</v>
      </c>
      <c r="J16" s="294">
        <v>4</v>
      </c>
      <c r="K16" s="295">
        <v>18.3</v>
      </c>
      <c r="L16" s="296">
        <f t="shared" si="0"/>
        <v>126.86666666666666</v>
      </c>
      <c r="M16" s="297">
        <v>17.2</v>
      </c>
      <c r="N16" s="298">
        <v>20.3</v>
      </c>
      <c r="O16" s="299" t="s">
        <v>15</v>
      </c>
      <c r="P16" s="292" t="s">
        <v>9</v>
      </c>
      <c r="Q16" s="292" t="s">
        <v>10</v>
      </c>
      <c r="R16" s="308"/>
      <c r="S16" s="301" t="s">
        <v>1113</v>
      </c>
      <c r="T16" s="302">
        <f t="shared" si="1"/>
        <v>106</v>
      </c>
      <c r="U16" s="303">
        <f t="shared" si="2"/>
      </c>
    </row>
    <row r="17" spans="1:21" s="2" customFormat="1" ht="24" customHeight="1">
      <c r="A17" s="287"/>
      <c r="B17" s="288"/>
      <c r="C17" s="310" t="s">
        <v>16</v>
      </c>
      <c r="D17" s="290" t="s">
        <v>17</v>
      </c>
      <c r="E17" s="306" t="s">
        <v>1123</v>
      </c>
      <c r="F17" s="292" t="s">
        <v>18</v>
      </c>
      <c r="G17" s="292">
        <v>1.998</v>
      </c>
      <c r="H17" s="292" t="s">
        <v>7</v>
      </c>
      <c r="I17" s="292" t="s">
        <v>1124</v>
      </c>
      <c r="J17" s="294">
        <v>4</v>
      </c>
      <c r="K17" s="295">
        <v>15.8</v>
      </c>
      <c r="L17" s="296">
        <f t="shared" si="0"/>
        <v>146.9405063291139</v>
      </c>
      <c r="M17" s="297">
        <v>17.2</v>
      </c>
      <c r="N17" s="298">
        <v>20.3</v>
      </c>
      <c r="O17" s="299" t="s">
        <v>15</v>
      </c>
      <c r="P17" s="292" t="s">
        <v>9</v>
      </c>
      <c r="Q17" s="292" t="s">
        <v>10</v>
      </c>
      <c r="R17" s="300"/>
      <c r="S17" s="301" t="s">
        <v>1113</v>
      </c>
      <c r="T17" s="302">
        <f t="shared" si="1"/>
      </c>
      <c r="U17" s="303">
        <f t="shared" si="2"/>
      </c>
    </row>
    <row r="18" spans="1:21" s="2" customFormat="1" ht="24" customHeight="1">
      <c r="A18" s="287"/>
      <c r="B18" s="305"/>
      <c r="C18" s="304"/>
      <c r="D18" s="290" t="s">
        <v>17</v>
      </c>
      <c r="E18" s="309" t="s">
        <v>1119</v>
      </c>
      <c r="F18" s="292" t="s">
        <v>18</v>
      </c>
      <c r="G18" s="292">
        <v>1.998</v>
      </c>
      <c r="H18" s="293" t="s">
        <v>11</v>
      </c>
      <c r="I18" s="292" t="s">
        <v>1125</v>
      </c>
      <c r="J18" s="294">
        <v>4</v>
      </c>
      <c r="K18" s="295">
        <v>17.6</v>
      </c>
      <c r="L18" s="296">
        <f t="shared" si="0"/>
        <v>131.9125</v>
      </c>
      <c r="M18" s="297">
        <v>17.2</v>
      </c>
      <c r="N18" s="298">
        <v>20.3</v>
      </c>
      <c r="O18" s="299" t="s">
        <v>15</v>
      </c>
      <c r="P18" s="292" t="s">
        <v>9</v>
      </c>
      <c r="Q18" s="292" t="s">
        <v>10</v>
      </c>
      <c r="R18" s="300"/>
      <c r="S18" s="301" t="s">
        <v>1113</v>
      </c>
      <c r="T18" s="302">
        <f t="shared" si="1"/>
        <v>102</v>
      </c>
      <c r="U18" s="303">
        <f t="shared" si="2"/>
      </c>
    </row>
    <row r="19" spans="1:21" s="2" customFormat="1" ht="24" customHeight="1">
      <c r="A19" s="287"/>
      <c r="B19" s="288"/>
      <c r="C19" s="289" t="s">
        <v>19</v>
      </c>
      <c r="D19" s="290" t="s">
        <v>20</v>
      </c>
      <c r="E19" s="291"/>
      <c r="F19" s="292" t="s">
        <v>6</v>
      </c>
      <c r="G19" s="292">
        <v>1.198</v>
      </c>
      <c r="H19" s="293" t="s">
        <v>11</v>
      </c>
      <c r="I19" s="292" t="s">
        <v>1126</v>
      </c>
      <c r="J19" s="294">
        <v>5</v>
      </c>
      <c r="K19" s="295">
        <v>19.2</v>
      </c>
      <c r="L19" s="296">
        <f t="shared" si="0"/>
        <v>120.91979166666667</v>
      </c>
      <c r="M19" s="297">
        <v>17.2</v>
      </c>
      <c r="N19" s="298">
        <v>20.3</v>
      </c>
      <c r="O19" s="299" t="s">
        <v>8</v>
      </c>
      <c r="P19" s="292" t="s">
        <v>9</v>
      </c>
      <c r="Q19" s="292" t="s">
        <v>10</v>
      </c>
      <c r="R19" s="300"/>
      <c r="S19" s="301" t="s">
        <v>1113</v>
      </c>
      <c r="T19" s="302">
        <f t="shared" si="1"/>
        <v>111</v>
      </c>
      <c r="U19" s="303">
        <f t="shared" si="2"/>
      </c>
    </row>
    <row r="20" spans="1:21" s="2" customFormat="1" ht="24" customHeight="1">
      <c r="A20" s="287"/>
      <c r="B20" s="311"/>
      <c r="C20" s="289" t="s">
        <v>21</v>
      </c>
      <c r="D20" s="290" t="s">
        <v>22</v>
      </c>
      <c r="E20" s="307" t="s">
        <v>1127</v>
      </c>
      <c r="F20" s="292" t="s">
        <v>14</v>
      </c>
      <c r="G20" s="292">
        <v>1.498</v>
      </c>
      <c r="H20" s="293" t="s">
        <v>11</v>
      </c>
      <c r="I20" s="292" t="s">
        <v>1126</v>
      </c>
      <c r="J20" s="294">
        <v>5</v>
      </c>
      <c r="K20" s="295">
        <v>17.9</v>
      </c>
      <c r="L20" s="296">
        <f t="shared" si="0"/>
        <v>129.70167597765365</v>
      </c>
      <c r="M20" s="297">
        <v>17.2</v>
      </c>
      <c r="N20" s="298">
        <v>20.3</v>
      </c>
      <c r="O20" s="299" t="s">
        <v>15</v>
      </c>
      <c r="P20" s="292" t="s">
        <v>9</v>
      </c>
      <c r="Q20" s="292" t="s">
        <v>10</v>
      </c>
      <c r="R20" s="308"/>
      <c r="S20" s="301" t="s">
        <v>1113</v>
      </c>
      <c r="T20" s="302">
        <f t="shared" si="1"/>
        <v>104</v>
      </c>
      <c r="U20" s="303">
        <f t="shared" si="2"/>
      </c>
    </row>
    <row r="21" spans="1:21" s="2" customFormat="1" ht="24" customHeight="1">
      <c r="A21" s="287"/>
      <c r="B21" s="305"/>
      <c r="C21" s="312"/>
      <c r="D21" s="290" t="s">
        <v>22</v>
      </c>
      <c r="E21" s="307" t="s">
        <v>1128</v>
      </c>
      <c r="F21" s="292" t="s">
        <v>14</v>
      </c>
      <c r="G21" s="292">
        <v>1.498</v>
      </c>
      <c r="H21" s="293" t="s">
        <v>11</v>
      </c>
      <c r="I21" s="292" t="s">
        <v>1126</v>
      </c>
      <c r="J21" s="294">
        <v>5</v>
      </c>
      <c r="K21" s="295">
        <v>18.3</v>
      </c>
      <c r="L21" s="296">
        <f t="shared" si="0"/>
        <v>126.86666666666666</v>
      </c>
      <c r="M21" s="297">
        <v>17.2</v>
      </c>
      <c r="N21" s="298">
        <v>20.3</v>
      </c>
      <c r="O21" s="299" t="s">
        <v>15</v>
      </c>
      <c r="P21" s="292" t="s">
        <v>9</v>
      </c>
      <c r="Q21" s="292" t="s">
        <v>10</v>
      </c>
      <c r="R21" s="308"/>
      <c r="S21" s="301" t="s">
        <v>1113</v>
      </c>
      <c r="T21" s="302">
        <f t="shared" si="1"/>
        <v>106</v>
      </c>
      <c r="U21" s="303">
        <f t="shared" si="2"/>
      </c>
    </row>
    <row r="22" spans="1:21" s="2" customFormat="1" ht="24" customHeight="1">
      <c r="A22" s="287"/>
      <c r="B22" s="313"/>
      <c r="C22" s="314" t="s">
        <v>23</v>
      </c>
      <c r="D22" s="290" t="s">
        <v>24</v>
      </c>
      <c r="E22" s="291"/>
      <c r="F22" s="292" t="s">
        <v>18</v>
      </c>
      <c r="G22" s="292">
        <v>1.998</v>
      </c>
      <c r="H22" s="293" t="s">
        <v>11</v>
      </c>
      <c r="I22" s="292" t="s">
        <v>1129</v>
      </c>
      <c r="J22" s="294">
        <v>5</v>
      </c>
      <c r="K22" s="295">
        <v>16.4</v>
      </c>
      <c r="L22" s="296">
        <f t="shared" si="0"/>
        <v>141.56463414634146</v>
      </c>
      <c r="M22" s="297">
        <v>15.8</v>
      </c>
      <c r="N22" s="298">
        <v>19</v>
      </c>
      <c r="O22" s="299" t="s">
        <v>15</v>
      </c>
      <c r="P22" s="292" t="s">
        <v>9</v>
      </c>
      <c r="Q22" s="292" t="s">
        <v>10</v>
      </c>
      <c r="R22" s="300"/>
      <c r="S22" s="301" t="s">
        <v>1113</v>
      </c>
      <c r="T22" s="302">
        <f t="shared" si="1"/>
        <v>103</v>
      </c>
      <c r="U22" s="303">
        <f t="shared" si="2"/>
      </c>
    </row>
    <row r="23" spans="1:21" s="2" customFormat="1" ht="22.5" customHeight="1">
      <c r="A23" s="287"/>
      <c r="B23" s="313"/>
      <c r="C23" s="310" t="s">
        <v>1131</v>
      </c>
      <c r="D23" s="290" t="s">
        <v>1132</v>
      </c>
      <c r="E23" s="306"/>
      <c r="F23" s="292" t="s">
        <v>64</v>
      </c>
      <c r="G23" s="292">
        <v>1.498</v>
      </c>
      <c r="H23" s="292" t="s">
        <v>11</v>
      </c>
      <c r="I23" s="292" t="s">
        <v>1133</v>
      </c>
      <c r="J23" s="294">
        <v>5</v>
      </c>
      <c r="K23" s="295">
        <v>17.1</v>
      </c>
      <c r="L23" s="296">
        <f t="shared" si="0"/>
        <v>135.76959064327482</v>
      </c>
      <c r="M23" s="297">
        <v>14.4</v>
      </c>
      <c r="N23" s="298">
        <v>17.6</v>
      </c>
      <c r="O23" s="299" t="s">
        <v>8</v>
      </c>
      <c r="P23" s="292" t="s">
        <v>9</v>
      </c>
      <c r="Q23" s="292" t="s">
        <v>10</v>
      </c>
      <c r="R23" s="300"/>
      <c r="S23" s="301" t="s">
        <v>1113</v>
      </c>
      <c r="T23" s="302">
        <f t="shared" si="1"/>
        <v>118</v>
      </c>
      <c r="U23" s="303">
        <f t="shared" si="2"/>
      </c>
    </row>
    <row r="24" spans="1:21" s="2" customFormat="1" ht="22.5" customHeight="1">
      <c r="A24" s="287"/>
      <c r="B24" s="313"/>
      <c r="C24" s="310" t="s">
        <v>1134</v>
      </c>
      <c r="D24" s="290" t="s">
        <v>1135</v>
      </c>
      <c r="E24" s="306"/>
      <c r="F24" s="292" t="s">
        <v>1136</v>
      </c>
      <c r="G24" s="292">
        <v>1.998</v>
      </c>
      <c r="H24" s="292" t="s">
        <v>1137</v>
      </c>
      <c r="I24" s="292" t="s">
        <v>1138</v>
      </c>
      <c r="J24" s="294">
        <v>5</v>
      </c>
      <c r="K24" s="295">
        <v>16.6</v>
      </c>
      <c r="L24" s="296">
        <f t="shared" si="0"/>
        <v>139.85903614457828</v>
      </c>
      <c r="M24" s="297">
        <v>14.4</v>
      </c>
      <c r="N24" s="298">
        <v>17.6</v>
      </c>
      <c r="O24" s="299" t="s">
        <v>8</v>
      </c>
      <c r="P24" s="292" t="s">
        <v>9</v>
      </c>
      <c r="Q24" s="292" t="s">
        <v>10</v>
      </c>
      <c r="R24" s="300"/>
      <c r="S24" s="301" t="s">
        <v>1113</v>
      </c>
      <c r="T24" s="302">
        <f t="shared" si="1"/>
        <v>115</v>
      </c>
      <c r="U24" s="303">
        <f t="shared" si="2"/>
      </c>
    </row>
    <row r="25" spans="1:21" s="2" customFormat="1" ht="24" customHeight="1">
      <c r="A25" s="287"/>
      <c r="B25" s="288"/>
      <c r="C25" s="310" t="s">
        <v>1140</v>
      </c>
      <c r="D25" s="290" t="s">
        <v>30</v>
      </c>
      <c r="E25" s="291"/>
      <c r="F25" s="292" t="s">
        <v>25</v>
      </c>
      <c r="G25" s="292">
        <v>1.598</v>
      </c>
      <c r="H25" s="292" t="s">
        <v>11</v>
      </c>
      <c r="I25" s="292" t="s">
        <v>1141</v>
      </c>
      <c r="J25" s="294">
        <v>4</v>
      </c>
      <c r="K25" s="295">
        <v>13.8</v>
      </c>
      <c r="L25" s="296">
        <f t="shared" si="0"/>
        <v>168.23623188405796</v>
      </c>
      <c r="M25" s="297">
        <v>15.8</v>
      </c>
      <c r="N25" s="298">
        <v>19</v>
      </c>
      <c r="O25" s="299" t="s">
        <v>31</v>
      </c>
      <c r="P25" s="292" t="s">
        <v>9</v>
      </c>
      <c r="Q25" s="292" t="s">
        <v>10</v>
      </c>
      <c r="R25" s="300"/>
      <c r="S25" s="301" t="s">
        <v>1130</v>
      </c>
      <c r="T25" s="302">
        <f t="shared" si="1"/>
      </c>
      <c r="U25" s="303">
        <f t="shared" si="2"/>
      </c>
    </row>
    <row r="26" spans="1:21" s="2" customFormat="1" ht="24" customHeight="1">
      <c r="A26" s="287"/>
      <c r="B26" s="305"/>
      <c r="C26" s="317"/>
      <c r="D26" s="290" t="s">
        <v>30</v>
      </c>
      <c r="E26" s="291"/>
      <c r="F26" s="292" t="s">
        <v>25</v>
      </c>
      <c r="G26" s="292">
        <v>1.598</v>
      </c>
      <c r="H26" s="292" t="s">
        <v>11</v>
      </c>
      <c r="I26" s="292" t="s">
        <v>1141</v>
      </c>
      <c r="J26" s="294">
        <v>5</v>
      </c>
      <c r="K26" s="295">
        <v>13.8</v>
      </c>
      <c r="L26" s="296">
        <f t="shared" si="0"/>
        <v>168.23623188405796</v>
      </c>
      <c r="M26" s="297">
        <v>15.8</v>
      </c>
      <c r="N26" s="298">
        <v>19</v>
      </c>
      <c r="O26" s="299" t="s">
        <v>31</v>
      </c>
      <c r="P26" s="292" t="s">
        <v>9</v>
      </c>
      <c r="Q26" s="292" t="s">
        <v>10</v>
      </c>
      <c r="R26" s="300"/>
      <c r="S26" s="301" t="s">
        <v>1130</v>
      </c>
      <c r="T26" s="302">
        <f t="shared" si="1"/>
      </c>
      <c r="U26" s="303">
        <f t="shared" si="2"/>
      </c>
    </row>
    <row r="27" spans="1:21" s="2" customFormat="1" ht="24" customHeight="1">
      <c r="A27" s="287"/>
      <c r="B27" s="288"/>
      <c r="C27" s="310" t="s">
        <v>1142</v>
      </c>
      <c r="D27" s="290" t="s">
        <v>30</v>
      </c>
      <c r="E27" s="291"/>
      <c r="F27" s="292" t="s">
        <v>25</v>
      </c>
      <c r="G27" s="292">
        <v>1.598</v>
      </c>
      <c r="H27" s="292" t="s">
        <v>11</v>
      </c>
      <c r="I27" s="292" t="s">
        <v>1143</v>
      </c>
      <c r="J27" s="294">
        <v>4</v>
      </c>
      <c r="K27" s="295">
        <v>14</v>
      </c>
      <c r="L27" s="296">
        <f t="shared" si="0"/>
        <v>165.83285714285714</v>
      </c>
      <c r="M27" s="297">
        <v>15.8</v>
      </c>
      <c r="N27" s="298">
        <v>19</v>
      </c>
      <c r="O27" s="299" t="s">
        <v>31</v>
      </c>
      <c r="P27" s="292" t="s">
        <v>9</v>
      </c>
      <c r="Q27" s="292" t="s">
        <v>10</v>
      </c>
      <c r="R27" s="300"/>
      <c r="S27" s="301" t="s">
        <v>1130</v>
      </c>
      <c r="T27" s="302">
        <f t="shared" si="1"/>
      </c>
      <c r="U27" s="303">
        <f t="shared" si="2"/>
      </c>
    </row>
    <row r="28" spans="1:21" s="2" customFormat="1" ht="24" customHeight="1">
      <c r="A28" s="287"/>
      <c r="B28" s="305"/>
      <c r="C28" s="317"/>
      <c r="D28" s="290" t="s">
        <v>30</v>
      </c>
      <c r="E28" s="291"/>
      <c r="F28" s="292" t="s">
        <v>25</v>
      </c>
      <c r="G28" s="292">
        <v>1.598</v>
      </c>
      <c r="H28" s="292" t="s">
        <v>11</v>
      </c>
      <c r="I28" s="292" t="s">
        <v>1143</v>
      </c>
      <c r="J28" s="294">
        <v>5</v>
      </c>
      <c r="K28" s="295">
        <v>14</v>
      </c>
      <c r="L28" s="296">
        <f t="shared" si="0"/>
        <v>165.83285714285714</v>
      </c>
      <c r="M28" s="297">
        <v>15.8</v>
      </c>
      <c r="N28" s="298">
        <v>19</v>
      </c>
      <c r="O28" s="299" t="s">
        <v>31</v>
      </c>
      <c r="P28" s="292" t="s">
        <v>9</v>
      </c>
      <c r="Q28" s="292" t="s">
        <v>10</v>
      </c>
      <c r="R28" s="300"/>
      <c r="S28" s="301" t="s">
        <v>1130</v>
      </c>
      <c r="T28" s="302">
        <f t="shared" si="1"/>
      </c>
      <c r="U28" s="303">
        <f t="shared" si="2"/>
      </c>
    </row>
    <row r="29" spans="1:21" s="2" customFormat="1" ht="24" customHeight="1">
      <c r="A29" s="287"/>
      <c r="B29" s="288"/>
      <c r="C29" s="310" t="s">
        <v>1140</v>
      </c>
      <c r="D29" s="290" t="s">
        <v>32</v>
      </c>
      <c r="E29" s="291"/>
      <c r="F29" s="292" t="s">
        <v>25</v>
      </c>
      <c r="G29" s="292">
        <v>1.598</v>
      </c>
      <c r="H29" s="292" t="s">
        <v>7</v>
      </c>
      <c r="I29" s="292" t="s">
        <v>1144</v>
      </c>
      <c r="J29" s="294">
        <v>4</v>
      </c>
      <c r="K29" s="295">
        <v>17.2</v>
      </c>
      <c r="L29" s="296">
        <f t="shared" si="0"/>
        <v>134.98023255813953</v>
      </c>
      <c r="M29" s="297">
        <v>15.8</v>
      </c>
      <c r="N29" s="298">
        <v>19</v>
      </c>
      <c r="O29" s="299" t="s">
        <v>26</v>
      </c>
      <c r="P29" s="292" t="s">
        <v>9</v>
      </c>
      <c r="Q29" s="292" t="s">
        <v>10</v>
      </c>
      <c r="R29" s="300"/>
      <c r="S29" s="301" t="s">
        <v>1113</v>
      </c>
      <c r="T29" s="302">
        <f t="shared" si="1"/>
        <v>108</v>
      </c>
      <c r="U29" s="303">
        <f t="shared" si="2"/>
      </c>
    </row>
    <row r="30" spans="1:21" s="2" customFormat="1" ht="24" customHeight="1">
      <c r="A30" s="287"/>
      <c r="B30" s="305"/>
      <c r="C30" s="317"/>
      <c r="D30" s="290" t="s">
        <v>32</v>
      </c>
      <c r="E30" s="291"/>
      <c r="F30" s="292" t="s">
        <v>25</v>
      </c>
      <c r="G30" s="292">
        <v>1.598</v>
      </c>
      <c r="H30" s="292" t="s">
        <v>7</v>
      </c>
      <c r="I30" s="292" t="s">
        <v>1144</v>
      </c>
      <c r="J30" s="294">
        <v>5</v>
      </c>
      <c r="K30" s="295">
        <v>17.2</v>
      </c>
      <c r="L30" s="296">
        <f t="shared" si="0"/>
        <v>134.98023255813953</v>
      </c>
      <c r="M30" s="297">
        <v>15.8</v>
      </c>
      <c r="N30" s="298">
        <v>19</v>
      </c>
      <c r="O30" s="299" t="s">
        <v>26</v>
      </c>
      <c r="P30" s="292" t="s">
        <v>9</v>
      </c>
      <c r="Q30" s="292" t="s">
        <v>10</v>
      </c>
      <c r="R30" s="300"/>
      <c r="S30" s="301" t="s">
        <v>1113</v>
      </c>
      <c r="T30" s="302">
        <f t="shared" si="1"/>
        <v>108</v>
      </c>
      <c r="U30" s="303">
        <f t="shared" si="2"/>
      </c>
    </row>
    <row r="31" spans="1:21" s="2" customFormat="1" ht="24" customHeight="1">
      <c r="A31" s="287"/>
      <c r="B31" s="288"/>
      <c r="C31" s="310" t="s">
        <v>1142</v>
      </c>
      <c r="D31" s="290" t="s">
        <v>32</v>
      </c>
      <c r="E31" s="291"/>
      <c r="F31" s="292" t="s">
        <v>25</v>
      </c>
      <c r="G31" s="292">
        <v>1.598</v>
      </c>
      <c r="H31" s="292" t="s">
        <v>7</v>
      </c>
      <c r="I31" s="292" t="s">
        <v>1145</v>
      </c>
      <c r="J31" s="294">
        <v>4</v>
      </c>
      <c r="K31" s="295">
        <v>16.6</v>
      </c>
      <c r="L31" s="296">
        <f t="shared" si="0"/>
        <v>139.85903614457828</v>
      </c>
      <c r="M31" s="297">
        <v>15.8</v>
      </c>
      <c r="N31" s="298">
        <v>19</v>
      </c>
      <c r="O31" s="299" t="s">
        <v>26</v>
      </c>
      <c r="P31" s="292" t="s">
        <v>9</v>
      </c>
      <c r="Q31" s="292" t="s">
        <v>10</v>
      </c>
      <c r="R31" s="300"/>
      <c r="S31" s="301" t="s">
        <v>1113</v>
      </c>
      <c r="T31" s="302">
        <f t="shared" si="1"/>
        <v>105</v>
      </c>
      <c r="U31" s="303">
        <f t="shared" si="2"/>
      </c>
    </row>
    <row r="32" spans="1:21" s="2" customFormat="1" ht="24" customHeight="1">
      <c r="A32" s="287"/>
      <c r="B32" s="305"/>
      <c r="C32" s="317"/>
      <c r="D32" s="290" t="s">
        <v>32</v>
      </c>
      <c r="E32" s="291"/>
      <c r="F32" s="292" t="s">
        <v>25</v>
      </c>
      <c r="G32" s="292">
        <v>1.598</v>
      </c>
      <c r="H32" s="292" t="s">
        <v>7</v>
      </c>
      <c r="I32" s="292" t="s">
        <v>1145</v>
      </c>
      <c r="J32" s="294">
        <v>5</v>
      </c>
      <c r="K32" s="295">
        <v>16.6</v>
      </c>
      <c r="L32" s="296">
        <f t="shared" si="0"/>
        <v>139.85903614457828</v>
      </c>
      <c r="M32" s="297">
        <v>15.8</v>
      </c>
      <c r="N32" s="298">
        <v>19</v>
      </c>
      <c r="O32" s="299" t="s">
        <v>26</v>
      </c>
      <c r="P32" s="292" t="s">
        <v>9</v>
      </c>
      <c r="Q32" s="292" t="s">
        <v>10</v>
      </c>
      <c r="R32" s="300"/>
      <c r="S32" s="301" t="s">
        <v>1113</v>
      </c>
      <c r="T32" s="302">
        <f t="shared" si="1"/>
        <v>105</v>
      </c>
      <c r="U32" s="303">
        <f t="shared" si="2"/>
      </c>
    </row>
    <row r="33" spans="1:21" s="2" customFormat="1" ht="24" customHeight="1">
      <c r="A33" s="287"/>
      <c r="B33" s="288"/>
      <c r="C33" s="310" t="s">
        <v>1146</v>
      </c>
      <c r="D33" s="290" t="s">
        <v>33</v>
      </c>
      <c r="E33" s="291"/>
      <c r="F33" s="292" t="s">
        <v>25</v>
      </c>
      <c r="G33" s="292">
        <v>1.598</v>
      </c>
      <c r="H33" s="292" t="s">
        <v>7</v>
      </c>
      <c r="I33" s="292">
        <v>1400</v>
      </c>
      <c r="J33" s="294">
        <v>5</v>
      </c>
      <c r="K33" s="295">
        <v>14.8</v>
      </c>
      <c r="L33" s="296">
        <f t="shared" si="0"/>
        <v>156.8689189189189</v>
      </c>
      <c r="M33" s="297">
        <v>15.8</v>
      </c>
      <c r="N33" s="298">
        <v>19</v>
      </c>
      <c r="O33" s="299" t="s">
        <v>26</v>
      </c>
      <c r="P33" s="292" t="s">
        <v>9</v>
      </c>
      <c r="Q33" s="292" t="s">
        <v>34</v>
      </c>
      <c r="R33" s="300"/>
      <c r="S33" s="301" t="s">
        <v>1130</v>
      </c>
      <c r="T33" s="302">
        <f t="shared" si="1"/>
      </c>
      <c r="U33" s="303">
        <f t="shared" si="2"/>
      </c>
    </row>
    <row r="34" spans="1:21" s="2" customFormat="1" ht="24" customHeight="1">
      <c r="A34" s="287"/>
      <c r="B34" s="288"/>
      <c r="C34" s="318"/>
      <c r="D34" s="290" t="s">
        <v>33</v>
      </c>
      <c r="E34" s="291"/>
      <c r="F34" s="292" t="s">
        <v>25</v>
      </c>
      <c r="G34" s="292">
        <v>1.598</v>
      </c>
      <c r="H34" s="292" t="s">
        <v>7</v>
      </c>
      <c r="I34" s="292">
        <v>1430</v>
      </c>
      <c r="J34" s="294">
        <v>5</v>
      </c>
      <c r="K34" s="295">
        <v>14.8</v>
      </c>
      <c r="L34" s="296">
        <f t="shared" si="0"/>
        <v>156.8689189189189</v>
      </c>
      <c r="M34" s="297">
        <v>14.4</v>
      </c>
      <c r="N34" s="298">
        <v>17.6</v>
      </c>
      <c r="O34" s="299" t="s">
        <v>26</v>
      </c>
      <c r="P34" s="292" t="s">
        <v>9</v>
      </c>
      <c r="Q34" s="292" t="s">
        <v>34</v>
      </c>
      <c r="R34" s="300"/>
      <c r="S34" s="301" t="s">
        <v>1130</v>
      </c>
      <c r="T34" s="302">
        <f t="shared" si="1"/>
        <v>102</v>
      </c>
      <c r="U34" s="303">
        <f t="shared" si="2"/>
      </c>
    </row>
    <row r="35" spans="1:21" s="2" customFormat="1" ht="24" customHeight="1">
      <c r="A35" s="287"/>
      <c r="B35" s="305"/>
      <c r="C35" s="319"/>
      <c r="D35" s="290" t="s">
        <v>35</v>
      </c>
      <c r="E35" s="291"/>
      <c r="F35" s="292" t="s">
        <v>27</v>
      </c>
      <c r="G35" s="292">
        <v>1.598</v>
      </c>
      <c r="H35" s="292" t="s">
        <v>11</v>
      </c>
      <c r="I35" s="292" t="s">
        <v>1147</v>
      </c>
      <c r="J35" s="294">
        <v>5</v>
      </c>
      <c r="K35" s="295">
        <v>12.7</v>
      </c>
      <c r="L35" s="296">
        <f t="shared" si="0"/>
        <v>182.807874015748</v>
      </c>
      <c r="M35" s="297">
        <v>14.4</v>
      </c>
      <c r="N35" s="298">
        <v>17.6</v>
      </c>
      <c r="O35" s="299" t="s">
        <v>36</v>
      </c>
      <c r="P35" s="292" t="s">
        <v>9</v>
      </c>
      <c r="Q35" s="292" t="s">
        <v>34</v>
      </c>
      <c r="R35" s="300"/>
      <c r="S35" s="301" t="s">
        <v>1113</v>
      </c>
      <c r="T35" s="302">
        <f t="shared" si="1"/>
      </c>
      <c r="U35" s="303">
        <f t="shared" si="2"/>
      </c>
    </row>
    <row r="36" spans="1:21" s="2" customFormat="1" ht="24" customHeight="1">
      <c r="A36" s="287"/>
      <c r="B36" s="288"/>
      <c r="C36" s="310" t="s">
        <v>1148</v>
      </c>
      <c r="D36" s="290" t="s">
        <v>37</v>
      </c>
      <c r="E36" s="306" t="s">
        <v>1149</v>
      </c>
      <c r="F36" s="292" t="s">
        <v>27</v>
      </c>
      <c r="G36" s="292">
        <v>1.598</v>
      </c>
      <c r="H36" s="292" t="s">
        <v>7</v>
      </c>
      <c r="I36" s="292" t="s">
        <v>1150</v>
      </c>
      <c r="J36" s="294">
        <v>4</v>
      </c>
      <c r="K36" s="295">
        <v>16.2</v>
      </c>
      <c r="L36" s="296">
        <f t="shared" si="0"/>
        <v>143.31234567901234</v>
      </c>
      <c r="M36" s="297">
        <v>15.8</v>
      </c>
      <c r="N36" s="298">
        <v>19</v>
      </c>
      <c r="O36" s="299" t="s">
        <v>15</v>
      </c>
      <c r="P36" s="292" t="s">
        <v>9</v>
      </c>
      <c r="Q36" s="292" t="s">
        <v>10</v>
      </c>
      <c r="R36" s="300"/>
      <c r="S36" s="301" t="s">
        <v>1113</v>
      </c>
      <c r="T36" s="302">
        <f t="shared" si="1"/>
        <v>102</v>
      </c>
      <c r="U36" s="303">
        <f t="shared" si="2"/>
      </c>
    </row>
    <row r="37" spans="1:21" s="2" customFormat="1" ht="24" customHeight="1">
      <c r="A37" s="287"/>
      <c r="B37" s="288"/>
      <c r="C37" s="319"/>
      <c r="D37" s="290" t="s">
        <v>37</v>
      </c>
      <c r="E37" s="306" t="s">
        <v>1151</v>
      </c>
      <c r="F37" s="292" t="s">
        <v>27</v>
      </c>
      <c r="G37" s="292">
        <v>1.598</v>
      </c>
      <c r="H37" s="292" t="s">
        <v>7</v>
      </c>
      <c r="I37" s="292" t="s">
        <v>1150</v>
      </c>
      <c r="J37" s="294">
        <v>5</v>
      </c>
      <c r="K37" s="295">
        <v>16.2</v>
      </c>
      <c r="L37" s="296">
        <f t="shared" si="0"/>
        <v>143.31234567901234</v>
      </c>
      <c r="M37" s="297">
        <v>15.8</v>
      </c>
      <c r="N37" s="298">
        <v>19</v>
      </c>
      <c r="O37" s="299" t="s">
        <v>15</v>
      </c>
      <c r="P37" s="292" t="s">
        <v>9</v>
      </c>
      <c r="Q37" s="292" t="s">
        <v>10</v>
      </c>
      <c r="R37" s="300"/>
      <c r="S37" s="301" t="s">
        <v>1113</v>
      </c>
      <c r="T37" s="302">
        <f t="shared" si="1"/>
        <v>102</v>
      </c>
      <c r="U37" s="303">
        <f t="shared" si="2"/>
      </c>
    </row>
    <row r="38" spans="1:21" s="2" customFormat="1" ht="33.75">
      <c r="A38" s="287"/>
      <c r="B38" s="288"/>
      <c r="C38" s="319"/>
      <c r="D38" s="290" t="s">
        <v>37</v>
      </c>
      <c r="E38" s="306" t="s">
        <v>1152</v>
      </c>
      <c r="F38" s="292" t="s">
        <v>27</v>
      </c>
      <c r="G38" s="292">
        <v>1.598</v>
      </c>
      <c r="H38" s="292" t="s">
        <v>7</v>
      </c>
      <c r="I38" s="292" t="s">
        <v>1150</v>
      </c>
      <c r="J38" s="294">
        <v>5</v>
      </c>
      <c r="K38" s="295">
        <v>17.1</v>
      </c>
      <c r="L38" s="296">
        <f t="shared" si="0"/>
        <v>135.76959064327482</v>
      </c>
      <c r="M38" s="297">
        <v>15.8</v>
      </c>
      <c r="N38" s="298">
        <v>19</v>
      </c>
      <c r="O38" s="299" t="s">
        <v>15</v>
      </c>
      <c r="P38" s="292" t="s">
        <v>9</v>
      </c>
      <c r="Q38" s="292" t="s">
        <v>10</v>
      </c>
      <c r="R38" s="300"/>
      <c r="S38" s="301" t="s">
        <v>1113</v>
      </c>
      <c r="T38" s="302">
        <f t="shared" si="1"/>
        <v>108</v>
      </c>
      <c r="U38" s="303">
        <f t="shared" si="2"/>
      </c>
    </row>
    <row r="39" spans="1:21" s="2" customFormat="1" ht="24" customHeight="1">
      <c r="A39" s="287"/>
      <c r="B39" s="288"/>
      <c r="C39" s="318"/>
      <c r="D39" s="290" t="s">
        <v>37</v>
      </c>
      <c r="E39" s="306" t="s">
        <v>1153</v>
      </c>
      <c r="F39" s="292" t="s">
        <v>27</v>
      </c>
      <c r="G39" s="292">
        <v>1.598</v>
      </c>
      <c r="H39" s="292" t="s">
        <v>11</v>
      </c>
      <c r="I39" s="292" t="s">
        <v>1154</v>
      </c>
      <c r="J39" s="294">
        <v>4</v>
      </c>
      <c r="K39" s="295">
        <v>14</v>
      </c>
      <c r="L39" s="296">
        <f t="shared" si="0"/>
        <v>165.83285714285714</v>
      </c>
      <c r="M39" s="297">
        <v>15.8</v>
      </c>
      <c r="N39" s="298">
        <v>19</v>
      </c>
      <c r="O39" s="299" t="s">
        <v>28</v>
      </c>
      <c r="P39" s="292" t="s">
        <v>9</v>
      </c>
      <c r="Q39" s="292" t="s">
        <v>10</v>
      </c>
      <c r="R39" s="300"/>
      <c r="S39" s="301" t="s">
        <v>1113</v>
      </c>
      <c r="T39" s="302">
        <f t="shared" si="1"/>
      </c>
      <c r="U39" s="303">
        <f t="shared" si="2"/>
      </c>
    </row>
    <row r="40" spans="1:21" s="2" customFormat="1" ht="24" customHeight="1">
      <c r="A40" s="287"/>
      <c r="B40" s="288"/>
      <c r="C40" s="318"/>
      <c r="D40" s="290" t="s">
        <v>37</v>
      </c>
      <c r="E40" s="306" t="s">
        <v>1155</v>
      </c>
      <c r="F40" s="292" t="s">
        <v>27</v>
      </c>
      <c r="G40" s="292">
        <v>1.598</v>
      </c>
      <c r="H40" s="292" t="s">
        <v>11</v>
      </c>
      <c r="I40" s="292" t="s">
        <v>1154</v>
      </c>
      <c r="J40" s="294">
        <v>5</v>
      </c>
      <c r="K40" s="295">
        <v>14</v>
      </c>
      <c r="L40" s="296">
        <f t="shared" si="0"/>
        <v>165.83285714285714</v>
      </c>
      <c r="M40" s="297">
        <v>15.8</v>
      </c>
      <c r="N40" s="298">
        <v>19</v>
      </c>
      <c r="O40" s="299" t="s">
        <v>28</v>
      </c>
      <c r="P40" s="292" t="s">
        <v>9</v>
      </c>
      <c r="Q40" s="292" t="s">
        <v>10</v>
      </c>
      <c r="R40" s="300"/>
      <c r="S40" s="301" t="s">
        <v>1113</v>
      </c>
      <c r="T40" s="302">
        <f t="shared" si="1"/>
      </c>
      <c r="U40" s="303">
        <f t="shared" si="2"/>
      </c>
    </row>
    <row r="41" spans="1:21" s="2" customFormat="1" ht="33.75">
      <c r="A41" s="287"/>
      <c r="B41" s="305"/>
      <c r="C41" s="315"/>
      <c r="D41" s="290" t="s">
        <v>37</v>
      </c>
      <c r="E41" s="306" t="s">
        <v>1156</v>
      </c>
      <c r="F41" s="292" t="s">
        <v>27</v>
      </c>
      <c r="G41" s="292">
        <v>1.598</v>
      </c>
      <c r="H41" s="292" t="s">
        <v>11</v>
      </c>
      <c r="I41" s="292" t="s">
        <v>1154</v>
      </c>
      <c r="J41" s="294">
        <v>5</v>
      </c>
      <c r="K41" s="295">
        <v>14.7</v>
      </c>
      <c r="L41" s="296">
        <f t="shared" si="0"/>
        <v>157.93605442176872</v>
      </c>
      <c r="M41" s="297">
        <v>15.8</v>
      </c>
      <c r="N41" s="298">
        <v>19</v>
      </c>
      <c r="O41" s="299" t="s">
        <v>1157</v>
      </c>
      <c r="P41" s="292" t="s">
        <v>9</v>
      </c>
      <c r="Q41" s="292" t="s">
        <v>10</v>
      </c>
      <c r="R41" s="300"/>
      <c r="S41" s="301" t="s">
        <v>1113</v>
      </c>
      <c r="T41" s="302">
        <f t="shared" si="1"/>
      </c>
      <c r="U41" s="303">
        <f t="shared" si="2"/>
      </c>
    </row>
    <row r="42" spans="1:21" s="2" customFormat="1" ht="24" customHeight="1">
      <c r="A42" s="287"/>
      <c r="B42" s="288"/>
      <c r="C42" s="310" t="s">
        <v>1158</v>
      </c>
      <c r="D42" s="290" t="s">
        <v>38</v>
      </c>
      <c r="E42" s="306" t="s">
        <v>1159</v>
      </c>
      <c r="F42" s="292" t="s">
        <v>27</v>
      </c>
      <c r="G42" s="292">
        <v>1.598</v>
      </c>
      <c r="H42" s="292" t="s">
        <v>11</v>
      </c>
      <c r="I42" s="292" t="s">
        <v>1160</v>
      </c>
      <c r="J42" s="294">
        <v>4</v>
      </c>
      <c r="K42" s="295">
        <v>12.2</v>
      </c>
      <c r="L42" s="296">
        <f t="shared" si="0"/>
        <v>190.3</v>
      </c>
      <c r="M42" s="297">
        <v>14.4</v>
      </c>
      <c r="N42" s="298">
        <v>17.6</v>
      </c>
      <c r="O42" s="299" t="s">
        <v>36</v>
      </c>
      <c r="P42" s="292" t="s">
        <v>9</v>
      </c>
      <c r="Q42" s="292" t="s">
        <v>34</v>
      </c>
      <c r="R42" s="300"/>
      <c r="S42" s="301" t="s">
        <v>1130</v>
      </c>
      <c r="T42" s="302">
        <f t="shared" si="1"/>
      </c>
      <c r="U42" s="303">
        <f t="shared" si="2"/>
      </c>
    </row>
    <row r="43" spans="1:21" s="2" customFormat="1" ht="24" customHeight="1">
      <c r="A43" s="287"/>
      <c r="B43" s="288"/>
      <c r="C43" s="318"/>
      <c r="D43" s="290" t="s">
        <v>38</v>
      </c>
      <c r="E43" s="306" t="s">
        <v>1122</v>
      </c>
      <c r="F43" s="292" t="s">
        <v>27</v>
      </c>
      <c r="G43" s="292">
        <v>1.598</v>
      </c>
      <c r="H43" s="292" t="s">
        <v>11</v>
      </c>
      <c r="I43" s="292" t="s">
        <v>1160</v>
      </c>
      <c r="J43" s="294">
        <v>5</v>
      </c>
      <c r="K43" s="295">
        <v>12.2</v>
      </c>
      <c r="L43" s="296">
        <f t="shared" si="0"/>
        <v>190.3</v>
      </c>
      <c r="M43" s="297">
        <v>14.4</v>
      </c>
      <c r="N43" s="298">
        <v>17.6</v>
      </c>
      <c r="O43" s="299" t="s">
        <v>36</v>
      </c>
      <c r="P43" s="292" t="s">
        <v>9</v>
      </c>
      <c r="Q43" s="292" t="s">
        <v>34</v>
      </c>
      <c r="R43" s="300"/>
      <c r="S43" s="301" t="s">
        <v>1130</v>
      </c>
      <c r="T43" s="302">
        <f t="shared" si="1"/>
      </c>
      <c r="U43" s="303">
        <f t="shared" si="2"/>
      </c>
    </row>
    <row r="44" spans="1:21" s="2" customFormat="1" ht="24" customHeight="1">
      <c r="A44" s="287"/>
      <c r="B44" s="288"/>
      <c r="C44" s="318"/>
      <c r="D44" s="290" t="s">
        <v>38</v>
      </c>
      <c r="E44" s="291" t="s">
        <v>1161</v>
      </c>
      <c r="F44" s="292" t="s">
        <v>27</v>
      </c>
      <c r="G44" s="292">
        <v>1.598</v>
      </c>
      <c r="H44" s="292" t="s">
        <v>11</v>
      </c>
      <c r="I44" s="292" t="s">
        <v>1160</v>
      </c>
      <c r="J44" s="294">
        <v>5</v>
      </c>
      <c r="K44" s="295">
        <v>12.5</v>
      </c>
      <c r="L44" s="296">
        <f t="shared" si="0"/>
        <v>185.7328</v>
      </c>
      <c r="M44" s="297">
        <v>14.4</v>
      </c>
      <c r="N44" s="298">
        <v>17.6</v>
      </c>
      <c r="O44" s="299" t="s">
        <v>36</v>
      </c>
      <c r="P44" s="292" t="s">
        <v>9</v>
      </c>
      <c r="Q44" s="292" t="s">
        <v>34</v>
      </c>
      <c r="R44" s="300"/>
      <c r="S44" s="301" t="s">
        <v>1130</v>
      </c>
      <c r="T44" s="302">
        <f t="shared" si="1"/>
      </c>
      <c r="U44" s="303">
        <f t="shared" si="2"/>
      </c>
    </row>
    <row r="45" spans="1:21" s="2" customFormat="1" ht="24" customHeight="1">
      <c r="A45" s="287"/>
      <c r="B45" s="288"/>
      <c r="C45" s="318"/>
      <c r="D45" s="290" t="s">
        <v>39</v>
      </c>
      <c r="E45" s="306" t="s">
        <v>1159</v>
      </c>
      <c r="F45" s="292" t="s">
        <v>27</v>
      </c>
      <c r="G45" s="292">
        <v>1.598</v>
      </c>
      <c r="H45" s="292" t="s">
        <v>7</v>
      </c>
      <c r="I45" s="292" t="s">
        <v>1147</v>
      </c>
      <c r="J45" s="294">
        <v>4</v>
      </c>
      <c r="K45" s="295">
        <v>15.4</v>
      </c>
      <c r="L45" s="296">
        <f t="shared" si="0"/>
        <v>150.75714285714284</v>
      </c>
      <c r="M45" s="297">
        <v>14.4</v>
      </c>
      <c r="N45" s="298">
        <v>17.6</v>
      </c>
      <c r="O45" s="299" t="s">
        <v>15</v>
      </c>
      <c r="P45" s="292" t="s">
        <v>9</v>
      </c>
      <c r="Q45" s="292" t="s">
        <v>34</v>
      </c>
      <c r="R45" s="300"/>
      <c r="S45" s="301" t="s">
        <v>1113</v>
      </c>
      <c r="T45" s="302">
        <f t="shared" si="1"/>
        <v>106</v>
      </c>
      <c r="U45" s="303">
        <f t="shared" si="2"/>
      </c>
    </row>
    <row r="46" spans="1:21" s="2" customFormat="1" ht="24" customHeight="1">
      <c r="A46" s="287"/>
      <c r="B46" s="288"/>
      <c r="C46" s="318"/>
      <c r="D46" s="290" t="s">
        <v>39</v>
      </c>
      <c r="E46" s="306" t="s">
        <v>1122</v>
      </c>
      <c r="F46" s="292" t="s">
        <v>27</v>
      </c>
      <c r="G46" s="292">
        <v>1.598</v>
      </c>
      <c r="H46" s="292" t="s">
        <v>7</v>
      </c>
      <c r="I46" s="292" t="s">
        <v>1147</v>
      </c>
      <c r="J46" s="294">
        <v>5</v>
      </c>
      <c r="K46" s="295">
        <v>15.4</v>
      </c>
      <c r="L46" s="296">
        <f t="shared" si="0"/>
        <v>150.75714285714284</v>
      </c>
      <c r="M46" s="297">
        <v>14.4</v>
      </c>
      <c r="N46" s="298">
        <v>17.6</v>
      </c>
      <c r="O46" s="299" t="s">
        <v>15</v>
      </c>
      <c r="P46" s="292" t="s">
        <v>9</v>
      </c>
      <c r="Q46" s="292" t="s">
        <v>34</v>
      </c>
      <c r="R46" s="300"/>
      <c r="S46" s="301" t="s">
        <v>1113</v>
      </c>
      <c r="T46" s="302">
        <f t="shared" si="1"/>
        <v>106</v>
      </c>
      <c r="U46" s="303">
        <f t="shared" si="2"/>
      </c>
    </row>
    <row r="47" spans="1:21" s="2" customFormat="1" ht="24" customHeight="1">
      <c r="A47" s="287"/>
      <c r="B47" s="288"/>
      <c r="C47" s="318"/>
      <c r="D47" s="290" t="s">
        <v>39</v>
      </c>
      <c r="E47" s="291" t="s">
        <v>1161</v>
      </c>
      <c r="F47" s="292" t="s">
        <v>27</v>
      </c>
      <c r="G47" s="292">
        <v>1.598</v>
      </c>
      <c r="H47" s="292" t="s">
        <v>7</v>
      </c>
      <c r="I47" s="292" t="s">
        <v>1147</v>
      </c>
      <c r="J47" s="294">
        <v>5</v>
      </c>
      <c r="K47" s="295">
        <v>16.2</v>
      </c>
      <c r="L47" s="296">
        <f t="shared" si="0"/>
        <v>143.31234567901234</v>
      </c>
      <c r="M47" s="297">
        <v>14.4</v>
      </c>
      <c r="N47" s="298">
        <v>17.6</v>
      </c>
      <c r="O47" s="299" t="s">
        <v>15</v>
      </c>
      <c r="P47" s="292" t="s">
        <v>9</v>
      </c>
      <c r="Q47" s="292" t="s">
        <v>34</v>
      </c>
      <c r="R47" s="300"/>
      <c r="S47" s="301" t="s">
        <v>1113</v>
      </c>
      <c r="T47" s="302">
        <f t="shared" si="1"/>
        <v>112</v>
      </c>
      <c r="U47" s="303">
        <f t="shared" si="2"/>
      </c>
    </row>
    <row r="48" spans="1:21" s="2" customFormat="1" ht="24" customHeight="1">
      <c r="A48" s="287"/>
      <c r="B48" s="311"/>
      <c r="C48" s="310" t="s">
        <v>1162</v>
      </c>
      <c r="D48" s="290" t="s">
        <v>40</v>
      </c>
      <c r="E48" s="291"/>
      <c r="F48" s="292" t="s">
        <v>25</v>
      </c>
      <c r="G48" s="292">
        <v>1.598</v>
      </c>
      <c r="H48" s="292" t="s">
        <v>7</v>
      </c>
      <c r="I48" s="292" t="s">
        <v>1145</v>
      </c>
      <c r="J48" s="294">
        <v>4</v>
      </c>
      <c r="K48" s="295">
        <v>16.7</v>
      </c>
      <c r="L48" s="296">
        <f t="shared" si="0"/>
        <v>139.02155688622753</v>
      </c>
      <c r="M48" s="297">
        <v>15.8</v>
      </c>
      <c r="N48" s="298">
        <v>19</v>
      </c>
      <c r="O48" s="299" t="s">
        <v>26</v>
      </c>
      <c r="P48" s="292" t="s">
        <v>9</v>
      </c>
      <c r="Q48" s="292" t="s">
        <v>10</v>
      </c>
      <c r="R48" s="321"/>
      <c r="S48" s="301" t="s">
        <v>1113</v>
      </c>
      <c r="T48" s="302">
        <f t="shared" si="1"/>
        <v>105</v>
      </c>
      <c r="U48" s="303">
        <f t="shared" si="2"/>
      </c>
    </row>
    <row r="49" spans="1:21" s="2" customFormat="1" ht="24" customHeight="1">
      <c r="A49" s="287"/>
      <c r="B49" s="305"/>
      <c r="C49" s="315"/>
      <c r="D49" s="290" t="s">
        <v>41</v>
      </c>
      <c r="E49" s="291"/>
      <c r="F49" s="292" t="s">
        <v>25</v>
      </c>
      <c r="G49" s="292">
        <v>1.598</v>
      </c>
      <c r="H49" s="292" t="s">
        <v>11</v>
      </c>
      <c r="I49" s="292" t="s">
        <v>1143</v>
      </c>
      <c r="J49" s="294">
        <v>4</v>
      </c>
      <c r="K49" s="295">
        <v>14</v>
      </c>
      <c r="L49" s="296">
        <f t="shared" si="0"/>
        <v>165.83285714285714</v>
      </c>
      <c r="M49" s="297">
        <v>15.8</v>
      </c>
      <c r="N49" s="298">
        <v>19</v>
      </c>
      <c r="O49" s="299" t="s">
        <v>31</v>
      </c>
      <c r="P49" s="292" t="s">
        <v>9</v>
      </c>
      <c r="Q49" s="292" t="s">
        <v>10</v>
      </c>
      <c r="R49" s="300"/>
      <c r="S49" s="301" t="s">
        <v>1130</v>
      </c>
      <c r="T49" s="302">
        <f t="shared" si="1"/>
      </c>
      <c r="U49" s="303">
        <f t="shared" si="2"/>
      </c>
    </row>
    <row r="50" spans="1:21" s="2" customFormat="1" ht="24" customHeight="1">
      <c r="A50" s="287"/>
      <c r="B50" s="311"/>
      <c r="C50" s="310" t="s">
        <v>1163</v>
      </c>
      <c r="D50" s="290" t="s">
        <v>42</v>
      </c>
      <c r="E50" s="291" t="s">
        <v>1164</v>
      </c>
      <c r="F50" s="292" t="s">
        <v>25</v>
      </c>
      <c r="G50" s="292">
        <v>1.598</v>
      </c>
      <c r="H50" s="292" t="s">
        <v>7</v>
      </c>
      <c r="I50" s="292">
        <v>1400</v>
      </c>
      <c r="J50" s="294">
        <v>4</v>
      </c>
      <c r="K50" s="295">
        <v>14.8</v>
      </c>
      <c r="L50" s="296">
        <f t="shared" si="0"/>
        <v>156.8689189189189</v>
      </c>
      <c r="M50" s="297">
        <v>15.8</v>
      </c>
      <c r="N50" s="298">
        <v>19</v>
      </c>
      <c r="O50" s="299" t="s">
        <v>26</v>
      </c>
      <c r="P50" s="292" t="s">
        <v>9</v>
      </c>
      <c r="Q50" s="292" t="s">
        <v>34</v>
      </c>
      <c r="R50" s="300"/>
      <c r="S50" s="301" t="s">
        <v>1130</v>
      </c>
      <c r="T50" s="302">
        <f t="shared" si="1"/>
      </c>
      <c r="U50" s="303">
        <f t="shared" si="2"/>
      </c>
    </row>
    <row r="51" spans="1:21" s="2" customFormat="1" ht="24" customHeight="1">
      <c r="A51" s="287"/>
      <c r="B51" s="288"/>
      <c r="C51" s="319"/>
      <c r="D51" s="290" t="s">
        <v>42</v>
      </c>
      <c r="E51" s="291" t="s">
        <v>1165</v>
      </c>
      <c r="F51" s="292" t="s">
        <v>25</v>
      </c>
      <c r="G51" s="292">
        <v>1.598</v>
      </c>
      <c r="H51" s="292" t="s">
        <v>7</v>
      </c>
      <c r="I51" s="292">
        <v>1430</v>
      </c>
      <c r="J51" s="294">
        <v>4</v>
      </c>
      <c r="K51" s="295">
        <v>14.8</v>
      </c>
      <c r="L51" s="296">
        <f t="shared" si="0"/>
        <v>156.8689189189189</v>
      </c>
      <c r="M51" s="297">
        <v>14.4</v>
      </c>
      <c r="N51" s="298">
        <v>17.6</v>
      </c>
      <c r="O51" s="299" t="s">
        <v>26</v>
      </c>
      <c r="P51" s="292" t="s">
        <v>9</v>
      </c>
      <c r="Q51" s="292" t="s">
        <v>34</v>
      </c>
      <c r="R51" s="300"/>
      <c r="S51" s="301" t="s">
        <v>1130</v>
      </c>
      <c r="T51" s="302">
        <f t="shared" si="1"/>
        <v>102</v>
      </c>
      <c r="U51" s="303">
        <f t="shared" si="2"/>
      </c>
    </row>
    <row r="52" spans="1:21" s="2" customFormat="1" ht="24" customHeight="1">
      <c r="A52" s="287"/>
      <c r="B52" s="305"/>
      <c r="C52" s="318"/>
      <c r="D52" s="290" t="s">
        <v>43</v>
      </c>
      <c r="E52" s="291"/>
      <c r="F52" s="292" t="s">
        <v>27</v>
      </c>
      <c r="G52" s="292">
        <v>1.598</v>
      </c>
      <c r="H52" s="292" t="s">
        <v>11</v>
      </c>
      <c r="I52" s="292" t="s">
        <v>1147</v>
      </c>
      <c r="J52" s="294">
        <v>4</v>
      </c>
      <c r="K52" s="295">
        <v>12.7</v>
      </c>
      <c r="L52" s="296">
        <f t="shared" si="0"/>
        <v>182.807874015748</v>
      </c>
      <c r="M52" s="297">
        <v>14.4</v>
      </c>
      <c r="N52" s="298">
        <v>17.6</v>
      </c>
      <c r="O52" s="299" t="s">
        <v>36</v>
      </c>
      <c r="P52" s="292" t="s">
        <v>9</v>
      </c>
      <c r="Q52" s="292" t="s">
        <v>34</v>
      </c>
      <c r="R52" s="300"/>
      <c r="S52" s="301" t="s">
        <v>1113</v>
      </c>
      <c r="T52" s="302">
        <f t="shared" si="1"/>
      </c>
      <c r="U52" s="303">
        <f t="shared" si="2"/>
      </c>
    </row>
    <row r="53" spans="1:21" s="2" customFormat="1" ht="45">
      <c r="A53" s="287"/>
      <c r="B53" s="288"/>
      <c r="C53" s="310" t="s">
        <v>1166</v>
      </c>
      <c r="D53" s="290" t="s">
        <v>44</v>
      </c>
      <c r="E53" s="306" t="s">
        <v>1167</v>
      </c>
      <c r="F53" s="292" t="s">
        <v>27</v>
      </c>
      <c r="G53" s="292">
        <v>1.598</v>
      </c>
      <c r="H53" s="292" t="s">
        <v>7</v>
      </c>
      <c r="I53" s="292" t="s">
        <v>1150</v>
      </c>
      <c r="J53" s="294">
        <v>4</v>
      </c>
      <c r="K53" s="295">
        <v>16.2</v>
      </c>
      <c r="L53" s="296">
        <f t="shared" si="0"/>
        <v>143.31234567901234</v>
      </c>
      <c r="M53" s="297">
        <v>15.8</v>
      </c>
      <c r="N53" s="298">
        <v>19</v>
      </c>
      <c r="O53" s="299" t="s">
        <v>15</v>
      </c>
      <c r="P53" s="292" t="s">
        <v>9</v>
      </c>
      <c r="Q53" s="292" t="s">
        <v>10</v>
      </c>
      <c r="R53" s="300"/>
      <c r="S53" s="301" t="s">
        <v>1113</v>
      </c>
      <c r="T53" s="302">
        <f t="shared" si="1"/>
        <v>102</v>
      </c>
      <c r="U53" s="303">
        <f t="shared" si="2"/>
      </c>
    </row>
    <row r="54" spans="1:21" s="2" customFormat="1" ht="33.75">
      <c r="A54" s="287"/>
      <c r="B54" s="288"/>
      <c r="C54" s="318"/>
      <c r="D54" s="290" t="s">
        <v>44</v>
      </c>
      <c r="E54" s="306" t="s">
        <v>1152</v>
      </c>
      <c r="F54" s="292" t="s">
        <v>27</v>
      </c>
      <c r="G54" s="292">
        <v>1.598</v>
      </c>
      <c r="H54" s="292" t="s">
        <v>7</v>
      </c>
      <c r="I54" s="292" t="s">
        <v>1150</v>
      </c>
      <c r="J54" s="294">
        <v>4</v>
      </c>
      <c r="K54" s="295">
        <v>17.1</v>
      </c>
      <c r="L54" s="296">
        <f t="shared" si="0"/>
        <v>135.76959064327482</v>
      </c>
      <c r="M54" s="297">
        <v>15.8</v>
      </c>
      <c r="N54" s="298">
        <v>19</v>
      </c>
      <c r="O54" s="299" t="s">
        <v>15</v>
      </c>
      <c r="P54" s="292" t="s">
        <v>9</v>
      </c>
      <c r="Q54" s="292" t="s">
        <v>10</v>
      </c>
      <c r="R54" s="300"/>
      <c r="S54" s="301" t="s">
        <v>1113</v>
      </c>
      <c r="T54" s="302">
        <f t="shared" si="1"/>
        <v>108</v>
      </c>
      <c r="U54" s="303">
        <f t="shared" si="2"/>
      </c>
    </row>
    <row r="55" spans="1:21" s="2" customFormat="1" ht="45">
      <c r="A55" s="287"/>
      <c r="B55" s="288"/>
      <c r="C55" s="319"/>
      <c r="D55" s="290" t="s">
        <v>44</v>
      </c>
      <c r="E55" s="306" t="s">
        <v>1168</v>
      </c>
      <c r="F55" s="292" t="s">
        <v>27</v>
      </c>
      <c r="G55" s="292">
        <v>1.598</v>
      </c>
      <c r="H55" s="292" t="s">
        <v>11</v>
      </c>
      <c r="I55" s="292" t="s">
        <v>1154</v>
      </c>
      <c r="J55" s="294">
        <v>4</v>
      </c>
      <c r="K55" s="295">
        <v>14.1</v>
      </c>
      <c r="L55" s="296">
        <f t="shared" si="0"/>
        <v>164.65673758865248</v>
      </c>
      <c r="M55" s="297">
        <v>15.8</v>
      </c>
      <c r="N55" s="298">
        <v>19</v>
      </c>
      <c r="O55" s="299" t="s">
        <v>28</v>
      </c>
      <c r="P55" s="292" t="s">
        <v>9</v>
      </c>
      <c r="Q55" s="292" t="s">
        <v>10</v>
      </c>
      <c r="R55" s="300"/>
      <c r="S55" s="301" t="s">
        <v>1113</v>
      </c>
      <c r="T55" s="302">
        <f t="shared" si="1"/>
      </c>
      <c r="U55" s="303">
        <f t="shared" si="2"/>
      </c>
    </row>
    <row r="56" spans="1:21" s="2" customFormat="1" ht="33.75">
      <c r="A56" s="287"/>
      <c r="B56" s="305"/>
      <c r="C56" s="317"/>
      <c r="D56" s="290" t="s">
        <v>44</v>
      </c>
      <c r="E56" s="306" t="s">
        <v>1156</v>
      </c>
      <c r="F56" s="292" t="s">
        <v>27</v>
      </c>
      <c r="G56" s="292">
        <v>1.598</v>
      </c>
      <c r="H56" s="292" t="s">
        <v>11</v>
      </c>
      <c r="I56" s="292" t="s">
        <v>1154</v>
      </c>
      <c r="J56" s="294">
        <v>4</v>
      </c>
      <c r="K56" s="295">
        <v>14.7</v>
      </c>
      <c r="L56" s="296">
        <f t="shared" si="0"/>
        <v>157.93605442176872</v>
      </c>
      <c r="M56" s="297">
        <v>15.8</v>
      </c>
      <c r="N56" s="298">
        <v>19</v>
      </c>
      <c r="O56" s="299" t="s">
        <v>28</v>
      </c>
      <c r="P56" s="292" t="s">
        <v>9</v>
      </c>
      <c r="Q56" s="292" t="s">
        <v>10</v>
      </c>
      <c r="R56" s="300"/>
      <c r="S56" s="301" t="s">
        <v>1113</v>
      </c>
      <c r="T56" s="302">
        <f t="shared" si="1"/>
      </c>
      <c r="U56" s="303">
        <f t="shared" si="2"/>
      </c>
    </row>
    <row r="57" spans="1:21" s="2" customFormat="1" ht="24" customHeight="1">
      <c r="A57" s="287"/>
      <c r="B57" s="288"/>
      <c r="C57" s="310" t="s">
        <v>1169</v>
      </c>
      <c r="D57" s="290" t="s">
        <v>45</v>
      </c>
      <c r="E57" s="306" t="s">
        <v>1170</v>
      </c>
      <c r="F57" s="292" t="s">
        <v>27</v>
      </c>
      <c r="G57" s="292">
        <v>1.598</v>
      </c>
      <c r="H57" s="292" t="s">
        <v>7</v>
      </c>
      <c r="I57" s="292" t="s">
        <v>1147</v>
      </c>
      <c r="J57" s="294">
        <v>4</v>
      </c>
      <c r="K57" s="295">
        <v>15.5</v>
      </c>
      <c r="L57" s="296">
        <f t="shared" si="0"/>
        <v>149.78451612903226</v>
      </c>
      <c r="M57" s="297">
        <v>14.4</v>
      </c>
      <c r="N57" s="298">
        <v>17.6</v>
      </c>
      <c r="O57" s="299" t="s">
        <v>15</v>
      </c>
      <c r="P57" s="292" t="s">
        <v>9</v>
      </c>
      <c r="Q57" s="292" t="s">
        <v>34</v>
      </c>
      <c r="R57" s="300"/>
      <c r="S57" s="301" t="s">
        <v>1113</v>
      </c>
      <c r="T57" s="302">
        <f t="shared" si="1"/>
        <v>107</v>
      </c>
      <c r="U57" s="303">
        <f t="shared" si="2"/>
      </c>
    </row>
    <row r="58" spans="1:21" s="2" customFormat="1" ht="24" customHeight="1">
      <c r="A58" s="287"/>
      <c r="B58" s="288"/>
      <c r="C58" s="318"/>
      <c r="D58" s="290" t="s">
        <v>45</v>
      </c>
      <c r="E58" s="291" t="s">
        <v>1161</v>
      </c>
      <c r="F58" s="292" t="s">
        <v>27</v>
      </c>
      <c r="G58" s="292">
        <v>1.598</v>
      </c>
      <c r="H58" s="292" t="s">
        <v>7</v>
      </c>
      <c r="I58" s="292" t="s">
        <v>1147</v>
      </c>
      <c r="J58" s="294">
        <v>4</v>
      </c>
      <c r="K58" s="295">
        <v>16.2</v>
      </c>
      <c r="L58" s="296">
        <f t="shared" si="0"/>
        <v>143.31234567901234</v>
      </c>
      <c r="M58" s="297">
        <v>14.4</v>
      </c>
      <c r="N58" s="298">
        <v>17.6</v>
      </c>
      <c r="O58" s="299" t="s">
        <v>15</v>
      </c>
      <c r="P58" s="292" t="s">
        <v>9</v>
      </c>
      <c r="Q58" s="292" t="s">
        <v>34</v>
      </c>
      <c r="R58" s="300"/>
      <c r="S58" s="301" t="s">
        <v>1113</v>
      </c>
      <c r="T58" s="302">
        <f t="shared" si="1"/>
        <v>112</v>
      </c>
      <c r="U58" s="303">
        <f t="shared" si="2"/>
      </c>
    </row>
    <row r="59" spans="1:21" s="2" customFormat="1" ht="24" customHeight="1">
      <c r="A59" s="287"/>
      <c r="B59" s="288"/>
      <c r="C59" s="319"/>
      <c r="D59" s="290" t="s">
        <v>46</v>
      </c>
      <c r="E59" s="306" t="s">
        <v>1170</v>
      </c>
      <c r="F59" s="292" t="s">
        <v>27</v>
      </c>
      <c r="G59" s="292">
        <v>1.598</v>
      </c>
      <c r="H59" s="292" t="s">
        <v>11</v>
      </c>
      <c r="I59" s="292" t="s">
        <v>1160</v>
      </c>
      <c r="J59" s="294">
        <v>4</v>
      </c>
      <c r="K59" s="295">
        <v>12.3</v>
      </c>
      <c r="L59" s="296">
        <f t="shared" si="0"/>
        <v>188.75284552845525</v>
      </c>
      <c r="M59" s="297">
        <v>14.4</v>
      </c>
      <c r="N59" s="298">
        <v>17.6</v>
      </c>
      <c r="O59" s="299" t="s">
        <v>36</v>
      </c>
      <c r="P59" s="292" t="s">
        <v>9</v>
      </c>
      <c r="Q59" s="292" t="s">
        <v>34</v>
      </c>
      <c r="R59" s="300"/>
      <c r="S59" s="301" t="s">
        <v>1130</v>
      </c>
      <c r="T59" s="302">
        <f t="shared" si="1"/>
      </c>
      <c r="U59" s="303">
        <f t="shared" si="2"/>
      </c>
    </row>
    <row r="60" spans="1:21" s="2" customFormat="1" ht="24" customHeight="1">
      <c r="A60" s="287"/>
      <c r="B60" s="305"/>
      <c r="C60" s="317"/>
      <c r="D60" s="290" t="s">
        <v>46</v>
      </c>
      <c r="E60" s="291" t="s">
        <v>1161</v>
      </c>
      <c r="F60" s="292" t="s">
        <v>27</v>
      </c>
      <c r="G60" s="292">
        <v>1.598</v>
      </c>
      <c r="H60" s="292" t="s">
        <v>11</v>
      </c>
      <c r="I60" s="292" t="s">
        <v>1160</v>
      </c>
      <c r="J60" s="294">
        <v>4</v>
      </c>
      <c r="K60" s="295">
        <v>12.5</v>
      </c>
      <c r="L60" s="296">
        <f t="shared" si="0"/>
        <v>185.7328</v>
      </c>
      <c r="M60" s="297">
        <v>14.4</v>
      </c>
      <c r="N60" s="298">
        <v>17.6</v>
      </c>
      <c r="O60" s="299" t="s">
        <v>36</v>
      </c>
      <c r="P60" s="292" t="s">
        <v>9</v>
      </c>
      <c r="Q60" s="292" t="s">
        <v>34</v>
      </c>
      <c r="R60" s="300"/>
      <c r="S60" s="301" t="s">
        <v>1130</v>
      </c>
      <c r="T60" s="302">
        <f t="shared" si="1"/>
      </c>
      <c r="U60" s="303">
        <f t="shared" si="2"/>
      </c>
    </row>
    <row r="61" spans="1:21" s="2" customFormat="1" ht="24" customHeight="1">
      <c r="A61" s="287"/>
      <c r="B61" s="288"/>
      <c r="C61" s="318" t="s">
        <v>1171</v>
      </c>
      <c r="D61" s="290" t="s">
        <v>1172</v>
      </c>
      <c r="E61" s="291" t="s">
        <v>1173</v>
      </c>
      <c r="F61" s="292" t="s">
        <v>1174</v>
      </c>
      <c r="G61" s="292">
        <v>1998</v>
      </c>
      <c r="H61" s="292" t="s">
        <v>7</v>
      </c>
      <c r="I61" s="292" t="s">
        <v>1175</v>
      </c>
      <c r="J61" s="294">
        <v>4</v>
      </c>
      <c r="K61" s="295">
        <v>14.8</v>
      </c>
      <c r="L61" s="322">
        <f t="shared" si="0"/>
        <v>156.8689189189189</v>
      </c>
      <c r="M61" s="297">
        <v>17.2</v>
      </c>
      <c r="N61" s="298">
        <v>20.3</v>
      </c>
      <c r="O61" s="299" t="s">
        <v>15</v>
      </c>
      <c r="P61" s="292" t="s">
        <v>9</v>
      </c>
      <c r="Q61" s="292" t="s">
        <v>10</v>
      </c>
      <c r="R61" s="300"/>
      <c r="S61" s="301" t="s">
        <v>1113</v>
      </c>
      <c r="T61" s="302">
        <f t="shared" si="1"/>
      </c>
      <c r="U61" s="303">
        <f t="shared" si="2"/>
      </c>
    </row>
    <row r="62" spans="1:21" s="2" customFormat="1" ht="24" customHeight="1">
      <c r="A62" s="287"/>
      <c r="B62" s="305"/>
      <c r="C62" s="315"/>
      <c r="D62" s="290" t="s">
        <v>1172</v>
      </c>
      <c r="E62" s="291" t="s">
        <v>1176</v>
      </c>
      <c r="F62" s="292" t="s">
        <v>1174</v>
      </c>
      <c r="G62" s="292">
        <v>1998</v>
      </c>
      <c r="H62" s="292" t="s">
        <v>11</v>
      </c>
      <c r="I62" s="292" t="s">
        <v>1139</v>
      </c>
      <c r="J62" s="294">
        <v>4</v>
      </c>
      <c r="K62" s="295">
        <v>16.6</v>
      </c>
      <c r="L62" s="322">
        <f t="shared" si="0"/>
        <v>139.85903614457828</v>
      </c>
      <c r="M62" s="297">
        <v>17.2</v>
      </c>
      <c r="N62" s="298">
        <v>20.3</v>
      </c>
      <c r="O62" s="299" t="s">
        <v>8</v>
      </c>
      <c r="P62" s="292" t="s">
        <v>9</v>
      </c>
      <c r="Q62" s="292" t="s">
        <v>10</v>
      </c>
      <c r="R62" s="300"/>
      <c r="S62" s="301" t="s">
        <v>1113</v>
      </c>
      <c r="T62" s="302">
        <f t="shared" si="1"/>
      </c>
      <c r="U62" s="303">
        <f t="shared" si="2"/>
      </c>
    </row>
    <row r="63" spans="1:21" s="2" customFormat="1" ht="24" customHeight="1">
      <c r="A63" s="287"/>
      <c r="B63" s="288"/>
      <c r="C63" s="318" t="s">
        <v>1844</v>
      </c>
      <c r="D63" s="290" t="s">
        <v>49</v>
      </c>
      <c r="E63" s="323" t="s">
        <v>1173</v>
      </c>
      <c r="F63" s="292" t="s">
        <v>47</v>
      </c>
      <c r="G63" s="292">
        <v>1.598</v>
      </c>
      <c r="H63" s="292" t="s">
        <v>7</v>
      </c>
      <c r="I63" s="292" t="s">
        <v>1160</v>
      </c>
      <c r="J63" s="294">
        <v>4</v>
      </c>
      <c r="K63" s="295">
        <v>14.4</v>
      </c>
      <c r="L63" s="322">
        <f t="shared" si="0"/>
        <v>161.2263888888889</v>
      </c>
      <c r="M63" s="297">
        <v>14.4</v>
      </c>
      <c r="N63" s="298">
        <v>17.6</v>
      </c>
      <c r="O63" s="299" t="s">
        <v>15</v>
      </c>
      <c r="P63" s="292" t="s">
        <v>9</v>
      </c>
      <c r="Q63" s="292" t="s">
        <v>34</v>
      </c>
      <c r="R63" s="300"/>
      <c r="S63" s="316" t="s">
        <v>48</v>
      </c>
      <c r="T63" s="302">
        <f t="shared" si="1"/>
        <v>100</v>
      </c>
      <c r="U63" s="303">
        <f t="shared" si="2"/>
      </c>
    </row>
    <row r="64" spans="1:21" s="2" customFormat="1" ht="24" customHeight="1">
      <c r="A64" s="287"/>
      <c r="B64" s="288"/>
      <c r="C64" s="319"/>
      <c r="D64" s="290" t="s">
        <v>49</v>
      </c>
      <c r="E64" s="323" t="s">
        <v>1176</v>
      </c>
      <c r="F64" s="292" t="s">
        <v>47</v>
      </c>
      <c r="G64" s="292">
        <v>1.598</v>
      </c>
      <c r="H64" s="292" t="s">
        <v>7</v>
      </c>
      <c r="I64" s="292" t="s">
        <v>1160</v>
      </c>
      <c r="J64" s="294">
        <v>5</v>
      </c>
      <c r="K64" s="295">
        <v>14.4</v>
      </c>
      <c r="L64" s="322">
        <f t="shared" si="0"/>
        <v>161.2263888888889</v>
      </c>
      <c r="M64" s="297">
        <v>14.4</v>
      </c>
      <c r="N64" s="298">
        <v>17.6</v>
      </c>
      <c r="O64" s="299" t="s">
        <v>15</v>
      </c>
      <c r="P64" s="292" t="s">
        <v>9</v>
      </c>
      <c r="Q64" s="292" t="s">
        <v>34</v>
      </c>
      <c r="R64" s="300"/>
      <c r="S64" s="316" t="s">
        <v>48</v>
      </c>
      <c r="T64" s="302">
        <f t="shared" si="1"/>
        <v>100</v>
      </c>
      <c r="U64" s="303">
        <f t="shared" si="2"/>
      </c>
    </row>
    <row r="65" spans="1:21" s="2" customFormat="1" ht="24" customHeight="1">
      <c r="A65" s="287"/>
      <c r="B65" s="288"/>
      <c r="C65" s="318"/>
      <c r="D65" s="290" t="s">
        <v>49</v>
      </c>
      <c r="E65" s="291" t="s">
        <v>1179</v>
      </c>
      <c r="F65" s="292" t="s">
        <v>47</v>
      </c>
      <c r="G65" s="292">
        <v>1.598</v>
      </c>
      <c r="H65" s="292" t="s">
        <v>11</v>
      </c>
      <c r="I65" s="292" t="s">
        <v>1180</v>
      </c>
      <c r="J65" s="294">
        <v>4</v>
      </c>
      <c r="K65" s="295">
        <v>12</v>
      </c>
      <c r="L65" s="322">
        <f t="shared" si="0"/>
        <v>193.47166666666664</v>
      </c>
      <c r="M65" s="297">
        <v>14.4</v>
      </c>
      <c r="N65" s="298">
        <v>17.6</v>
      </c>
      <c r="O65" s="299" t="s">
        <v>28</v>
      </c>
      <c r="P65" s="292" t="s">
        <v>9</v>
      </c>
      <c r="Q65" s="292" t="s">
        <v>34</v>
      </c>
      <c r="R65" s="300"/>
      <c r="S65" s="316" t="s">
        <v>48</v>
      </c>
      <c r="T65" s="302">
        <f t="shared" si="1"/>
      </c>
      <c r="U65" s="303">
        <f t="shared" si="2"/>
      </c>
    </row>
    <row r="66" spans="1:21" s="2" customFormat="1" ht="24" customHeight="1">
      <c r="A66" s="287"/>
      <c r="B66" s="305"/>
      <c r="C66" s="315"/>
      <c r="D66" s="290" t="s">
        <v>49</v>
      </c>
      <c r="E66" s="291" t="s">
        <v>1181</v>
      </c>
      <c r="F66" s="292" t="s">
        <v>47</v>
      </c>
      <c r="G66" s="292">
        <v>1.598</v>
      </c>
      <c r="H66" s="292" t="s">
        <v>11</v>
      </c>
      <c r="I66" s="292" t="s">
        <v>1180</v>
      </c>
      <c r="J66" s="294">
        <v>5</v>
      </c>
      <c r="K66" s="295">
        <v>12</v>
      </c>
      <c r="L66" s="322">
        <f t="shared" si="0"/>
        <v>193.47166666666664</v>
      </c>
      <c r="M66" s="297">
        <v>14.4</v>
      </c>
      <c r="N66" s="298">
        <v>17.6</v>
      </c>
      <c r="O66" s="299" t="s">
        <v>28</v>
      </c>
      <c r="P66" s="292" t="s">
        <v>9</v>
      </c>
      <c r="Q66" s="292" t="s">
        <v>34</v>
      </c>
      <c r="R66" s="300"/>
      <c r="S66" s="316" t="s">
        <v>48</v>
      </c>
      <c r="T66" s="302">
        <f t="shared" si="1"/>
      </c>
      <c r="U66" s="303">
        <f t="shared" si="2"/>
      </c>
    </row>
    <row r="67" spans="1:21" s="2" customFormat="1" ht="24" customHeight="1">
      <c r="A67" s="287"/>
      <c r="B67" s="288"/>
      <c r="C67" s="318" t="s">
        <v>1182</v>
      </c>
      <c r="D67" s="290" t="s">
        <v>1183</v>
      </c>
      <c r="E67" s="323" t="s">
        <v>1173</v>
      </c>
      <c r="F67" s="292" t="s">
        <v>47</v>
      </c>
      <c r="G67" s="292">
        <v>1.598</v>
      </c>
      <c r="H67" s="292" t="s">
        <v>7</v>
      </c>
      <c r="I67" s="292" t="s">
        <v>1160</v>
      </c>
      <c r="J67" s="294">
        <v>4</v>
      </c>
      <c r="K67" s="295">
        <v>14.4</v>
      </c>
      <c r="L67" s="322">
        <f t="shared" si="0"/>
        <v>161.2263888888889</v>
      </c>
      <c r="M67" s="297">
        <v>14.4</v>
      </c>
      <c r="N67" s="298">
        <v>17.6</v>
      </c>
      <c r="O67" s="299" t="s">
        <v>15</v>
      </c>
      <c r="P67" s="292" t="s">
        <v>9</v>
      </c>
      <c r="Q67" s="292" t="s">
        <v>34</v>
      </c>
      <c r="R67" s="300"/>
      <c r="S67" s="316" t="s">
        <v>48</v>
      </c>
      <c r="T67" s="302">
        <f t="shared" si="1"/>
        <v>100</v>
      </c>
      <c r="U67" s="303">
        <f t="shared" si="2"/>
      </c>
    </row>
    <row r="68" spans="1:21" s="2" customFormat="1" ht="24" customHeight="1">
      <c r="A68" s="287"/>
      <c r="B68" s="305"/>
      <c r="C68" s="318"/>
      <c r="D68" s="290" t="s">
        <v>1183</v>
      </c>
      <c r="E68" s="323" t="s">
        <v>1176</v>
      </c>
      <c r="F68" s="292" t="s">
        <v>47</v>
      </c>
      <c r="G68" s="292">
        <v>1.598</v>
      </c>
      <c r="H68" s="292" t="s">
        <v>11</v>
      </c>
      <c r="I68" s="292" t="s">
        <v>1180</v>
      </c>
      <c r="J68" s="294">
        <v>4</v>
      </c>
      <c r="K68" s="295">
        <v>12</v>
      </c>
      <c r="L68" s="322">
        <f t="shared" si="0"/>
        <v>193.47166666666664</v>
      </c>
      <c r="M68" s="297">
        <v>14.4</v>
      </c>
      <c r="N68" s="298">
        <v>17.6</v>
      </c>
      <c r="O68" s="299" t="s">
        <v>28</v>
      </c>
      <c r="P68" s="292" t="s">
        <v>9</v>
      </c>
      <c r="Q68" s="292" t="s">
        <v>34</v>
      </c>
      <c r="R68" s="300"/>
      <c r="S68" s="316" t="s">
        <v>48</v>
      </c>
      <c r="T68" s="302">
        <f t="shared" si="1"/>
      </c>
      <c r="U68" s="303">
        <f t="shared" si="2"/>
      </c>
    </row>
    <row r="69" spans="1:21" s="2" customFormat="1" ht="24" customHeight="1">
      <c r="A69" s="287"/>
      <c r="B69" s="313"/>
      <c r="C69" s="310" t="s">
        <v>1185</v>
      </c>
      <c r="D69" s="290" t="s">
        <v>1186</v>
      </c>
      <c r="E69" s="323"/>
      <c r="F69" s="292" t="s">
        <v>1187</v>
      </c>
      <c r="G69" s="292">
        <v>1.498</v>
      </c>
      <c r="H69" s="292" t="s">
        <v>52</v>
      </c>
      <c r="I69" s="292">
        <v>1430</v>
      </c>
      <c r="J69" s="294">
        <v>5</v>
      </c>
      <c r="K69" s="295">
        <v>18.1</v>
      </c>
      <c r="L69" s="322">
        <f>IF(K69&gt;0,1/K69*34.6*67.1,"")</f>
        <v>128.2685082872928</v>
      </c>
      <c r="M69" s="297">
        <v>14.4</v>
      </c>
      <c r="N69" s="298">
        <v>17.6</v>
      </c>
      <c r="O69" s="299" t="s">
        <v>15</v>
      </c>
      <c r="P69" s="292" t="s">
        <v>9</v>
      </c>
      <c r="Q69" s="292" t="s">
        <v>1184</v>
      </c>
      <c r="R69" s="324"/>
      <c r="S69" s="301" t="s">
        <v>1113</v>
      </c>
      <c r="T69" s="302">
        <f>IF(K69&lt;&gt;0,IF(K69&gt;=M69,ROUNDDOWN(K69/M69*100,0),""),"")</f>
        <v>125</v>
      </c>
      <c r="U69" s="303">
        <f>IF(K69&lt;&gt;0,IF(K69&gt;=N69,ROUNDDOWN(K69/N69*100,0),""),"")</f>
        <v>102</v>
      </c>
    </row>
    <row r="70" spans="1:21" s="2" customFormat="1" ht="24" customHeight="1">
      <c r="A70" s="287"/>
      <c r="B70" s="288"/>
      <c r="C70" s="310" t="s">
        <v>53</v>
      </c>
      <c r="D70" s="290" t="s">
        <v>50</v>
      </c>
      <c r="E70" s="323" t="s">
        <v>1845</v>
      </c>
      <c r="F70" s="292" t="s">
        <v>51</v>
      </c>
      <c r="G70" s="292">
        <v>1.598</v>
      </c>
      <c r="H70" s="292" t="s">
        <v>52</v>
      </c>
      <c r="I70" s="292">
        <v>1430</v>
      </c>
      <c r="J70" s="294">
        <v>5</v>
      </c>
      <c r="K70" s="295">
        <v>16.6</v>
      </c>
      <c r="L70" s="322">
        <f aca="true" t="shared" si="3" ref="L70:L133">IF(K70&gt;0,1/K70*34.6*67.1,"")</f>
        <v>139.85903614457828</v>
      </c>
      <c r="M70" s="297">
        <v>14.4</v>
      </c>
      <c r="N70" s="298">
        <v>17.6</v>
      </c>
      <c r="O70" s="299" t="s">
        <v>15</v>
      </c>
      <c r="P70" s="292" t="s">
        <v>9</v>
      </c>
      <c r="Q70" s="292" t="s">
        <v>1184</v>
      </c>
      <c r="R70" s="324"/>
      <c r="S70" s="301" t="s">
        <v>1113</v>
      </c>
      <c r="T70" s="302">
        <f aca="true" t="shared" si="4" ref="T70:T133">IF(K70&lt;&gt;0,IF(K70&gt;=M70,ROUNDDOWN(K70/M70*100,0),""),"")</f>
        <v>115</v>
      </c>
      <c r="U70" s="303">
        <f aca="true" t="shared" si="5" ref="U70:U133">IF(K70&lt;&gt;0,IF(K70&gt;=N70,ROUNDDOWN(K70/N70*100,0),""),"")</f>
      </c>
    </row>
    <row r="71" spans="1:21" s="2" customFormat="1" ht="24" customHeight="1">
      <c r="A71" s="287"/>
      <c r="B71" s="288"/>
      <c r="C71" s="318"/>
      <c r="D71" s="290" t="s">
        <v>50</v>
      </c>
      <c r="E71" s="323" t="s">
        <v>1188</v>
      </c>
      <c r="F71" s="292" t="s">
        <v>51</v>
      </c>
      <c r="G71" s="292">
        <v>1.598</v>
      </c>
      <c r="H71" s="292" t="s">
        <v>52</v>
      </c>
      <c r="I71" s="292">
        <v>1440</v>
      </c>
      <c r="J71" s="294">
        <v>5</v>
      </c>
      <c r="K71" s="295">
        <v>16.8</v>
      </c>
      <c r="L71" s="322">
        <f t="shared" si="3"/>
        <v>138.19404761904758</v>
      </c>
      <c r="M71" s="297">
        <v>14.4</v>
      </c>
      <c r="N71" s="298">
        <v>17.6</v>
      </c>
      <c r="O71" s="299" t="s">
        <v>15</v>
      </c>
      <c r="P71" s="292" t="s">
        <v>9</v>
      </c>
      <c r="Q71" s="292" t="s">
        <v>1184</v>
      </c>
      <c r="R71" s="324"/>
      <c r="S71" s="301" t="s">
        <v>1113</v>
      </c>
      <c r="T71" s="302">
        <f t="shared" si="4"/>
        <v>116</v>
      </c>
      <c r="U71" s="303">
        <f t="shared" si="5"/>
      </c>
    </row>
    <row r="72" spans="1:21" s="2" customFormat="1" ht="24" customHeight="1">
      <c r="A72" s="287"/>
      <c r="B72" s="313"/>
      <c r="C72" s="310" t="s">
        <v>54</v>
      </c>
      <c r="D72" s="290" t="s">
        <v>55</v>
      </c>
      <c r="E72" s="291"/>
      <c r="F72" s="292" t="s">
        <v>56</v>
      </c>
      <c r="G72" s="292">
        <v>2.979</v>
      </c>
      <c r="H72" s="292" t="s">
        <v>52</v>
      </c>
      <c r="I72" s="292">
        <v>1540</v>
      </c>
      <c r="J72" s="294">
        <v>5</v>
      </c>
      <c r="K72" s="295">
        <v>12.6</v>
      </c>
      <c r="L72" s="322">
        <f t="shared" si="3"/>
        <v>184.25873015873015</v>
      </c>
      <c r="M72" s="297">
        <v>13.2</v>
      </c>
      <c r="N72" s="298">
        <v>16.5</v>
      </c>
      <c r="O72" s="292" t="s">
        <v>15</v>
      </c>
      <c r="P72" s="292" t="s">
        <v>9</v>
      </c>
      <c r="Q72" s="292" t="s">
        <v>57</v>
      </c>
      <c r="R72" s="325"/>
      <c r="S72" s="301" t="s">
        <v>1113</v>
      </c>
      <c r="T72" s="302">
        <f t="shared" si="4"/>
      </c>
      <c r="U72" s="303">
        <f t="shared" si="5"/>
      </c>
    </row>
    <row r="73" spans="1:21" s="2" customFormat="1" ht="24" customHeight="1">
      <c r="A73" s="287"/>
      <c r="B73" s="311"/>
      <c r="C73" s="310" t="s">
        <v>58</v>
      </c>
      <c r="D73" s="290" t="s">
        <v>59</v>
      </c>
      <c r="E73" s="307" t="s">
        <v>1846</v>
      </c>
      <c r="F73" s="292" t="s">
        <v>60</v>
      </c>
      <c r="G73" s="292">
        <v>1.997</v>
      </c>
      <c r="H73" s="292" t="s">
        <v>52</v>
      </c>
      <c r="I73" s="292" t="s">
        <v>1190</v>
      </c>
      <c r="J73" s="294">
        <v>4</v>
      </c>
      <c r="K73" s="295">
        <v>16.7</v>
      </c>
      <c r="L73" s="322">
        <f t="shared" si="3"/>
        <v>139.02155688622753</v>
      </c>
      <c r="M73" s="297">
        <v>14.4</v>
      </c>
      <c r="N73" s="298">
        <v>17.6</v>
      </c>
      <c r="O73" s="299" t="s">
        <v>15</v>
      </c>
      <c r="P73" s="292" t="s">
        <v>9</v>
      </c>
      <c r="Q73" s="292" t="s">
        <v>1184</v>
      </c>
      <c r="R73" s="324" t="s">
        <v>1847</v>
      </c>
      <c r="S73" s="301" t="s">
        <v>1113</v>
      </c>
      <c r="T73" s="302">
        <f t="shared" si="4"/>
        <v>115</v>
      </c>
      <c r="U73" s="303">
        <f t="shared" si="5"/>
      </c>
    </row>
    <row r="74" spans="1:21" s="2" customFormat="1" ht="24" customHeight="1">
      <c r="A74" s="287"/>
      <c r="B74" s="305"/>
      <c r="C74" s="318"/>
      <c r="D74" s="290" t="s">
        <v>59</v>
      </c>
      <c r="E74" s="307" t="s">
        <v>1192</v>
      </c>
      <c r="F74" s="292" t="s">
        <v>60</v>
      </c>
      <c r="G74" s="292">
        <v>1.997</v>
      </c>
      <c r="H74" s="292" t="s">
        <v>52</v>
      </c>
      <c r="I74" s="292">
        <v>1620</v>
      </c>
      <c r="J74" s="294">
        <v>4</v>
      </c>
      <c r="K74" s="295">
        <v>15.8</v>
      </c>
      <c r="L74" s="322">
        <f t="shared" si="3"/>
        <v>146.9405063291139</v>
      </c>
      <c r="M74" s="297">
        <v>13.2</v>
      </c>
      <c r="N74" s="298">
        <v>16.5</v>
      </c>
      <c r="O74" s="299" t="s">
        <v>15</v>
      </c>
      <c r="P74" s="292" t="s">
        <v>9</v>
      </c>
      <c r="Q74" s="292" t="s">
        <v>1184</v>
      </c>
      <c r="R74" s="324" t="s">
        <v>1193</v>
      </c>
      <c r="S74" s="301" t="s">
        <v>1113</v>
      </c>
      <c r="T74" s="302">
        <f t="shared" si="4"/>
        <v>119</v>
      </c>
      <c r="U74" s="303">
        <f t="shared" si="5"/>
      </c>
    </row>
    <row r="75" spans="1:21" s="2" customFormat="1" ht="24" customHeight="1">
      <c r="A75" s="287"/>
      <c r="B75" s="288"/>
      <c r="C75" s="310" t="s">
        <v>1194</v>
      </c>
      <c r="D75" s="290" t="s">
        <v>61</v>
      </c>
      <c r="E75" s="291" t="s">
        <v>1177</v>
      </c>
      <c r="F75" s="292" t="s">
        <v>56</v>
      </c>
      <c r="G75" s="292">
        <v>2.979</v>
      </c>
      <c r="H75" s="292" t="s">
        <v>7</v>
      </c>
      <c r="I75" s="292">
        <v>1530</v>
      </c>
      <c r="J75" s="294">
        <v>4</v>
      </c>
      <c r="K75" s="295">
        <v>12</v>
      </c>
      <c r="L75" s="322">
        <f t="shared" si="3"/>
        <v>193.47166666666664</v>
      </c>
      <c r="M75" s="297">
        <v>14.4</v>
      </c>
      <c r="N75" s="298">
        <v>17.6</v>
      </c>
      <c r="O75" s="292" t="s">
        <v>15</v>
      </c>
      <c r="P75" s="292" t="s">
        <v>9</v>
      </c>
      <c r="Q75" s="292" t="s">
        <v>57</v>
      </c>
      <c r="R75" s="325"/>
      <c r="S75" s="301" t="s">
        <v>1113</v>
      </c>
      <c r="T75" s="302">
        <f t="shared" si="4"/>
      </c>
      <c r="U75" s="303">
        <f t="shared" si="5"/>
      </c>
    </row>
    <row r="76" spans="1:21" s="2" customFormat="1" ht="24" customHeight="1">
      <c r="A76" s="287"/>
      <c r="B76" s="288"/>
      <c r="C76" s="318"/>
      <c r="D76" s="290" t="s">
        <v>61</v>
      </c>
      <c r="E76" s="291" t="s">
        <v>1178</v>
      </c>
      <c r="F76" s="292" t="s">
        <v>56</v>
      </c>
      <c r="G76" s="292">
        <v>2.979</v>
      </c>
      <c r="H76" s="292" t="s">
        <v>7</v>
      </c>
      <c r="I76" s="292">
        <v>1550</v>
      </c>
      <c r="J76" s="294">
        <v>4</v>
      </c>
      <c r="K76" s="295">
        <v>12</v>
      </c>
      <c r="L76" s="322">
        <f t="shared" si="3"/>
        <v>193.47166666666664</v>
      </c>
      <c r="M76" s="297">
        <v>13.2</v>
      </c>
      <c r="N76" s="298">
        <v>16.5</v>
      </c>
      <c r="O76" s="292" t="s">
        <v>15</v>
      </c>
      <c r="P76" s="292" t="s">
        <v>9</v>
      </c>
      <c r="Q76" s="292" t="s">
        <v>57</v>
      </c>
      <c r="R76" s="325"/>
      <c r="S76" s="301" t="s">
        <v>1113</v>
      </c>
      <c r="T76" s="302">
        <f t="shared" si="4"/>
      </c>
      <c r="U76" s="303">
        <f t="shared" si="5"/>
      </c>
    </row>
    <row r="77" spans="1:21" s="2" customFormat="1" ht="24" customHeight="1">
      <c r="A77" s="287"/>
      <c r="B77" s="288"/>
      <c r="C77" s="318"/>
      <c r="D77" s="290" t="s">
        <v>61</v>
      </c>
      <c r="E77" s="291" t="s">
        <v>1176</v>
      </c>
      <c r="F77" s="292" t="s">
        <v>56</v>
      </c>
      <c r="G77" s="292">
        <v>2.979</v>
      </c>
      <c r="H77" s="292" t="s">
        <v>52</v>
      </c>
      <c r="I77" s="292" t="s">
        <v>1195</v>
      </c>
      <c r="J77" s="294">
        <v>4</v>
      </c>
      <c r="K77" s="295">
        <v>12.5</v>
      </c>
      <c r="L77" s="322">
        <f t="shared" si="3"/>
        <v>185.7328</v>
      </c>
      <c r="M77" s="297">
        <v>13.2</v>
      </c>
      <c r="N77" s="298">
        <v>16.5</v>
      </c>
      <c r="O77" s="292" t="s">
        <v>15</v>
      </c>
      <c r="P77" s="292" t="s">
        <v>9</v>
      </c>
      <c r="Q77" s="292" t="s">
        <v>57</v>
      </c>
      <c r="R77" s="325"/>
      <c r="S77" s="301" t="s">
        <v>1113</v>
      </c>
      <c r="T77" s="302">
        <f t="shared" si="4"/>
      </c>
      <c r="U77" s="303">
        <f t="shared" si="5"/>
      </c>
    </row>
    <row r="78" spans="1:21" s="2" customFormat="1" ht="24" customHeight="1">
      <c r="A78" s="287"/>
      <c r="B78" s="311"/>
      <c r="C78" s="310" t="s">
        <v>62</v>
      </c>
      <c r="D78" s="290" t="s">
        <v>63</v>
      </c>
      <c r="E78" s="307" t="s">
        <v>1127</v>
      </c>
      <c r="F78" s="292" t="s">
        <v>64</v>
      </c>
      <c r="G78" s="292">
        <v>1.498</v>
      </c>
      <c r="H78" s="292" t="s">
        <v>65</v>
      </c>
      <c r="I78" s="292" t="s">
        <v>1196</v>
      </c>
      <c r="J78" s="294">
        <v>5</v>
      </c>
      <c r="K78" s="295">
        <v>16.8</v>
      </c>
      <c r="L78" s="322">
        <f t="shared" si="3"/>
        <v>138.19404761904758</v>
      </c>
      <c r="M78" s="297">
        <v>14.4</v>
      </c>
      <c r="N78" s="298">
        <v>17.6</v>
      </c>
      <c r="O78" s="292" t="s">
        <v>15</v>
      </c>
      <c r="P78" s="292" t="s">
        <v>9</v>
      </c>
      <c r="Q78" s="292" t="s">
        <v>66</v>
      </c>
      <c r="R78" s="308"/>
      <c r="S78" s="301" t="s">
        <v>1113</v>
      </c>
      <c r="T78" s="302">
        <f t="shared" si="4"/>
        <v>116</v>
      </c>
      <c r="U78" s="303">
        <f t="shared" si="5"/>
      </c>
    </row>
    <row r="79" spans="1:21" s="2" customFormat="1" ht="24" customHeight="1">
      <c r="A79" s="287"/>
      <c r="B79" s="305"/>
      <c r="C79" s="315"/>
      <c r="D79" s="290" t="s">
        <v>63</v>
      </c>
      <c r="E79" s="307" t="s">
        <v>1128</v>
      </c>
      <c r="F79" s="292" t="s">
        <v>64</v>
      </c>
      <c r="G79" s="292">
        <v>1.498</v>
      </c>
      <c r="H79" s="292" t="s">
        <v>65</v>
      </c>
      <c r="I79" s="292" t="s">
        <v>1196</v>
      </c>
      <c r="J79" s="294">
        <v>5</v>
      </c>
      <c r="K79" s="295">
        <v>17.3</v>
      </c>
      <c r="L79" s="322">
        <f t="shared" si="3"/>
        <v>134.2</v>
      </c>
      <c r="M79" s="297">
        <v>14.4</v>
      </c>
      <c r="N79" s="298">
        <v>17.6</v>
      </c>
      <c r="O79" s="292" t="s">
        <v>15</v>
      </c>
      <c r="P79" s="292" t="s">
        <v>9</v>
      </c>
      <c r="Q79" s="292" t="s">
        <v>66</v>
      </c>
      <c r="R79" s="308"/>
      <c r="S79" s="301" t="s">
        <v>1113</v>
      </c>
      <c r="T79" s="302">
        <f t="shared" si="4"/>
        <v>120</v>
      </c>
      <c r="U79" s="303">
        <f t="shared" si="5"/>
      </c>
    </row>
    <row r="80" spans="1:21" s="2" customFormat="1" ht="24" customHeight="1">
      <c r="A80" s="287"/>
      <c r="B80" s="313"/>
      <c r="C80" s="314" t="s">
        <v>1197</v>
      </c>
      <c r="D80" s="290" t="s">
        <v>1198</v>
      </c>
      <c r="E80" s="326"/>
      <c r="F80" s="292" t="s">
        <v>1174</v>
      </c>
      <c r="G80" s="292">
        <v>1.998</v>
      </c>
      <c r="H80" s="292" t="s">
        <v>65</v>
      </c>
      <c r="I80" s="292" t="s">
        <v>1199</v>
      </c>
      <c r="J80" s="294">
        <v>5</v>
      </c>
      <c r="K80" s="295">
        <v>14.6</v>
      </c>
      <c r="L80" s="322">
        <f t="shared" si="3"/>
        <v>159.01780821917808</v>
      </c>
      <c r="M80" s="297">
        <v>13.2</v>
      </c>
      <c r="N80" s="298">
        <v>16.5</v>
      </c>
      <c r="O80" s="292" t="s">
        <v>15</v>
      </c>
      <c r="P80" s="292" t="s">
        <v>9</v>
      </c>
      <c r="Q80" s="292" t="s">
        <v>83</v>
      </c>
      <c r="R80" s="325"/>
      <c r="S80" s="301" t="s">
        <v>1113</v>
      </c>
      <c r="T80" s="302">
        <f t="shared" si="4"/>
        <v>110</v>
      </c>
      <c r="U80" s="303">
        <f t="shared" si="5"/>
      </c>
    </row>
    <row r="81" spans="1:21" s="2" customFormat="1" ht="24" customHeight="1">
      <c r="A81" s="287"/>
      <c r="B81" s="311"/>
      <c r="C81" s="310" t="s">
        <v>1200</v>
      </c>
      <c r="D81" s="290" t="s">
        <v>1201</v>
      </c>
      <c r="E81" s="307" t="s">
        <v>1189</v>
      </c>
      <c r="F81" s="292" t="s">
        <v>64</v>
      </c>
      <c r="G81" s="292">
        <v>1.498</v>
      </c>
      <c r="H81" s="292" t="s">
        <v>65</v>
      </c>
      <c r="I81" s="292" t="s">
        <v>1202</v>
      </c>
      <c r="J81" s="294">
        <v>7</v>
      </c>
      <c r="K81" s="295">
        <v>16.5</v>
      </c>
      <c r="L81" s="322">
        <f t="shared" si="3"/>
        <v>140.70666666666668</v>
      </c>
      <c r="M81" s="297">
        <v>13.2</v>
      </c>
      <c r="N81" s="298">
        <v>16.5</v>
      </c>
      <c r="O81" s="292" t="s">
        <v>15</v>
      </c>
      <c r="P81" s="292" t="s">
        <v>9</v>
      </c>
      <c r="Q81" s="292" t="s">
        <v>66</v>
      </c>
      <c r="R81" s="308"/>
      <c r="S81" s="301" t="s">
        <v>1113</v>
      </c>
      <c r="T81" s="302">
        <f t="shared" si="4"/>
        <v>125</v>
      </c>
      <c r="U81" s="303">
        <f t="shared" si="5"/>
        <v>100</v>
      </c>
    </row>
    <row r="82" spans="1:21" s="2" customFormat="1" ht="24" customHeight="1">
      <c r="A82" s="287"/>
      <c r="B82" s="305"/>
      <c r="C82" s="315"/>
      <c r="D82" s="290" t="s">
        <v>1201</v>
      </c>
      <c r="E82" s="307" t="s">
        <v>1203</v>
      </c>
      <c r="F82" s="292" t="s">
        <v>64</v>
      </c>
      <c r="G82" s="292">
        <v>1.498</v>
      </c>
      <c r="H82" s="292" t="s">
        <v>65</v>
      </c>
      <c r="I82" s="292" t="s">
        <v>1202</v>
      </c>
      <c r="J82" s="294">
        <v>7</v>
      </c>
      <c r="K82" s="295">
        <v>16.9</v>
      </c>
      <c r="L82" s="322">
        <f t="shared" si="3"/>
        <v>137.37633136094675</v>
      </c>
      <c r="M82" s="297">
        <v>13.2</v>
      </c>
      <c r="N82" s="298">
        <v>16.5</v>
      </c>
      <c r="O82" s="292" t="s">
        <v>15</v>
      </c>
      <c r="P82" s="292" t="s">
        <v>9</v>
      </c>
      <c r="Q82" s="292" t="s">
        <v>66</v>
      </c>
      <c r="R82" s="308"/>
      <c r="S82" s="301" t="s">
        <v>1113</v>
      </c>
      <c r="T82" s="302">
        <f t="shared" si="4"/>
        <v>128</v>
      </c>
      <c r="U82" s="303">
        <f t="shared" si="5"/>
        <v>102</v>
      </c>
    </row>
    <row r="83" spans="1:21" s="2" customFormat="1" ht="24" customHeight="1">
      <c r="A83" s="287"/>
      <c r="B83" s="311"/>
      <c r="C83" s="310" t="s">
        <v>1204</v>
      </c>
      <c r="D83" s="290" t="s">
        <v>1205</v>
      </c>
      <c r="E83" s="306" t="s">
        <v>1206</v>
      </c>
      <c r="F83" s="292" t="s">
        <v>1136</v>
      </c>
      <c r="G83" s="292">
        <v>1.998</v>
      </c>
      <c r="H83" s="292" t="s">
        <v>1137</v>
      </c>
      <c r="I83" s="292">
        <v>1630</v>
      </c>
      <c r="J83" s="294">
        <v>7</v>
      </c>
      <c r="K83" s="295">
        <v>15.8</v>
      </c>
      <c r="L83" s="322">
        <f t="shared" si="3"/>
        <v>146.9405063291139</v>
      </c>
      <c r="M83" s="297">
        <v>13.2</v>
      </c>
      <c r="N83" s="298">
        <v>16.5</v>
      </c>
      <c r="O83" s="292" t="s">
        <v>15</v>
      </c>
      <c r="P83" s="292" t="s">
        <v>9</v>
      </c>
      <c r="Q83" s="292" t="s">
        <v>66</v>
      </c>
      <c r="R83" s="325"/>
      <c r="S83" s="301" t="s">
        <v>1113</v>
      </c>
      <c r="T83" s="302">
        <f t="shared" si="4"/>
        <v>119</v>
      </c>
      <c r="U83" s="303">
        <f t="shared" si="5"/>
      </c>
    </row>
    <row r="84" spans="1:21" s="2" customFormat="1" ht="24" customHeight="1">
      <c r="A84" s="287"/>
      <c r="B84" s="305"/>
      <c r="C84" s="315"/>
      <c r="D84" s="290" t="s">
        <v>1205</v>
      </c>
      <c r="E84" s="306" t="s">
        <v>1207</v>
      </c>
      <c r="F84" s="292" t="s">
        <v>1136</v>
      </c>
      <c r="G84" s="292">
        <v>1.998</v>
      </c>
      <c r="H84" s="292" t="s">
        <v>1137</v>
      </c>
      <c r="I84" s="292">
        <v>1660</v>
      </c>
      <c r="J84" s="294">
        <v>7</v>
      </c>
      <c r="K84" s="295">
        <v>15.3</v>
      </c>
      <c r="L84" s="322">
        <f t="shared" si="3"/>
        <v>151.74248366013074</v>
      </c>
      <c r="M84" s="297">
        <v>12.2</v>
      </c>
      <c r="N84" s="298">
        <v>15.4</v>
      </c>
      <c r="O84" s="292" t="s">
        <v>15</v>
      </c>
      <c r="P84" s="292" t="s">
        <v>9</v>
      </c>
      <c r="Q84" s="292" t="s">
        <v>66</v>
      </c>
      <c r="R84" s="325"/>
      <c r="S84" s="301" t="s">
        <v>1113</v>
      </c>
      <c r="T84" s="302">
        <f t="shared" si="4"/>
        <v>125</v>
      </c>
      <c r="U84" s="303">
        <f t="shared" si="5"/>
      </c>
    </row>
    <row r="85" spans="1:21" s="2" customFormat="1" ht="24" customHeight="1">
      <c r="A85" s="287"/>
      <c r="B85" s="313"/>
      <c r="C85" s="314" t="s">
        <v>67</v>
      </c>
      <c r="D85" s="290" t="s">
        <v>68</v>
      </c>
      <c r="E85" s="291"/>
      <c r="F85" s="293" t="s">
        <v>69</v>
      </c>
      <c r="G85" s="292">
        <v>2.979</v>
      </c>
      <c r="H85" s="293" t="s">
        <v>52</v>
      </c>
      <c r="I85" s="292">
        <v>1740</v>
      </c>
      <c r="J85" s="294">
        <v>5</v>
      </c>
      <c r="K85" s="295">
        <v>16.5</v>
      </c>
      <c r="L85" s="322">
        <f t="shared" si="3"/>
        <v>140.70666666666668</v>
      </c>
      <c r="M85" s="297">
        <v>12.2</v>
      </c>
      <c r="N85" s="298">
        <v>15.4</v>
      </c>
      <c r="O85" s="292" t="s">
        <v>70</v>
      </c>
      <c r="P85" s="292" t="s">
        <v>9</v>
      </c>
      <c r="Q85" s="292" t="s">
        <v>57</v>
      </c>
      <c r="R85" s="324"/>
      <c r="S85" s="301" t="s">
        <v>1113</v>
      </c>
      <c r="T85" s="302">
        <f t="shared" si="4"/>
        <v>135</v>
      </c>
      <c r="U85" s="303">
        <f t="shared" si="5"/>
        <v>107</v>
      </c>
    </row>
    <row r="86" spans="1:21" s="2" customFormat="1" ht="24" customHeight="1">
      <c r="A86" s="287"/>
      <c r="B86" s="311"/>
      <c r="C86" s="310" t="s">
        <v>71</v>
      </c>
      <c r="D86" s="290" t="s">
        <v>1208</v>
      </c>
      <c r="E86" s="307" t="s">
        <v>1209</v>
      </c>
      <c r="F86" s="292" t="s">
        <v>1210</v>
      </c>
      <c r="G86" s="292">
        <v>1.998</v>
      </c>
      <c r="H86" s="292" t="s">
        <v>7</v>
      </c>
      <c r="I86" s="292">
        <v>1560</v>
      </c>
      <c r="J86" s="294">
        <v>5</v>
      </c>
      <c r="K86" s="295">
        <v>15.7</v>
      </c>
      <c r="L86" s="322">
        <f t="shared" si="3"/>
        <v>147.8764331210191</v>
      </c>
      <c r="M86" s="327">
        <v>13.2</v>
      </c>
      <c r="N86" s="298">
        <v>16.5</v>
      </c>
      <c r="O86" s="292" t="s">
        <v>15</v>
      </c>
      <c r="P86" s="292" t="s">
        <v>9</v>
      </c>
      <c r="Q86" s="292" t="s">
        <v>57</v>
      </c>
      <c r="R86" s="324" t="s">
        <v>1211</v>
      </c>
      <c r="S86" s="301" t="s">
        <v>1113</v>
      </c>
      <c r="T86" s="302">
        <f t="shared" si="4"/>
        <v>118</v>
      </c>
      <c r="U86" s="303">
        <f t="shared" si="5"/>
      </c>
    </row>
    <row r="87" spans="1:21" s="2" customFormat="1" ht="24" customHeight="1">
      <c r="A87" s="287"/>
      <c r="B87" s="288"/>
      <c r="C87" s="318"/>
      <c r="D87" s="290" t="s">
        <v>1208</v>
      </c>
      <c r="E87" s="307" t="s">
        <v>1212</v>
      </c>
      <c r="F87" s="292" t="s">
        <v>1210</v>
      </c>
      <c r="G87" s="292">
        <v>1.998</v>
      </c>
      <c r="H87" s="293" t="s">
        <v>52</v>
      </c>
      <c r="I87" s="292">
        <v>1580</v>
      </c>
      <c r="J87" s="294">
        <v>5</v>
      </c>
      <c r="K87" s="295">
        <v>15.4</v>
      </c>
      <c r="L87" s="322">
        <f t="shared" si="3"/>
        <v>150.75714285714284</v>
      </c>
      <c r="M87" s="327">
        <v>13.2</v>
      </c>
      <c r="N87" s="298">
        <v>16.5</v>
      </c>
      <c r="O87" s="292" t="s">
        <v>15</v>
      </c>
      <c r="P87" s="292" t="s">
        <v>9</v>
      </c>
      <c r="Q87" s="292" t="s">
        <v>57</v>
      </c>
      <c r="R87" s="324" t="s">
        <v>1211</v>
      </c>
      <c r="S87" s="301" t="s">
        <v>1113</v>
      </c>
      <c r="T87" s="302">
        <f t="shared" si="4"/>
        <v>116</v>
      </c>
      <c r="U87" s="303">
        <f t="shared" si="5"/>
      </c>
    </row>
    <row r="88" spans="1:21" s="2" customFormat="1" ht="24" customHeight="1">
      <c r="A88" s="287"/>
      <c r="B88" s="288"/>
      <c r="C88" s="318"/>
      <c r="D88" s="290" t="s">
        <v>1208</v>
      </c>
      <c r="E88" s="326" t="s">
        <v>1213</v>
      </c>
      <c r="F88" s="292" t="s">
        <v>1210</v>
      </c>
      <c r="G88" s="292">
        <v>1.998</v>
      </c>
      <c r="H88" s="293" t="s">
        <v>52</v>
      </c>
      <c r="I88" s="292">
        <v>1660</v>
      </c>
      <c r="J88" s="294">
        <v>5</v>
      </c>
      <c r="K88" s="295">
        <v>14.9</v>
      </c>
      <c r="L88" s="322">
        <f t="shared" si="3"/>
        <v>155.8161073825503</v>
      </c>
      <c r="M88" s="327">
        <v>12.2</v>
      </c>
      <c r="N88" s="298">
        <v>15.4</v>
      </c>
      <c r="O88" s="292" t="s">
        <v>15</v>
      </c>
      <c r="P88" s="292" t="s">
        <v>9</v>
      </c>
      <c r="Q88" s="292" t="s">
        <v>34</v>
      </c>
      <c r="R88" s="325" t="s">
        <v>1214</v>
      </c>
      <c r="S88" s="301" t="s">
        <v>1113</v>
      </c>
      <c r="T88" s="302">
        <f t="shared" si="4"/>
        <v>122</v>
      </c>
      <c r="U88" s="303">
        <f t="shared" si="5"/>
      </c>
    </row>
    <row r="89" spans="1:21" s="2" customFormat="1" ht="24" customHeight="1">
      <c r="A89" s="287"/>
      <c r="B89" s="288"/>
      <c r="C89" s="318"/>
      <c r="D89" s="290" t="s">
        <v>1208</v>
      </c>
      <c r="E89" s="307" t="s">
        <v>1215</v>
      </c>
      <c r="F89" s="292" t="s">
        <v>1210</v>
      </c>
      <c r="G89" s="292">
        <v>1.998</v>
      </c>
      <c r="H89" s="293" t="s">
        <v>52</v>
      </c>
      <c r="I89" s="292">
        <v>1660</v>
      </c>
      <c r="J89" s="294">
        <v>5</v>
      </c>
      <c r="K89" s="295">
        <v>15.4</v>
      </c>
      <c r="L89" s="322">
        <f t="shared" si="3"/>
        <v>150.75714285714284</v>
      </c>
      <c r="M89" s="327">
        <v>12.2</v>
      </c>
      <c r="N89" s="298">
        <v>15.4</v>
      </c>
      <c r="O89" s="292" t="s">
        <v>15</v>
      </c>
      <c r="P89" s="292" t="s">
        <v>9</v>
      </c>
      <c r="Q89" s="292" t="s">
        <v>57</v>
      </c>
      <c r="R89" s="325" t="s">
        <v>1216</v>
      </c>
      <c r="S89" s="301" t="s">
        <v>1113</v>
      </c>
      <c r="T89" s="302">
        <f t="shared" si="4"/>
        <v>126</v>
      </c>
      <c r="U89" s="303">
        <f t="shared" si="5"/>
        <v>100</v>
      </c>
    </row>
    <row r="90" spans="1:21" s="2" customFormat="1" ht="24" customHeight="1">
      <c r="A90" s="287"/>
      <c r="B90" s="305"/>
      <c r="C90" s="315"/>
      <c r="D90" s="290" t="s">
        <v>1208</v>
      </c>
      <c r="E90" s="326" t="s">
        <v>1217</v>
      </c>
      <c r="F90" s="292" t="s">
        <v>1210</v>
      </c>
      <c r="G90" s="292">
        <v>1.998</v>
      </c>
      <c r="H90" s="293" t="s">
        <v>52</v>
      </c>
      <c r="I90" s="292">
        <v>1740</v>
      </c>
      <c r="J90" s="294">
        <v>5</v>
      </c>
      <c r="K90" s="295">
        <v>14.9</v>
      </c>
      <c r="L90" s="322">
        <f t="shared" si="3"/>
        <v>155.8161073825503</v>
      </c>
      <c r="M90" s="327">
        <v>12.2</v>
      </c>
      <c r="N90" s="298">
        <v>15.4</v>
      </c>
      <c r="O90" s="292" t="s">
        <v>15</v>
      </c>
      <c r="P90" s="292" t="s">
        <v>9</v>
      </c>
      <c r="Q90" s="292" t="s">
        <v>34</v>
      </c>
      <c r="R90" s="325" t="s">
        <v>1218</v>
      </c>
      <c r="S90" s="301" t="s">
        <v>1113</v>
      </c>
      <c r="T90" s="302">
        <f t="shared" si="4"/>
        <v>122</v>
      </c>
      <c r="U90" s="303">
        <f t="shared" si="5"/>
      </c>
    </row>
    <row r="91" spans="1:21" s="2" customFormat="1" ht="24" customHeight="1">
      <c r="A91" s="287"/>
      <c r="B91" s="288"/>
      <c r="C91" s="310" t="s">
        <v>1219</v>
      </c>
      <c r="D91" s="290" t="s">
        <v>1208</v>
      </c>
      <c r="E91" s="307" t="s">
        <v>1220</v>
      </c>
      <c r="F91" s="292" t="s">
        <v>1221</v>
      </c>
      <c r="G91" s="292">
        <v>1.998</v>
      </c>
      <c r="H91" s="293" t="s">
        <v>52</v>
      </c>
      <c r="I91" s="292">
        <v>1600</v>
      </c>
      <c r="J91" s="294">
        <v>5</v>
      </c>
      <c r="K91" s="295">
        <v>15.4</v>
      </c>
      <c r="L91" s="322">
        <f t="shared" si="3"/>
        <v>150.75714285714284</v>
      </c>
      <c r="M91" s="327">
        <v>13.2</v>
      </c>
      <c r="N91" s="298">
        <v>16.5</v>
      </c>
      <c r="O91" s="292" t="s">
        <v>15</v>
      </c>
      <c r="P91" s="292" t="s">
        <v>9</v>
      </c>
      <c r="Q91" s="292" t="s">
        <v>57</v>
      </c>
      <c r="R91" s="324" t="s">
        <v>1211</v>
      </c>
      <c r="S91" s="301" t="s">
        <v>1113</v>
      </c>
      <c r="T91" s="302">
        <f t="shared" si="4"/>
        <v>116</v>
      </c>
      <c r="U91" s="303">
        <f t="shared" si="5"/>
      </c>
    </row>
    <row r="92" spans="1:21" s="2" customFormat="1" ht="24" customHeight="1">
      <c r="A92" s="287"/>
      <c r="B92" s="305"/>
      <c r="C92" s="315"/>
      <c r="D92" s="290" t="s">
        <v>1208</v>
      </c>
      <c r="E92" s="307" t="s">
        <v>1222</v>
      </c>
      <c r="F92" s="292" t="s">
        <v>1221</v>
      </c>
      <c r="G92" s="292">
        <v>1.998</v>
      </c>
      <c r="H92" s="293" t="s">
        <v>52</v>
      </c>
      <c r="I92" s="292">
        <v>1680</v>
      </c>
      <c r="J92" s="294">
        <v>5</v>
      </c>
      <c r="K92" s="295">
        <v>15.4</v>
      </c>
      <c r="L92" s="322">
        <f t="shared" si="3"/>
        <v>150.75714285714284</v>
      </c>
      <c r="M92" s="327">
        <v>12.2</v>
      </c>
      <c r="N92" s="298">
        <v>15.4</v>
      </c>
      <c r="O92" s="292" t="s">
        <v>15</v>
      </c>
      <c r="P92" s="292" t="s">
        <v>9</v>
      </c>
      <c r="Q92" s="292" t="s">
        <v>57</v>
      </c>
      <c r="R92" s="325" t="s">
        <v>1216</v>
      </c>
      <c r="S92" s="301" t="s">
        <v>1113</v>
      </c>
      <c r="T92" s="302">
        <f t="shared" si="4"/>
        <v>126</v>
      </c>
      <c r="U92" s="303">
        <f t="shared" si="5"/>
        <v>100</v>
      </c>
    </row>
    <row r="93" spans="1:21" s="2" customFormat="1" ht="24" customHeight="1">
      <c r="A93" s="287"/>
      <c r="B93" s="288"/>
      <c r="C93" s="310" t="s">
        <v>1223</v>
      </c>
      <c r="D93" s="290" t="s">
        <v>1224</v>
      </c>
      <c r="E93" s="307" t="s">
        <v>1127</v>
      </c>
      <c r="F93" s="292" t="s">
        <v>1225</v>
      </c>
      <c r="G93" s="292">
        <v>2997</v>
      </c>
      <c r="H93" s="293" t="s">
        <v>52</v>
      </c>
      <c r="I93" s="292">
        <v>1660</v>
      </c>
      <c r="J93" s="294">
        <v>5</v>
      </c>
      <c r="K93" s="295">
        <v>13.5</v>
      </c>
      <c r="L93" s="322">
        <f t="shared" si="3"/>
        <v>171.9748148148148</v>
      </c>
      <c r="M93" s="327">
        <v>12.2</v>
      </c>
      <c r="N93" s="298">
        <v>15.4</v>
      </c>
      <c r="O93" s="292" t="s">
        <v>15</v>
      </c>
      <c r="P93" s="292" t="s">
        <v>9</v>
      </c>
      <c r="Q93" s="292" t="s">
        <v>57</v>
      </c>
      <c r="R93" s="324" t="s">
        <v>1211</v>
      </c>
      <c r="S93" s="301" t="s">
        <v>1113</v>
      </c>
      <c r="T93" s="302">
        <f t="shared" si="4"/>
        <v>110</v>
      </c>
      <c r="U93" s="303">
        <f t="shared" si="5"/>
      </c>
    </row>
    <row r="94" spans="1:21" s="2" customFormat="1" ht="24" customHeight="1">
      <c r="A94" s="287"/>
      <c r="B94" s="305"/>
      <c r="C94" s="315"/>
      <c r="D94" s="290" t="s">
        <v>1224</v>
      </c>
      <c r="E94" s="307" t="s">
        <v>1226</v>
      </c>
      <c r="F94" s="292" t="s">
        <v>1225</v>
      </c>
      <c r="G94" s="292">
        <v>2997</v>
      </c>
      <c r="H94" s="293" t="s">
        <v>52</v>
      </c>
      <c r="I94" s="292">
        <v>1730</v>
      </c>
      <c r="J94" s="294">
        <v>5</v>
      </c>
      <c r="K94" s="295">
        <v>13.5</v>
      </c>
      <c r="L94" s="322">
        <f t="shared" si="3"/>
        <v>171.9748148148148</v>
      </c>
      <c r="M94" s="327">
        <v>12.2</v>
      </c>
      <c r="N94" s="298">
        <v>15.4</v>
      </c>
      <c r="O94" s="292" t="s">
        <v>15</v>
      </c>
      <c r="P94" s="292" t="s">
        <v>9</v>
      </c>
      <c r="Q94" s="292" t="s">
        <v>57</v>
      </c>
      <c r="R94" s="325" t="s">
        <v>1216</v>
      </c>
      <c r="S94" s="301" t="s">
        <v>1113</v>
      </c>
      <c r="T94" s="302">
        <f t="shared" si="4"/>
        <v>110</v>
      </c>
      <c r="U94" s="303">
        <f t="shared" si="5"/>
      </c>
    </row>
    <row r="95" spans="1:21" s="2" customFormat="1" ht="24" customHeight="1">
      <c r="A95" s="287"/>
      <c r="B95" s="288"/>
      <c r="C95" s="328" t="s">
        <v>1228</v>
      </c>
      <c r="D95" s="290" t="s">
        <v>73</v>
      </c>
      <c r="E95" s="291"/>
      <c r="F95" s="292" t="s">
        <v>60</v>
      </c>
      <c r="G95" s="292">
        <v>1.997</v>
      </c>
      <c r="H95" s="293" t="s">
        <v>52</v>
      </c>
      <c r="I95" s="292">
        <v>1660</v>
      </c>
      <c r="J95" s="294">
        <v>5</v>
      </c>
      <c r="K95" s="295">
        <v>15</v>
      </c>
      <c r="L95" s="322">
        <f t="shared" si="3"/>
        <v>154.77733333333333</v>
      </c>
      <c r="M95" s="327">
        <v>12.2</v>
      </c>
      <c r="N95" s="298">
        <v>15.4</v>
      </c>
      <c r="O95" s="292" t="s">
        <v>15</v>
      </c>
      <c r="P95" s="292" t="s">
        <v>9</v>
      </c>
      <c r="Q95" s="292" t="s">
        <v>57</v>
      </c>
      <c r="R95" s="325"/>
      <c r="S95" s="301" t="s">
        <v>1113</v>
      </c>
      <c r="T95" s="302">
        <f t="shared" si="4"/>
        <v>122</v>
      </c>
      <c r="U95" s="303">
        <f t="shared" si="5"/>
      </c>
    </row>
    <row r="96" spans="1:21" s="2" customFormat="1" ht="24" customHeight="1">
      <c r="A96" s="287"/>
      <c r="B96" s="313"/>
      <c r="C96" s="329" t="s">
        <v>1229</v>
      </c>
      <c r="D96" s="290" t="s">
        <v>74</v>
      </c>
      <c r="E96" s="291"/>
      <c r="F96" s="292" t="s">
        <v>72</v>
      </c>
      <c r="G96" s="292">
        <v>1.997</v>
      </c>
      <c r="H96" s="293" t="s">
        <v>52</v>
      </c>
      <c r="I96" s="292">
        <v>1690</v>
      </c>
      <c r="J96" s="294">
        <v>5</v>
      </c>
      <c r="K96" s="295">
        <v>14.7</v>
      </c>
      <c r="L96" s="322">
        <f t="shared" si="3"/>
        <v>157.93605442176872</v>
      </c>
      <c r="M96" s="327">
        <v>12.2</v>
      </c>
      <c r="N96" s="298">
        <v>15.4</v>
      </c>
      <c r="O96" s="292" t="s">
        <v>15</v>
      </c>
      <c r="P96" s="292" t="s">
        <v>9</v>
      </c>
      <c r="Q96" s="292" t="s">
        <v>57</v>
      </c>
      <c r="R96" s="325"/>
      <c r="S96" s="301" t="s">
        <v>1113</v>
      </c>
      <c r="T96" s="302">
        <f t="shared" si="4"/>
        <v>120</v>
      </c>
      <c r="U96" s="303">
        <f t="shared" si="5"/>
      </c>
    </row>
    <row r="97" spans="1:21" s="2" customFormat="1" ht="24" customHeight="1">
      <c r="A97" s="287"/>
      <c r="B97" s="288"/>
      <c r="C97" s="328" t="s">
        <v>1230</v>
      </c>
      <c r="D97" s="290" t="s">
        <v>75</v>
      </c>
      <c r="E97" s="291"/>
      <c r="F97" s="292" t="s">
        <v>56</v>
      </c>
      <c r="G97" s="292">
        <v>2.979</v>
      </c>
      <c r="H97" s="293" t="s">
        <v>52</v>
      </c>
      <c r="I97" s="292">
        <v>1740</v>
      </c>
      <c r="J97" s="294">
        <v>5</v>
      </c>
      <c r="K97" s="295">
        <v>12.5</v>
      </c>
      <c r="L97" s="322">
        <f t="shared" si="3"/>
        <v>185.7328</v>
      </c>
      <c r="M97" s="327">
        <v>12.2</v>
      </c>
      <c r="N97" s="298">
        <v>15.4</v>
      </c>
      <c r="O97" s="292" t="s">
        <v>15</v>
      </c>
      <c r="P97" s="292" t="s">
        <v>9</v>
      </c>
      <c r="Q97" s="292" t="s">
        <v>57</v>
      </c>
      <c r="R97" s="325"/>
      <c r="S97" s="301" t="s">
        <v>1113</v>
      </c>
      <c r="T97" s="302">
        <f t="shared" si="4"/>
        <v>102</v>
      </c>
      <c r="U97" s="303">
        <f t="shared" si="5"/>
      </c>
    </row>
    <row r="98" spans="1:21" s="2" customFormat="1" ht="24" customHeight="1">
      <c r="A98" s="287"/>
      <c r="B98" s="313"/>
      <c r="C98" s="314" t="s">
        <v>76</v>
      </c>
      <c r="D98" s="290" t="s">
        <v>77</v>
      </c>
      <c r="E98" s="291"/>
      <c r="F98" s="292" t="s">
        <v>60</v>
      </c>
      <c r="G98" s="292">
        <v>1.997</v>
      </c>
      <c r="H98" s="293" t="s">
        <v>52</v>
      </c>
      <c r="I98" s="292">
        <v>1540</v>
      </c>
      <c r="J98" s="294">
        <v>4</v>
      </c>
      <c r="K98" s="295">
        <v>16.4</v>
      </c>
      <c r="L98" s="322">
        <f t="shared" si="3"/>
        <v>141.56463414634146</v>
      </c>
      <c r="M98" s="297">
        <v>13.2</v>
      </c>
      <c r="N98" s="298">
        <v>16.5</v>
      </c>
      <c r="O98" s="292" t="s">
        <v>15</v>
      </c>
      <c r="P98" s="292" t="s">
        <v>9</v>
      </c>
      <c r="Q98" s="292" t="s">
        <v>57</v>
      </c>
      <c r="R98" s="324"/>
      <c r="S98" s="301" t="s">
        <v>1113</v>
      </c>
      <c r="T98" s="302">
        <f t="shared" si="4"/>
        <v>124</v>
      </c>
      <c r="U98" s="303">
        <f t="shared" si="5"/>
      </c>
    </row>
    <row r="99" spans="1:21" s="2" customFormat="1" ht="24" customHeight="1">
      <c r="A99" s="287"/>
      <c r="B99" s="288"/>
      <c r="C99" s="318" t="s">
        <v>78</v>
      </c>
      <c r="D99" s="290" t="s">
        <v>79</v>
      </c>
      <c r="E99" s="291"/>
      <c r="F99" s="292" t="s">
        <v>72</v>
      </c>
      <c r="G99" s="292">
        <v>1.997</v>
      </c>
      <c r="H99" s="293" t="s">
        <v>52</v>
      </c>
      <c r="I99" s="292">
        <v>1570</v>
      </c>
      <c r="J99" s="294">
        <v>4</v>
      </c>
      <c r="K99" s="295">
        <v>15.2</v>
      </c>
      <c r="L99" s="322">
        <f t="shared" si="3"/>
        <v>152.74078947368417</v>
      </c>
      <c r="M99" s="297">
        <v>13.2</v>
      </c>
      <c r="N99" s="298">
        <v>16.5</v>
      </c>
      <c r="O99" s="292" t="s">
        <v>15</v>
      </c>
      <c r="P99" s="292" t="s">
        <v>9</v>
      </c>
      <c r="Q99" s="292" t="s">
        <v>57</v>
      </c>
      <c r="R99" s="324"/>
      <c r="S99" s="301" t="s">
        <v>1113</v>
      </c>
      <c r="T99" s="302">
        <f t="shared" si="4"/>
        <v>115</v>
      </c>
      <c r="U99" s="303">
        <f t="shared" si="5"/>
      </c>
    </row>
    <row r="100" spans="1:21" s="2" customFormat="1" ht="24" customHeight="1">
      <c r="A100" s="287"/>
      <c r="B100" s="311"/>
      <c r="C100" s="310" t="s">
        <v>80</v>
      </c>
      <c r="D100" s="290" t="s">
        <v>81</v>
      </c>
      <c r="E100" s="326" t="s">
        <v>1127</v>
      </c>
      <c r="F100" s="292" t="s">
        <v>56</v>
      </c>
      <c r="G100" s="292">
        <v>2.979</v>
      </c>
      <c r="H100" s="293" t="s">
        <v>52</v>
      </c>
      <c r="I100" s="292">
        <v>1620</v>
      </c>
      <c r="J100" s="294">
        <v>4</v>
      </c>
      <c r="K100" s="295">
        <v>12.7</v>
      </c>
      <c r="L100" s="322">
        <f t="shared" si="3"/>
        <v>182.807874015748</v>
      </c>
      <c r="M100" s="297">
        <v>13.2</v>
      </c>
      <c r="N100" s="298">
        <v>16.5</v>
      </c>
      <c r="O100" s="292" t="s">
        <v>15</v>
      </c>
      <c r="P100" s="292" t="s">
        <v>9</v>
      </c>
      <c r="Q100" s="292" t="s">
        <v>57</v>
      </c>
      <c r="R100" s="324" t="s">
        <v>1191</v>
      </c>
      <c r="S100" s="301" t="s">
        <v>1113</v>
      </c>
      <c r="T100" s="302">
        <f t="shared" si="4"/>
      </c>
      <c r="U100" s="303">
        <f t="shared" si="5"/>
      </c>
    </row>
    <row r="101" spans="1:21" s="2" customFormat="1" ht="24" customHeight="1">
      <c r="A101" s="287"/>
      <c r="B101" s="305"/>
      <c r="C101" s="315"/>
      <c r="D101" s="290" t="s">
        <v>81</v>
      </c>
      <c r="E101" s="326" t="s">
        <v>1192</v>
      </c>
      <c r="F101" s="292" t="s">
        <v>56</v>
      </c>
      <c r="G101" s="292">
        <v>2.979</v>
      </c>
      <c r="H101" s="293" t="s">
        <v>52</v>
      </c>
      <c r="I101" s="292">
        <v>1840</v>
      </c>
      <c r="J101" s="294">
        <v>4</v>
      </c>
      <c r="K101" s="295">
        <v>12.5</v>
      </c>
      <c r="L101" s="322">
        <f t="shared" si="3"/>
        <v>185.7328</v>
      </c>
      <c r="M101" s="297">
        <v>11.1</v>
      </c>
      <c r="N101" s="298">
        <v>14.4</v>
      </c>
      <c r="O101" s="292" t="s">
        <v>15</v>
      </c>
      <c r="P101" s="292" t="s">
        <v>9</v>
      </c>
      <c r="Q101" s="292" t="s">
        <v>57</v>
      </c>
      <c r="R101" s="324" t="s">
        <v>1193</v>
      </c>
      <c r="S101" s="301" t="s">
        <v>1113</v>
      </c>
      <c r="T101" s="302">
        <f t="shared" si="4"/>
        <v>112</v>
      </c>
      <c r="U101" s="303">
        <f t="shared" si="5"/>
      </c>
    </row>
    <row r="102" spans="1:21" s="2" customFormat="1" ht="24" customHeight="1">
      <c r="A102" s="287"/>
      <c r="B102" s="311"/>
      <c r="C102" s="310" t="s">
        <v>1231</v>
      </c>
      <c r="D102" s="290" t="s">
        <v>82</v>
      </c>
      <c r="E102" s="326" t="s">
        <v>1209</v>
      </c>
      <c r="F102" s="292" t="s">
        <v>60</v>
      </c>
      <c r="G102" s="292">
        <v>1.997</v>
      </c>
      <c r="H102" s="293" t="s">
        <v>52</v>
      </c>
      <c r="I102" s="292">
        <v>1610</v>
      </c>
      <c r="J102" s="294">
        <v>5</v>
      </c>
      <c r="K102" s="295">
        <v>16.4</v>
      </c>
      <c r="L102" s="322">
        <f t="shared" si="3"/>
        <v>141.56463414634146</v>
      </c>
      <c r="M102" s="297">
        <v>13.2</v>
      </c>
      <c r="N102" s="298">
        <v>16.5</v>
      </c>
      <c r="O102" s="292" t="s">
        <v>15</v>
      </c>
      <c r="P102" s="292" t="s">
        <v>9</v>
      </c>
      <c r="Q102" s="292" t="s">
        <v>57</v>
      </c>
      <c r="R102" s="324"/>
      <c r="S102" s="301" t="s">
        <v>1113</v>
      </c>
      <c r="T102" s="302">
        <f t="shared" si="4"/>
        <v>124</v>
      </c>
      <c r="U102" s="303">
        <f t="shared" si="5"/>
      </c>
    </row>
    <row r="103" spans="1:21" s="2" customFormat="1" ht="24" customHeight="1">
      <c r="A103" s="287"/>
      <c r="B103" s="305"/>
      <c r="C103" s="315"/>
      <c r="D103" s="290" t="s">
        <v>82</v>
      </c>
      <c r="E103" s="326" t="s">
        <v>1220</v>
      </c>
      <c r="F103" s="292" t="s">
        <v>60</v>
      </c>
      <c r="G103" s="292">
        <v>1.997</v>
      </c>
      <c r="H103" s="293" t="s">
        <v>52</v>
      </c>
      <c r="I103" s="292">
        <v>1690</v>
      </c>
      <c r="J103" s="294">
        <v>5</v>
      </c>
      <c r="K103" s="295">
        <v>14.5</v>
      </c>
      <c r="L103" s="322">
        <f t="shared" si="3"/>
        <v>160.11448275862068</v>
      </c>
      <c r="M103" s="297">
        <v>12.2</v>
      </c>
      <c r="N103" s="298">
        <v>15.4</v>
      </c>
      <c r="O103" s="292" t="s">
        <v>15</v>
      </c>
      <c r="P103" s="292" t="s">
        <v>9</v>
      </c>
      <c r="Q103" s="292" t="s">
        <v>83</v>
      </c>
      <c r="R103" s="325" t="s">
        <v>1227</v>
      </c>
      <c r="S103" s="301" t="s">
        <v>1113</v>
      </c>
      <c r="T103" s="302">
        <f t="shared" si="4"/>
        <v>118</v>
      </c>
      <c r="U103" s="303">
        <f t="shared" si="5"/>
      </c>
    </row>
    <row r="104" spans="1:21" s="2" customFormat="1" ht="24" customHeight="1">
      <c r="A104" s="287"/>
      <c r="B104" s="288"/>
      <c r="C104" s="318" t="s">
        <v>1232</v>
      </c>
      <c r="D104" s="290" t="s">
        <v>84</v>
      </c>
      <c r="E104" s="291"/>
      <c r="F104" s="292" t="s">
        <v>72</v>
      </c>
      <c r="G104" s="292">
        <v>1.997</v>
      </c>
      <c r="H104" s="293" t="s">
        <v>52</v>
      </c>
      <c r="I104" s="292">
        <v>1630</v>
      </c>
      <c r="J104" s="294">
        <v>5</v>
      </c>
      <c r="K104" s="295">
        <v>15.2</v>
      </c>
      <c r="L104" s="322">
        <f t="shared" si="3"/>
        <v>152.74078947368417</v>
      </c>
      <c r="M104" s="297">
        <v>13.2</v>
      </c>
      <c r="N104" s="298">
        <v>16.5</v>
      </c>
      <c r="O104" s="292" t="s">
        <v>15</v>
      </c>
      <c r="P104" s="292" t="s">
        <v>9</v>
      </c>
      <c r="Q104" s="292" t="s">
        <v>57</v>
      </c>
      <c r="R104" s="324"/>
      <c r="S104" s="301" t="s">
        <v>1113</v>
      </c>
      <c r="T104" s="302">
        <f t="shared" si="4"/>
        <v>115</v>
      </c>
      <c r="U104" s="303">
        <f t="shared" si="5"/>
      </c>
    </row>
    <row r="105" spans="1:21" s="2" customFormat="1" ht="24" customHeight="1">
      <c r="A105" s="287"/>
      <c r="B105" s="313"/>
      <c r="C105" s="314" t="s">
        <v>1233</v>
      </c>
      <c r="D105" s="290" t="s">
        <v>85</v>
      </c>
      <c r="E105" s="291"/>
      <c r="F105" s="292" t="s">
        <v>56</v>
      </c>
      <c r="G105" s="292">
        <v>2.979</v>
      </c>
      <c r="H105" s="293" t="s">
        <v>52</v>
      </c>
      <c r="I105" s="292">
        <v>1690</v>
      </c>
      <c r="J105" s="294">
        <v>5</v>
      </c>
      <c r="K105" s="295">
        <v>12.7</v>
      </c>
      <c r="L105" s="296">
        <f t="shared" si="3"/>
        <v>182.807874015748</v>
      </c>
      <c r="M105" s="297">
        <v>12.2</v>
      </c>
      <c r="N105" s="298">
        <v>15.4</v>
      </c>
      <c r="O105" s="292" t="s">
        <v>15</v>
      </c>
      <c r="P105" s="292" t="s">
        <v>9</v>
      </c>
      <c r="Q105" s="292" t="s">
        <v>57</v>
      </c>
      <c r="R105" s="324"/>
      <c r="S105" s="301" t="s">
        <v>1113</v>
      </c>
      <c r="T105" s="302">
        <f t="shared" si="4"/>
        <v>104</v>
      </c>
      <c r="U105" s="303">
        <f t="shared" si="5"/>
      </c>
    </row>
    <row r="106" spans="1:21" s="2" customFormat="1" ht="24" customHeight="1">
      <c r="A106" s="287"/>
      <c r="B106" s="288"/>
      <c r="C106" s="318" t="s">
        <v>86</v>
      </c>
      <c r="D106" s="330" t="s">
        <v>87</v>
      </c>
      <c r="E106" s="331"/>
      <c r="F106" s="332" t="s">
        <v>69</v>
      </c>
      <c r="G106" s="660">
        <v>2.979</v>
      </c>
      <c r="H106" s="332" t="s">
        <v>52</v>
      </c>
      <c r="I106" s="660" t="s">
        <v>1234</v>
      </c>
      <c r="J106" s="334">
        <v>5</v>
      </c>
      <c r="K106" s="335">
        <v>13.6</v>
      </c>
      <c r="L106" s="336">
        <f t="shared" si="3"/>
        <v>170.71029411764707</v>
      </c>
      <c r="M106" s="337">
        <v>10.2</v>
      </c>
      <c r="N106" s="338">
        <v>13.5</v>
      </c>
      <c r="O106" s="660" t="s">
        <v>70</v>
      </c>
      <c r="P106" s="660" t="s">
        <v>9</v>
      </c>
      <c r="Q106" s="660" t="s">
        <v>57</v>
      </c>
      <c r="R106" s="339"/>
      <c r="S106" s="340" t="s">
        <v>1113</v>
      </c>
      <c r="T106" s="341">
        <f t="shared" si="4"/>
        <v>133</v>
      </c>
      <c r="U106" s="342">
        <f t="shared" si="5"/>
        <v>100</v>
      </c>
    </row>
    <row r="107" spans="1:21" s="2" customFormat="1" ht="24" customHeight="1">
      <c r="A107" s="287"/>
      <c r="B107" s="311"/>
      <c r="C107" s="310" t="s">
        <v>88</v>
      </c>
      <c r="D107" s="290" t="s">
        <v>89</v>
      </c>
      <c r="E107" s="326" t="s">
        <v>1235</v>
      </c>
      <c r="F107" s="292" t="s">
        <v>60</v>
      </c>
      <c r="G107" s="292">
        <v>1.997</v>
      </c>
      <c r="H107" s="293" t="s">
        <v>52</v>
      </c>
      <c r="I107" s="292">
        <v>1750</v>
      </c>
      <c r="J107" s="294">
        <v>5</v>
      </c>
      <c r="K107" s="295">
        <v>14.2</v>
      </c>
      <c r="L107" s="322">
        <f t="shared" si="3"/>
        <v>163.49718309859156</v>
      </c>
      <c r="M107" s="327">
        <v>12.2</v>
      </c>
      <c r="N107" s="298">
        <v>15.4</v>
      </c>
      <c r="O107" s="292" t="s">
        <v>15</v>
      </c>
      <c r="P107" s="292" t="s">
        <v>9</v>
      </c>
      <c r="Q107" s="292" t="s">
        <v>57</v>
      </c>
      <c r="R107" s="324"/>
      <c r="S107" s="301" t="s">
        <v>1113</v>
      </c>
      <c r="T107" s="302">
        <f t="shared" si="4"/>
        <v>116</v>
      </c>
      <c r="U107" s="303">
        <f t="shared" si="5"/>
      </c>
    </row>
    <row r="108" spans="1:21" s="2" customFormat="1" ht="24" customHeight="1">
      <c r="A108" s="287"/>
      <c r="B108" s="305"/>
      <c r="C108" s="315"/>
      <c r="D108" s="290" t="s">
        <v>89</v>
      </c>
      <c r="E108" s="326" t="s">
        <v>1236</v>
      </c>
      <c r="F108" s="292" t="s">
        <v>60</v>
      </c>
      <c r="G108" s="292">
        <v>1.997</v>
      </c>
      <c r="H108" s="293" t="s">
        <v>52</v>
      </c>
      <c r="I108" s="292">
        <v>1770</v>
      </c>
      <c r="J108" s="294">
        <v>5</v>
      </c>
      <c r="K108" s="295">
        <v>12.8</v>
      </c>
      <c r="L108" s="322">
        <f t="shared" si="3"/>
        <v>181.3796875</v>
      </c>
      <c r="M108" s="327">
        <v>11.1</v>
      </c>
      <c r="N108" s="298">
        <v>14.4</v>
      </c>
      <c r="O108" s="292" t="s">
        <v>15</v>
      </c>
      <c r="P108" s="292" t="s">
        <v>9</v>
      </c>
      <c r="Q108" s="292" t="s">
        <v>57</v>
      </c>
      <c r="R108" s="324"/>
      <c r="S108" s="301" t="s">
        <v>1113</v>
      </c>
      <c r="T108" s="302">
        <f t="shared" si="4"/>
        <v>115</v>
      </c>
      <c r="U108" s="303">
        <f t="shared" si="5"/>
      </c>
    </row>
    <row r="109" spans="1:21" s="2" customFormat="1" ht="24" customHeight="1">
      <c r="A109" s="287"/>
      <c r="B109" s="288"/>
      <c r="C109" s="318" t="s">
        <v>90</v>
      </c>
      <c r="D109" s="290" t="s">
        <v>91</v>
      </c>
      <c r="E109" s="291"/>
      <c r="F109" s="292" t="s">
        <v>72</v>
      </c>
      <c r="G109" s="292">
        <v>1.997</v>
      </c>
      <c r="H109" s="293" t="s">
        <v>52</v>
      </c>
      <c r="I109" s="292" t="s">
        <v>1237</v>
      </c>
      <c r="J109" s="294">
        <v>5</v>
      </c>
      <c r="K109" s="295">
        <v>13.6</v>
      </c>
      <c r="L109" s="322">
        <f t="shared" si="3"/>
        <v>170.71029411764707</v>
      </c>
      <c r="M109" s="327">
        <v>11.1</v>
      </c>
      <c r="N109" s="298">
        <v>14.4</v>
      </c>
      <c r="O109" s="292" t="s">
        <v>15</v>
      </c>
      <c r="P109" s="292" t="s">
        <v>9</v>
      </c>
      <c r="Q109" s="292" t="s">
        <v>57</v>
      </c>
      <c r="R109" s="324"/>
      <c r="S109" s="301" t="s">
        <v>1113</v>
      </c>
      <c r="T109" s="302">
        <f t="shared" si="4"/>
        <v>122</v>
      </c>
      <c r="U109" s="303">
        <f t="shared" si="5"/>
      </c>
    </row>
    <row r="110" spans="1:21" s="2" customFormat="1" ht="24" customHeight="1">
      <c r="A110" s="287"/>
      <c r="B110" s="313"/>
      <c r="C110" s="314" t="s">
        <v>92</v>
      </c>
      <c r="D110" s="290" t="s">
        <v>93</v>
      </c>
      <c r="E110" s="291"/>
      <c r="F110" s="292" t="s">
        <v>56</v>
      </c>
      <c r="G110" s="292">
        <v>2.979</v>
      </c>
      <c r="H110" s="293" t="s">
        <v>52</v>
      </c>
      <c r="I110" s="292" t="s">
        <v>1238</v>
      </c>
      <c r="J110" s="294">
        <v>5</v>
      </c>
      <c r="K110" s="295">
        <v>13</v>
      </c>
      <c r="L110" s="322">
        <f t="shared" si="3"/>
        <v>178.58923076923077</v>
      </c>
      <c r="M110" s="327">
        <v>11.1</v>
      </c>
      <c r="N110" s="298">
        <v>14.4</v>
      </c>
      <c r="O110" s="292" t="s">
        <v>15</v>
      </c>
      <c r="P110" s="292" t="s">
        <v>9</v>
      </c>
      <c r="Q110" s="292" t="s">
        <v>57</v>
      </c>
      <c r="R110" s="325" t="s">
        <v>1239</v>
      </c>
      <c r="S110" s="301" t="s">
        <v>1113</v>
      </c>
      <c r="T110" s="302">
        <f t="shared" si="4"/>
        <v>117</v>
      </c>
      <c r="U110" s="303">
        <f t="shared" si="5"/>
      </c>
    </row>
    <row r="111" spans="1:21" s="2" customFormat="1" ht="24" customHeight="1">
      <c r="A111" s="287"/>
      <c r="B111" s="288"/>
      <c r="C111" s="318" t="s">
        <v>94</v>
      </c>
      <c r="D111" s="290" t="s">
        <v>95</v>
      </c>
      <c r="E111" s="291"/>
      <c r="F111" s="292" t="s">
        <v>96</v>
      </c>
      <c r="G111" s="292">
        <v>4.394</v>
      </c>
      <c r="H111" s="293" t="s">
        <v>52</v>
      </c>
      <c r="I111" s="292" t="s">
        <v>1234</v>
      </c>
      <c r="J111" s="294">
        <v>5</v>
      </c>
      <c r="K111" s="295">
        <v>9.2</v>
      </c>
      <c r="L111" s="322">
        <f t="shared" si="3"/>
        <v>252.35434782608698</v>
      </c>
      <c r="M111" s="327">
        <v>10.2</v>
      </c>
      <c r="N111" s="298">
        <v>13.5</v>
      </c>
      <c r="O111" s="292" t="s">
        <v>15</v>
      </c>
      <c r="P111" s="292" t="s">
        <v>9</v>
      </c>
      <c r="Q111" s="292" t="s">
        <v>57</v>
      </c>
      <c r="R111" s="324"/>
      <c r="S111" s="301" t="s">
        <v>1130</v>
      </c>
      <c r="T111" s="302">
        <f t="shared" si="4"/>
      </c>
      <c r="U111" s="303">
        <f t="shared" si="5"/>
      </c>
    </row>
    <row r="112" spans="1:21" s="2" customFormat="1" ht="24" customHeight="1">
      <c r="A112" s="287"/>
      <c r="B112" s="288"/>
      <c r="C112" s="318"/>
      <c r="D112" s="290" t="s">
        <v>95</v>
      </c>
      <c r="E112" s="291"/>
      <c r="F112" s="292" t="s">
        <v>96</v>
      </c>
      <c r="G112" s="292">
        <v>4.394</v>
      </c>
      <c r="H112" s="293" t="s">
        <v>52</v>
      </c>
      <c r="I112" s="292" t="s">
        <v>1240</v>
      </c>
      <c r="J112" s="294">
        <v>5</v>
      </c>
      <c r="K112" s="295">
        <v>9.2</v>
      </c>
      <c r="L112" s="322">
        <f t="shared" si="3"/>
        <v>252.35434782608698</v>
      </c>
      <c r="M112" s="327">
        <v>9.4</v>
      </c>
      <c r="N112" s="298">
        <v>12.7</v>
      </c>
      <c r="O112" s="292" t="s">
        <v>15</v>
      </c>
      <c r="P112" s="292" t="s">
        <v>9</v>
      </c>
      <c r="Q112" s="292" t="s">
        <v>57</v>
      </c>
      <c r="R112" s="324"/>
      <c r="S112" s="301" t="s">
        <v>1130</v>
      </c>
      <c r="T112" s="302">
        <f t="shared" si="4"/>
      </c>
      <c r="U112" s="303">
        <f t="shared" si="5"/>
      </c>
    </row>
    <row r="113" spans="1:21" s="2" customFormat="1" ht="24" customHeight="1">
      <c r="A113" s="287"/>
      <c r="B113" s="311"/>
      <c r="C113" s="343" t="s">
        <v>1241</v>
      </c>
      <c r="D113" s="290" t="s">
        <v>97</v>
      </c>
      <c r="E113" s="326" t="s">
        <v>1235</v>
      </c>
      <c r="F113" s="292" t="s">
        <v>1242</v>
      </c>
      <c r="G113" s="292">
        <v>1.997</v>
      </c>
      <c r="H113" s="293" t="s">
        <v>52</v>
      </c>
      <c r="I113" s="292">
        <v>1860</v>
      </c>
      <c r="J113" s="344">
        <v>5</v>
      </c>
      <c r="K113" s="295">
        <v>13.8</v>
      </c>
      <c r="L113" s="322">
        <f t="shared" si="3"/>
        <v>168.23623188405796</v>
      </c>
      <c r="M113" s="327">
        <v>11.1</v>
      </c>
      <c r="N113" s="298">
        <v>14.4</v>
      </c>
      <c r="O113" s="292" t="s">
        <v>15</v>
      </c>
      <c r="P113" s="292" t="s">
        <v>9</v>
      </c>
      <c r="Q113" s="292" t="s">
        <v>57</v>
      </c>
      <c r="R113" s="324"/>
      <c r="S113" s="301" t="s">
        <v>1113</v>
      </c>
      <c r="T113" s="302">
        <f t="shared" si="4"/>
        <v>124</v>
      </c>
      <c r="U113" s="303">
        <f t="shared" si="5"/>
      </c>
    </row>
    <row r="114" spans="1:21" s="2" customFormat="1" ht="24" customHeight="1">
      <c r="A114" s="287"/>
      <c r="B114" s="305"/>
      <c r="C114" s="345"/>
      <c r="D114" s="290" t="s">
        <v>97</v>
      </c>
      <c r="E114" s="326" t="s">
        <v>1236</v>
      </c>
      <c r="F114" s="292" t="s">
        <v>1242</v>
      </c>
      <c r="G114" s="292">
        <v>1.997</v>
      </c>
      <c r="H114" s="293" t="s">
        <v>52</v>
      </c>
      <c r="I114" s="292">
        <v>1890</v>
      </c>
      <c r="J114" s="344">
        <v>5</v>
      </c>
      <c r="K114" s="295">
        <v>13.6</v>
      </c>
      <c r="L114" s="322">
        <f t="shared" si="3"/>
        <v>170.71029411764707</v>
      </c>
      <c r="M114" s="327">
        <v>10.2</v>
      </c>
      <c r="N114" s="298">
        <v>13.5</v>
      </c>
      <c r="O114" s="292" t="s">
        <v>15</v>
      </c>
      <c r="P114" s="292" t="s">
        <v>9</v>
      </c>
      <c r="Q114" s="292" t="s">
        <v>57</v>
      </c>
      <c r="R114" s="324"/>
      <c r="S114" s="301" t="s">
        <v>1113</v>
      </c>
      <c r="T114" s="302">
        <f t="shared" si="4"/>
        <v>133</v>
      </c>
      <c r="U114" s="303">
        <f t="shared" si="5"/>
        <v>100</v>
      </c>
    </row>
    <row r="115" spans="1:21" s="2" customFormat="1" ht="24" customHeight="1">
      <c r="A115" s="287"/>
      <c r="B115" s="288"/>
      <c r="C115" s="328" t="s">
        <v>1243</v>
      </c>
      <c r="D115" s="290" t="s">
        <v>98</v>
      </c>
      <c r="E115" s="291"/>
      <c r="F115" s="292" t="s">
        <v>72</v>
      </c>
      <c r="G115" s="292">
        <v>1.997</v>
      </c>
      <c r="H115" s="293" t="s">
        <v>52</v>
      </c>
      <c r="I115" s="292" t="s">
        <v>1244</v>
      </c>
      <c r="J115" s="344">
        <v>5</v>
      </c>
      <c r="K115" s="295">
        <v>11.8</v>
      </c>
      <c r="L115" s="322">
        <f t="shared" si="3"/>
        <v>196.75084745762712</v>
      </c>
      <c r="M115" s="327">
        <v>10.2</v>
      </c>
      <c r="N115" s="298">
        <v>13.5</v>
      </c>
      <c r="O115" s="292" t="s">
        <v>15</v>
      </c>
      <c r="P115" s="292" t="s">
        <v>9</v>
      </c>
      <c r="Q115" s="292" t="s">
        <v>57</v>
      </c>
      <c r="R115" s="324"/>
      <c r="S115" s="301" t="s">
        <v>1113</v>
      </c>
      <c r="T115" s="302">
        <f t="shared" si="4"/>
        <v>115</v>
      </c>
      <c r="U115" s="303">
        <f t="shared" si="5"/>
      </c>
    </row>
    <row r="116" spans="1:21" s="2" customFormat="1" ht="24" customHeight="1">
      <c r="A116" s="287"/>
      <c r="B116" s="313"/>
      <c r="C116" s="329" t="s">
        <v>1245</v>
      </c>
      <c r="D116" s="290" t="s">
        <v>99</v>
      </c>
      <c r="E116" s="291"/>
      <c r="F116" s="292" t="s">
        <v>56</v>
      </c>
      <c r="G116" s="292">
        <v>2.979</v>
      </c>
      <c r="H116" s="293" t="s">
        <v>52</v>
      </c>
      <c r="I116" s="292" t="s">
        <v>1246</v>
      </c>
      <c r="J116" s="344">
        <v>5</v>
      </c>
      <c r="K116" s="295">
        <v>11.8</v>
      </c>
      <c r="L116" s="322">
        <f t="shared" si="3"/>
        <v>196.75084745762712</v>
      </c>
      <c r="M116" s="327">
        <v>10.2</v>
      </c>
      <c r="N116" s="298">
        <v>13.5</v>
      </c>
      <c r="O116" s="292" t="s">
        <v>15</v>
      </c>
      <c r="P116" s="292" t="s">
        <v>9</v>
      </c>
      <c r="Q116" s="292" t="s">
        <v>57</v>
      </c>
      <c r="R116" s="325" t="s">
        <v>1247</v>
      </c>
      <c r="S116" s="301" t="s">
        <v>1113</v>
      </c>
      <c r="T116" s="302">
        <f t="shared" si="4"/>
        <v>115</v>
      </c>
      <c r="U116" s="303">
        <f t="shared" si="5"/>
      </c>
    </row>
    <row r="117" spans="1:21" s="2" customFormat="1" ht="24" customHeight="1">
      <c r="A117" s="287"/>
      <c r="B117" s="288"/>
      <c r="C117" s="328" t="s">
        <v>1248</v>
      </c>
      <c r="D117" s="290" t="s">
        <v>99</v>
      </c>
      <c r="E117" s="291"/>
      <c r="F117" s="292" t="s">
        <v>56</v>
      </c>
      <c r="G117" s="292">
        <v>2.979</v>
      </c>
      <c r="H117" s="293" t="s">
        <v>52</v>
      </c>
      <c r="I117" s="292" t="s">
        <v>1249</v>
      </c>
      <c r="J117" s="344">
        <v>5</v>
      </c>
      <c r="K117" s="295">
        <v>11.2</v>
      </c>
      <c r="L117" s="322">
        <f t="shared" si="3"/>
        <v>207.29107142857143</v>
      </c>
      <c r="M117" s="327">
        <v>9.4</v>
      </c>
      <c r="N117" s="298">
        <v>12.7</v>
      </c>
      <c r="O117" s="292" t="s">
        <v>15</v>
      </c>
      <c r="P117" s="292" t="s">
        <v>9</v>
      </c>
      <c r="Q117" s="292" t="s">
        <v>34</v>
      </c>
      <c r="R117" s="325" t="s">
        <v>1250</v>
      </c>
      <c r="S117" s="301" t="s">
        <v>1113</v>
      </c>
      <c r="T117" s="302">
        <f t="shared" si="4"/>
        <v>119</v>
      </c>
      <c r="U117" s="303">
        <f t="shared" si="5"/>
      </c>
    </row>
    <row r="118" spans="1:21" s="2" customFormat="1" ht="24" customHeight="1">
      <c r="A118" s="287"/>
      <c r="B118" s="311"/>
      <c r="C118" s="343" t="s">
        <v>1251</v>
      </c>
      <c r="D118" s="290" t="s">
        <v>100</v>
      </c>
      <c r="E118" s="291"/>
      <c r="F118" s="292" t="s">
        <v>101</v>
      </c>
      <c r="G118" s="292">
        <v>4.394</v>
      </c>
      <c r="H118" s="293" t="s">
        <v>52</v>
      </c>
      <c r="I118" s="292" t="s">
        <v>1252</v>
      </c>
      <c r="J118" s="344">
        <v>5</v>
      </c>
      <c r="K118" s="295">
        <v>9.3</v>
      </c>
      <c r="L118" s="322">
        <f t="shared" si="3"/>
        <v>249.64086021505372</v>
      </c>
      <c r="M118" s="327">
        <v>9.4</v>
      </c>
      <c r="N118" s="298">
        <v>12.7</v>
      </c>
      <c r="O118" s="292" t="s">
        <v>15</v>
      </c>
      <c r="P118" s="292" t="s">
        <v>9</v>
      </c>
      <c r="Q118" s="292" t="s">
        <v>57</v>
      </c>
      <c r="R118" s="324"/>
      <c r="S118" s="301" t="s">
        <v>1130</v>
      </c>
      <c r="T118" s="302">
        <f t="shared" si="4"/>
      </c>
      <c r="U118" s="303">
        <f t="shared" si="5"/>
      </c>
    </row>
    <row r="119" spans="1:21" s="2" customFormat="1" ht="24" customHeight="1">
      <c r="A119" s="287"/>
      <c r="B119" s="288"/>
      <c r="C119" s="328"/>
      <c r="D119" s="290" t="s">
        <v>100</v>
      </c>
      <c r="E119" s="291"/>
      <c r="F119" s="292" t="s">
        <v>101</v>
      </c>
      <c r="G119" s="292">
        <v>4.394</v>
      </c>
      <c r="H119" s="293" t="s">
        <v>52</v>
      </c>
      <c r="I119" s="292">
        <v>2130</v>
      </c>
      <c r="J119" s="344">
        <v>5</v>
      </c>
      <c r="K119" s="295">
        <v>9.3</v>
      </c>
      <c r="L119" s="322">
        <f t="shared" si="3"/>
        <v>249.64086021505372</v>
      </c>
      <c r="M119" s="327">
        <v>8.7</v>
      </c>
      <c r="N119" s="298">
        <v>11.9</v>
      </c>
      <c r="O119" s="292" t="s">
        <v>15</v>
      </c>
      <c r="P119" s="292" t="s">
        <v>9</v>
      </c>
      <c r="Q119" s="292" t="s">
        <v>57</v>
      </c>
      <c r="R119" s="324"/>
      <c r="S119" s="301" t="s">
        <v>1130</v>
      </c>
      <c r="T119" s="302">
        <f t="shared" si="4"/>
        <v>106</v>
      </c>
      <c r="U119" s="303">
        <f t="shared" si="5"/>
      </c>
    </row>
    <row r="120" spans="1:21" s="2" customFormat="1" ht="24" customHeight="1">
      <c r="A120" s="287"/>
      <c r="B120" s="313"/>
      <c r="C120" s="329" t="s">
        <v>1253</v>
      </c>
      <c r="D120" s="290" t="s">
        <v>102</v>
      </c>
      <c r="E120" s="291"/>
      <c r="F120" s="292" t="s">
        <v>72</v>
      </c>
      <c r="G120" s="292">
        <v>1.997</v>
      </c>
      <c r="H120" s="293" t="s">
        <v>52</v>
      </c>
      <c r="I120" s="292" t="s">
        <v>1254</v>
      </c>
      <c r="J120" s="344">
        <v>5</v>
      </c>
      <c r="K120" s="295">
        <v>12.7</v>
      </c>
      <c r="L120" s="322">
        <f t="shared" si="3"/>
        <v>182.807874015748</v>
      </c>
      <c r="M120" s="327">
        <v>9.4</v>
      </c>
      <c r="N120" s="298">
        <v>12.7</v>
      </c>
      <c r="O120" s="292" t="s">
        <v>15</v>
      </c>
      <c r="P120" s="292" t="s">
        <v>9</v>
      </c>
      <c r="Q120" s="292" t="s">
        <v>57</v>
      </c>
      <c r="R120" s="324"/>
      <c r="S120" s="301" t="s">
        <v>1113</v>
      </c>
      <c r="T120" s="302">
        <f t="shared" si="4"/>
        <v>135</v>
      </c>
      <c r="U120" s="303">
        <f t="shared" si="5"/>
        <v>100</v>
      </c>
    </row>
    <row r="121" spans="1:21" s="2" customFormat="1" ht="24" customHeight="1">
      <c r="A121" s="287"/>
      <c r="B121" s="288"/>
      <c r="C121" s="328" t="s">
        <v>1255</v>
      </c>
      <c r="D121" s="290" t="s">
        <v>103</v>
      </c>
      <c r="E121" s="326"/>
      <c r="F121" s="292" t="s">
        <v>96</v>
      </c>
      <c r="G121" s="292">
        <v>4.394</v>
      </c>
      <c r="H121" s="293" t="s">
        <v>52</v>
      </c>
      <c r="I121" s="292" t="s">
        <v>1256</v>
      </c>
      <c r="J121" s="344">
        <v>5</v>
      </c>
      <c r="K121" s="295">
        <v>9.6</v>
      </c>
      <c r="L121" s="322">
        <f t="shared" si="3"/>
        <v>241.83958333333334</v>
      </c>
      <c r="M121" s="327">
        <v>8.7</v>
      </c>
      <c r="N121" s="298">
        <v>11.9</v>
      </c>
      <c r="O121" s="292" t="s">
        <v>15</v>
      </c>
      <c r="P121" s="292" t="s">
        <v>9</v>
      </c>
      <c r="Q121" s="292" t="s">
        <v>57</v>
      </c>
      <c r="R121" s="325"/>
      <c r="S121" s="301" t="s">
        <v>1130</v>
      </c>
      <c r="T121" s="302">
        <f t="shared" si="4"/>
        <v>110</v>
      </c>
      <c r="U121" s="303">
        <f t="shared" si="5"/>
      </c>
    </row>
    <row r="122" spans="1:21" s="2" customFormat="1" ht="24" customHeight="1">
      <c r="A122" s="287"/>
      <c r="B122" s="311"/>
      <c r="C122" s="310" t="s">
        <v>1257</v>
      </c>
      <c r="D122" s="290" t="s">
        <v>104</v>
      </c>
      <c r="E122" s="323" t="s">
        <v>1258</v>
      </c>
      <c r="F122" s="292" t="s">
        <v>56</v>
      </c>
      <c r="G122" s="346">
        <v>2.979</v>
      </c>
      <c r="H122" s="293" t="s">
        <v>52</v>
      </c>
      <c r="I122" s="292">
        <v>1860</v>
      </c>
      <c r="J122" s="294">
        <v>5</v>
      </c>
      <c r="K122" s="295">
        <v>12.4</v>
      </c>
      <c r="L122" s="322">
        <f t="shared" si="3"/>
        <v>187.2306451612903</v>
      </c>
      <c r="M122" s="297">
        <v>11.1</v>
      </c>
      <c r="N122" s="298">
        <v>14.4</v>
      </c>
      <c r="O122" s="292" t="s">
        <v>15</v>
      </c>
      <c r="P122" s="293" t="s">
        <v>9</v>
      </c>
      <c r="Q122" s="292" t="s">
        <v>57</v>
      </c>
      <c r="R122" s="324"/>
      <c r="S122" s="301" t="s">
        <v>1113</v>
      </c>
      <c r="T122" s="302">
        <f t="shared" si="4"/>
        <v>111</v>
      </c>
      <c r="U122" s="303">
        <f t="shared" si="5"/>
      </c>
    </row>
    <row r="123" spans="1:21" s="2" customFormat="1" ht="24" customHeight="1">
      <c r="A123" s="287"/>
      <c r="B123" s="305"/>
      <c r="C123" s="315"/>
      <c r="D123" s="290" t="s">
        <v>104</v>
      </c>
      <c r="E123" s="326" t="s">
        <v>1259</v>
      </c>
      <c r="F123" s="292" t="s">
        <v>56</v>
      </c>
      <c r="G123" s="346">
        <v>2.979</v>
      </c>
      <c r="H123" s="293" t="s">
        <v>52</v>
      </c>
      <c r="I123" s="292" t="s">
        <v>1260</v>
      </c>
      <c r="J123" s="294">
        <v>5</v>
      </c>
      <c r="K123" s="295">
        <v>12</v>
      </c>
      <c r="L123" s="322">
        <f t="shared" si="3"/>
        <v>193.47166666666664</v>
      </c>
      <c r="M123" s="297">
        <v>10.2</v>
      </c>
      <c r="N123" s="298">
        <v>13.5</v>
      </c>
      <c r="O123" s="292" t="s">
        <v>15</v>
      </c>
      <c r="P123" s="293" t="s">
        <v>9</v>
      </c>
      <c r="Q123" s="292" t="s">
        <v>57</v>
      </c>
      <c r="R123" s="324"/>
      <c r="S123" s="301" t="s">
        <v>1113</v>
      </c>
      <c r="T123" s="302">
        <f t="shared" si="4"/>
        <v>117</v>
      </c>
      <c r="U123" s="303">
        <f t="shared" si="5"/>
      </c>
    </row>
    <row r="124" spans="1:21" s="2" customFormat="1" ht="24" customHeight="1">
      <c r="A124" s="287"/>
      <c r="B124" s="288"/>
      <c r="C124" s="318" t="s">
        <v>1261</v>
      </c>
      <c r="D124" s="290" t="s">
        <v>105</v>
      </c>
      <c r="E124" s="291"/>
      <c r="F124" s="292" t="s">
        <v>96</v>
      </c>
      <c r="G124" s="346">
        <v>4.394</v>
      </c>
      <c r="H124" s="293" t="s">
        <v>52</v>
      </c>
      <c r="I124" s="292" t="s">
        <v>1262</v>
      </c>
      <c r="J124" s="294">
        <v>5</v>
      </c>
      <c r="K124" s="295">
        <v>9.6</v>
      </c>
      <c r="L124" s="322">
        <f t="shared" si="3"/>
        <v>241.83958333333334</v>
      </c>
      <c r="M124" s="297">
        <v>9.4</v>
      </c>
      <c r="N124" s="298">
        <v>12.7</v>
      </c>
      <c r="O124" s="292" t="s">
        <v>15</v>
      </c>
      <c r="P124" s="293" t="s">
        <v>9</v>
      </c>
      <c r="Q124" s="292" t="s">
        <v>57</v>
      </c>
      <c r="R124" s="324"/>
      <c r="S124" s="316" t="s">
        <v>48</v>
      </c>
      <c r="T124" s="302">
        <f t="shared" si="4"/>
        <v>102</v>
      </c>
      <c r="U124" s="303">
        <f t="shared" si="5"/>
      </c>
    </row>
    <row r="125" spans="1:21" s="2" customFormat="1" ht="24" customHeight="1">
      <c r="A125" s="287"/>
      <c r="B125" s="313"/>
      <c r="C125" s="314" t="s">
        <v>1263</v>
      </c>
      <c r="D125" s="330" t="s">
        <v>106</v>
      </c>
      <c r="E125" s="331"/>
      <c r="F125" s="660" t="s">
        <v>56</v>
      </c>
      <c r="G125" s="347">
        <v>2.979</v>
      </c>
      <c r="H125" s="332" t="s">
        <v>52</v>
      </c>
      <c r="I125" s="660" t="s">
        <v>1264</v>
      </c>
      <c r="J125" s="334">
        <v>4</v>
      </c>
      <c r="K125" s="335">
        <v>12.2</v>
      </c>
      <c r="L125" s="322">
        <f t="shared" si="3"/>
        <v>190.3</v>
      </c>
      <c r="M125" s="348">
        <v>11.1</v>
      </c>
      <c r="N125" s="298">
        <v>14.4</v>
      </c>
      <c r="O125" s="660" t="s">
        <v>15</v>
      </c>
      <c r="P125" s="332" t="s">
        <v>9</v>
      </c>
      <c r="Q125" s="660" t="s">
        <v>57</v>
      </c>
      <c r="R125" s="339"/>
      <c r="S125" s="340" t="s">
        <v>1113</v>
      </c>
      <c r="T125" s="302">
        <f t="shared" si="4"/>
        <v>109</v>
      </c>
      <c r="U125" s="303">
        <f t="shared" si="5"/>
      </c>
    </row>
    <row r="126" spans="1:21" s="2" customFormat="1" ht="24" customHeight="1">
      <c r="A126" s="287"/>
      <c r="B126" s="313"/>
      <c r="C126" s="314" t="s">
        <v>1265</v>
      </c>
      <c r="D126" s="290" t="s">
        <v>107</v>
      </c>
      <c r="E126" s="291"/>
      <c r="F126" s="292" t="s">
        <v>96</v>
      </c>
      <c r="G126" s="292">
        <v>4.394</v>
      </c>
      <c r="H126" s="293" t="s">
        <v>52</v>
      </c>
      <c r="I126" s="292" t="s">
        <v>1266</v>
      </c>
      <c r="J126" s="344">
        <v>4</v>
      </c>
      <c r="K126" s="295">
        <v>9.6</v>
      </c>
      <c r="L126" s="322">
        <f t="shared" si="3"/>
        <v>241.83958333333334</v>
      </c>
      <c r="M126" s="327">
        <v>10.2</v>
      </c>
      <c r="N126" s="298">
        <v>13.5</v>
      </c>
      <c r="O126" s="292" t="s">
        <v>15</v>
      </c>
      <c r="P126" s="292" t="s">
        <v>9</v>
      </c>
      <c r="Q126" s="292" t="s">
        <v>57</v>
      </c>
      <c r="R126" s="324"/>
      <c r="S126" s="301" t="s">
        <v>1130</v>
      </c>
      <c r="T126" s="302">
        <f t="shared" si="4"/>
      </c>
      <c r="U126" s="303">
        <f t="shared" si="5"/>
      </c>
    </row>
    <row r="127" spans="1:21" s="2" customFormat="1" ht="24" customHeight="1">
      <c r="A127" s="287"/>
      <c r="B127" s="288"/>
      <c r="C127" s="318" t="s">
        <v>1267</v>
      </c>
      <c r="D127" s="290" t="s">
        <v>108</v>
      </c>
      <c r="E127" s="291"/>
      <c r="F127" s="292" t="s">
        <v>56</v>
      </c>
      <c r="G127" s="346">
        <v>2.979</v>
      </c>
      <c r="H127" s="293" t="s">
        <v>52</v>
      </c>
      <c r="I127" s="292">
        <v>1930</v>
      </c>
      <c r="J127" s="294">
        <v>4</v>
      </c>
      <c r="K127" s="295">
        <v>11.6</v>
      </c>
      <c r="L127" s="322">
        <f t="shared" si="3"/>
        <v>200.14310344827587</v>
      </c>
      <c r="M127" s="297">
        <v>10.2</v>
      </c>
      <c r="N127" s="298">
        <v>13.5</v>
      </c>
      <c r="O127" s="292" t="s">
        <v>15</v>
      </c>
      <c r="P127" s="293" t="s">
        <v>9</v>
      </c>
      <c r="Q127" s="292" t="s">
        <v>57</v>
      </c>
      <c r="R127" s="324"/>
      <c r="S127" s="301" t="s">
        <v>1113</v>
      </c>
      <c r="T127" s="302">
        <f t="shared" si="4"/>
        <v>113</v>
      </c>
      <c r="U127" s="303">
        <f t="shared" si="5"/>
      </c>
    </row>
    <row r="128" spans="1:21" s="2" customFormat="1" ht="24" customHeight="1">
      <c r="A128" s="287"/>
      <c r="B128" s="313"/>
      <c r="C128" s="314" t="s">
        <v>1268</v>
      </c>
      <c r="D128" s="290" t="s">
        <v>109</v>
      </c>
      <c r="E128" s="291"/>
      <c r="F128" s="292" t="s">
        <v>96</v>
      </c>
      <c r="G128" s="292">
        <v>4.394</v>
      </c>
      <c r="H128" s="293" t="s">
        <v>52</v>
      </c>
      <c r="I128" s="292">
        <v>2080</v>
      </c>
      <c r="J128" s="344">
        <v>4</v>
      </c>
      <c r="K128" s="295">
        <v>9.6</v>
      </c>
      <c r="L128" s="322">
        <f t="shared" si="3"/>
        <v>241.83958333333334</v>
      </c>
      <c r="M128" s="327">
        <v>9.4</v>
      </c>
      <c r="N128" s="298">
        <v>12.7</v>
      </c>
      <c r="O128" s="292" t="s">
        <v>15</v>
      </c>
      <c r="P128" s="292" t="s">
        <v>9</v>
      </c>
      <c r="Q128" s="292" t="s">
        <v>57</v>
      </c>
      <c r="R128" s="324"/>
      <c r="S128" s="301" t="s">
        <v>1130</v>
      </c>
      <c r="T128" s="302">
        <f t="shared" si="4"/>
        <v>102</v>
      </c>
      <c r="U128" s="303">
        <f t="shared" si="5"/>
      </c>
    </row>
    <row r="129" spans="1:21" s="2" customFormat="1" ht="24" customHeight="1">
      <c r="A129" s="287"/>
      <c r="B129" s="311"/>
      <c r="C129" s="310" t="s">
        <v>110</v>
      </c>
      <c r="D129" s="290" t="s">
        <v>1269</v>
      </c>
      <c r="E129" s="291"/>
      <c r="F129" s="292" t="s">
        <v>1225</v>
      </c>
      <c r="G129" s="292">
        <v>2.997</v>
      </c>
      <c r="H129" s="293" t="s">
        <v>52</v>
      </c>
      <c r="I129" s="292" t="s">
        <v>1270</v>
      </c>
      <c r="J129" s="344">
        <v>5</v>
      </c>
      <c r="K129" s="295">
        <v>12.2</v>
      </c>
      <c r="L129" s="322">
        <f t="shared" si="3"/>
        <v>190.3</v>
      </c>
      <c r="M129" s="327">
        <v>11.1</v>
      </c>
      <c r="N129" s="298">
        <v>14.4</v>
      </c>
      <c r="O129" s="292" t="s">
        <v>15</v>
      </c>
      <c r="P129" s="292" t="s">
        <v>9</v>
      </c>
      <c r="Q129" s="292" t="s">
        <v>57</v>
      </c>
      <c r="R129" s="325"/>
      <c r="S129" s="301" t="s">
        <v>1113</v>
      </c>
      <c r="T129" s="302">
        <f t="shared" si="4"/>
        <v>109</v>
      </c>
      <c r="U129" s="303">
        <f t="shared" si="5"/>
      </c>
    </row>
    <row r="130" spans="1:21" s="2" customFormat="1" ht="24" customHeight="1">
      <c r="A130" s="287"/>
      <c r="B130" s="305"/>
      <c r="C130" s="315"/>
      <c r="D130" s="290" t="s">
        <v>1269</v>
      </c>
      <c r="E130" s="291"/>
      <c r="F130" s="292" t="s">
        <v>1225</v>
      </c>
      <c r="G130" s="292">
        <v>2.997</v>
      </c>
      <c r="H130" s="293" t="s">
        <v>52</v>
      </c>
      <c r="I130" s="292" t="s">
        <v>1271</v>
      </c>
      <c r="J130" s="344">
        <v>5</v>
      </c>
      <c r="K130" s="295">
        <v>12.2</v>
      </c>
      <c r="L130" s="322">
        <f t="shared" si="3"/>
        <v>190.3</v>
      </c>
      <c r="M130" s="327">
        <v>10.2</v>
      </c>
      <c r="N130" s="298">
        <v>13.5</v>
      </c>
      <c r="O130" s="292" t="s">
        <v>15</v>
      </c>
      <c r="P130" s="292" t="s">
        <v>9</v>
      </c>
      <c r="Q130" s="292" t="s">
        <v>57</v>
      </c>
      <c r="R130" s="325"/>
      <c r="S130" s="301" t="s">
        <v>1113</v>
      </c>
      <c r="T130" s="302">
        <f t="shared" si="4"/>
        <v>119</v>
      </c>
      <c r="U130" s="303">
        <f t="shared" si="5"/>
      </c>
    </row>
    <row r="131" spans="1:21" s="2" customFormat="1" ht="24" customHeight="1">
      <c r="A131" s="287"/>
      <c r="B131" s="311"/>
      <c r="C131" s="310" t="s">
        <v>1272</v>
      </c>
      <c r="D131" s="290" t="s">
        <v>1273</v>
      </c>
      <c r="E131" s="291"/>
      <c r="F131" s="292" t="s">
        <v>1225</v>
      </c>
      <c r="G131" s="292">
        <v>2.997</v>
      </c>
      <c r="H131" s="293" t="s">
        <v>52</v>
      </c>
      <c r="I131" s="292" t="s">
        <v>1274</v>
      </c>
      <c r="J131" s="344">
        <v>5</v>
      </c>
      <c r="K131" s="295">
        <v>12.2</v>
      </c>
      <c r="L131" s="322">
        <f t="shared" si="3"/>
        <v>190.3</v>
      </c>
      <c r="M131" s="327">
        <v>10.2</v>
      </c>
      <c r="N131" s="298">
        <v>13.5</v>
      </c>
      <c r="O131" s="292" t="s">
        <v>15</v>
      </c>
      <c r="P131" s="292" t="s">
        <v>9</v>
      </c>
      <c r="Q131" s="292" t="s">
        <v>57</v>
      </c>
      <c r="R131" s="325"/>
      <c r="S131" s="301" t="s">
        <v>1113</v>
      </c>
      <c r="T131" s="302">
        <f t="shared" si="4"/>
        <v>119</v>
      </c>
      <c r="U131" s="303">
        <f t="shared" si="5"/>
      </c>
    </row>
    <row r="132" spans="1:21" s="2" customFormat="1" ht="24" customHeight="1">
      <c r="A132" s="287"/>
      <c r="B132" s="288"/>
      <c r="C132" s="318"/>
      <c r="D132" s="290" t="s">
        <v>1273</v>
      </c>
      <c r="E132" s="291"/>
      <c r="F132" s="292" t="s">
        <v>1225</v>
      </c>
      <c r="G132" s="292">
        <v>2.997</v>
      </c>
      <c r="H132" s="293" t="s">
        <v>52</v>
      </c>
      <c r="I132" s="292" t="s">
        <v>1275</v>
      </c>
      <c r="J132" s="344">
        <v>4</v>
      </c>
      <c r="K132" s="295">
        <v>12.2</v>
      </c>
      <c r="L132" s="322">
        <f t="shared" si="3"/>
        <v>190.3</v>
      </c>
      <c r="M132" s="327">
        <v>10.2</v>
      </c>
      <c r="N132" s="298">
        <v>13.5</v>
      </c>
      <c r="O132" s="292" t="s">
        <v>15</v>
      </c>
      <c r="P132" s="292" t="s">
        <v>9</v>
      </c>
      <c r="Q132" s="292" t="s">
        <v>57</v>
      </c>
      <c r="R132" s="325"/>
      <c r="S132" s="301" t="s">
        <v>1113</v>
      </c>
      <c r="T132" s="302">
        <f t="shared" si="4"/>
        <v>119</v>
      </c>
      <c r="U132" s="303">
        <f t="shared" si="5"/>
      </c>
    </row>
    <row r="133" spans="1:21" s="2" customFormat="1" ht="24" customHeight="1">
      <c r="A133" s="287"/>
      <c r="B133" s="313"/>
      <c r="C133" s="314" t="s">
        <v>111</v>
      </c>
      <c r="D133" s="290" t="s">
        <v>112</v>
      </c>
      <c r="E133" s="291"/>
      <c r="F133" s="292" t="s">
        <v>113</v>
      </c>
      <c r="G133" s="292">
        <v>2.979</v>
      </c>
      <c r="H133" s="293" t="s">
        <v>114</v>
      </c>
      <c r="I133" s="292">
        <v>1640</v>
      </c>
      <c r="J133" s="344">
        <v>5</v>
      </c>
      <c r="K133" s="295">
        <v>12.2</v>
      </c>
      <c r="L133" s="322">
        <f t="shared" si="3"/>
        <v>190.3</v>
      </c>
      <c r="M133" s="327">
        <v>13.2</v>
      </c>
      <c r="N133" s="298">
        <v>16.5</v>
      </c>
      <c r="O133" s="292" t="s">
        <v>115</v>
      </c>
      <c r="P133" s="292" t="s">
        <v>9</v>
      </c>
      <c r="Q133" s="292" t="s">
        <v>57</v>
      </c>
      <c r="R133" s="324"/>
      <c r="S133" s="316" t="s">
        <v>48</v>
      </c>
      <c r="T133" s="302">
        <f t="shared" si="4"/>
      </c>
      <c r="U133" s="303">
        <f t="shared" si="5"/>
      </c>
    </row>
    <row r="134" spans="1:21" s="2" customFormat="1" ht="24" customHeight="1">
      <c r="A134" s="287"/>
      <c r="B134" s="311"/>
      <c r="C134" s="310" t="s">
        <v>116</v>
      </c>
      <c r="D134" s="290" t="s">
        <v>112</v>
      </c>
      <c r="E134" s="291"/>
      <c r="F134" s="292" t="s">
        <v>113</v>
      </c>
      <c r="G134" s="292">
        <v>2.979</v>
      </c>
      <c r="H134" s="293" t="s">
        <v>117</v>
      </c>
      <c r="I134" s="292">
        <v>1610</v>
      </c>
      <c r="J134" s="344">
        <v>4</v>
      </c>
      <c r="K134" s="295">
        <v>11.6</v>
      </c>
      <c r="L134" s="322">
        <f aca="true" t="shared" si="6" ref="L134:L179">IF(K134&gt;0,1/K134*34.6*67.1,"")</f>
        <v>200.14310344827587</v>
      </c>
      <c r="M134" s="327">
        <v>13.2</v>
      </c>
      <c r="N134" s="298">
        <v>16.5</v>
      </c>
      <c r="O134" s="292" t="s">
        <v>115</v>
      </c>
      <c r="P134" s="292" t="s">
        <v>9</v>
      </c>
      <c r="Q134" s="292" t="s">
        <v>57</v>
      </c>
      <c r="R134" s="324"/>
      <c r="S134" s="316" t="s">
        <v>48</v>
      </c>
      <c r="T134" s="302">
        <f aca="true" t="shared" si="7" ref="T134:T179">IF(K134&lt;&gt;0,IF(K134&gt;=M134,ROUNDDOWN(K134/M134*100,0),""),"")</f>
      </c>
      <c r="U134" s="303">
        <f aca="true" t="shared" si="8" ref="U134:U179">IF(K134&lt;&gt;0,IF(K134&gt;=N134,ROUNDDOWN(K134/N134*100,0),""),"")</f>
      </c>
    </row>
    <row r="135" spans="1:21" s="2" customFormat="1" ht="24" customHeight="1">
      <c r="A135" s="287"/>
      <c r="B135" s="305"/>
      <c r="C135" s="315"/>
      <c r="D135" s="290" t="s">
        <v>112</v>
      </c>
      <c r="E135" s="291"/>
      <c r="F135" s="292" t="s">
        <v>113</v>
      </c>
      <c r="G135" s="292">
        <v>2.979</v>
      </c>
      <c r="H135" s="293" t="s">
        <v>114</v>
      </c>
      <c r="I135" s="292">
        <v>1640</v>
      </c>
      <c r="J135" s="344">
        <v>4</v>
      </c>
      <c r="K135" s="295">
        <v>12.2</v>
      </c>
      <c r="L135" s="322">
        <f t="shared" si="6"/>
        <v>190.3</v>
      </c>
      <c r="M135" s="327">
        <v>13.2</v>
      </c>
      <c r="N135" s="298">
        <v>16.5</v>
      </c>
      <c r="O135" s="292" t="s">
        <v>115</v>
      </c>
      <c r="P135" s="292" t="s">
        <v>9</v>
      </c>
      <c r="Q135" s="292" t="s">
        <v>57</v>
      </c>
      <c r="R135" s="324"/>
      <c r="S135" s="316" t="s">
        <v>48</v>
      </c>
      <c r="T135" s="302">
        <f t="shared" si="7"/>
      </c>
      <c r="U135" s="303">
        <f t="shared" si="8"/>
      </c>
    </row>
    <row r="136" spans="1:21" s="2" customFormat="1" ht="24" customHeight="1">
      <c r="A136" s="287"/>
      <c r="B136" s="311"/>
      <c r="C136" s="310" t="s">
        <v>118</v>
      </c>
      <c r="D136" s="290" t="s">
        <v>119</v>
      </c>
      <c r="E136" s="291" t="s">
        <v>1276</v>
      </c>
      <c r="F136" s="292" t="s">
        <v>120</v>
      </c>
      <c r="G136" s="292">
        <v>4.394</v>
      </c>
      <c r="H136" s="293" t="s">
        <v>121</v>
      </c>
      <c r="I136" s="292">
        <v>1980</v>
      </c>
      <c r="J136" s="294">
        <v>5</v>
      </c>
      <c r="K136" s="295">
        <v>8.9</v>
      </c>
      <c r="L136" s="322">
        <f t="shared" si="6"/>
        <v>260.8606741573034</v>
      </c>
      <c r="M136" s="327">
        <v>10.2</v>
      </c>
      <c r="N136" s="298">
        <v>13.5</v>
      </c>
      <c r="O136" s="292" t="s">
        <v>122</v>
      </c>
      <c r="P136" s="292" t="s">
        <v>9</v>
      </c>
      <c r="Q136" s="292" t="s">
        <v>57</v>
      </c>
      <c r="R136" s="324" t="s">
        <v>123</v>
      </c>
      <c r="S136" s="301"/>
      <c r="T136" s="302">
        <f t="shared" si="7"/>
      </c>
      <c r="U136" s="303">
        <f t="shared" si="8"/>
      </c>
    </row>
    <row r="137" spans="1:21" s="2" customFormat="1" ht="24" customHeight="1">
      <c r="A137" s="287"/>
      <c r="B137" s="288"/>
      <c r="C137" s="318"/>
      <c r="D137" s="290" t="s">
        <v>119</v>
      </c>
      <c r="E137" s="291" t="s">
        <v>1277</v>
      </c>
      <c r="F137" s="292" t="s">
        <v>120</v>
      </c>
      <c r="G137" s="292">
        <v>4.394</v>
      </c>
      <c r="H137" s="293" t="s">
        <v>121</v>
      </c>
      <c r="I137" s="292">
        <v>2000</v>
      </c>
      <c r="J137" s="294">
        <v>5</v>
      </c>
      <c r="K137" s="295">
        <v>8.9</v>
      </c>
      <c r="L137" s="322">
        <f t="shared" si="6"/>
        <v>260.8606741573034</v>
      </c>
      <c r="M137" s="327">
        <v>9.4</v>
      </c>
      <c r="N137" s="298">
        <v>12.7</v>
      </c>
      <c r="O137" s="292" t="s">
        <v>122</v>
      </c>
      <c r="P137" s="292" t="s">
        <v>9</v>
      </c>
      <c r="Q137" s="292" t="s">
        <v>57</v>
      </c>
      <c r="R137" s="324" t="s">
        <v>123</v>
      </c>
      <c r="S137" s="301"/>
      <c r="T137" s="302">
        <f t="shared" si="7"/>
      </c>
      <c r="U137" s="303">
        <f t="shared" si="8"/>
      </c>
    </row>
    <row r="138" spans="1:21" s="2" customFormat="1" ht="24" customHeight="1">
      <c r="A138" s="287"/>
      <c r="B138" s="288"/>
      <c r="C138" s="318"/>
      <c r="D138" s="290" t="s">
        <v>119</v>
      </c>
      <c r="E138" s="306" t="s">
        <v>1278</v>
      </c>
      <c r="F138" s="292" t="s">
        <v>120</v>
      </c>
      <c r="G138" s="292">
        <v>4.394</v>
      </c>
      <c r="H138" s="293" t="s">
        <v>121</v>
      </c>
      <c r="I138" s="292">
        <v>1980</v>
      </c>
      <c r="J138" s="294">
        <v>5</v>
      </c>
      <c r="K138" s="295">
        <v>9</v>
      </c>
      <c r="L138" s="322">
        <f t="shared" si="6"/>
        <v>257.9622222222222</v>
      </c>
      <c r="M138" s="327">
        <v>10.2</v>
      </c>
      <c r="N138" s="298">
        <v>13.5</v>
      </c>
      <c r="O138" s="292" t="s">
        <v>122</v>
      </c>
      <c r="P138" s="292" t="s">
        <v>9</v>
      </c>
      <c r="Q138" s="292" t="s">
        <v>57</v>
      </c>
      <c r="R138" s="324" t="s">
        <v>124</v>
      </c>
      <c r="S138" s="301"/>
      <c r="T138" s="302">
        <f t="shared" si="7"/>
      </c>
      <c r="U138" s="303">
        <f t="shared" si="8"/>
      </c>
    </row>
    <row r="139" spans="1:21" s="2" customFormat="1" ht="24" customHeight="1">
      <c r="A139" s="287"/>
      <c r="B139" s="288"/>
      <c r="C139" s="318"/>
      <c r="D139" s="290" t="s">
        <v>119</v>
      </c>
      <c r="E139" s="291" t="s">
        <v>1279</v>
      </c>
      <c r="F139" s="292" t="s">
        <v>120</v>
      </c>
      <c r="G139" s="292">
        <v>4.394</v>
      </c>
      <c r="H139" s="293" t="s">
        <v>121</v>
      </c>
      <c r="I139" s="292">
        <v>1980</v>
      </c>
      <c r="J139" s="294">
        <v>5</v>
      </c>
      <c r="K139" s="295">
        <v>8.8</v>
      </c>
      <c r="L139" s="322">
        <f t="shared" si="6"/>
        <v>263.825</v>
      </c>
      <c r="M139" s="327">
        <v>10.2</v>
      </c>
      <c r="N139" s="298">
        <v>13.5</v>
      </c>
      <c r="O139" s="292" t="s">
        <v>122</v>
      </c>
      <c r="P139" s="292" t="s">
        <v>9</v>
      </c>
      <c r="Q139" s="292" t="s">
        <v>57</v>
      </c>
      <c r="R139" s="324" t="s">
        <v>125</v>
      </c>
      <c r="S139" s="301"/>
      <c r="T139" s="302">
        <f t="shared" si="7"/>
      </c>
      <c r="U139" s="303">
        <f t="shared" si="8"/>
      </c>
    </row>
    <row r="140" spans="1:21" s="2" customFormat="1" ht="24" customHeight="1">
      <c r="A140" s="287"/>
      <c r="B140" s="288"/>
      <c r="C140" s="318"/>
      <c r="D140" s="290" t="s">
        <v>119</v>
      </c>
      <c r="E140" s="306" t="s">
        <v>1280</v>
      </c>
      <c r="F140" s="292" t="s">
        <v>120</v>
      </c>
      <c r="G140" s="292">
        <v>4.394</v>
      </c>
      <c r="H140" s="293" t="s">
        <v>121</v>
      </c>
      <c r="I140" s="292">
        <v>2000</v>
      </c>
      <c r="J140" s="294">
        <v>5</v>
      </c>
      <c r="K140" s="295">
        <v>8.8</v>
      </c>
      <c r="L140" s="322">
        <f t="shared" si="6"/>
        <v>263.825</v>
      </c>
      <c r="M140" s="327">
        <v>9.4</v>
      </c>
      <c r="N140" s="298">
        <v>12.7</v>
      </c>
      <c r="O140" s="292" t="s">
        <v>122</v>
      </c>
      <c r="P140" s="292" t="s">
        <v>9</v>
      </c>
      <c r="Q140" s="292" t="s">
        <v>57</v>
      </c>
      <c r="R140" s="324" t="s">
        <v>124</v>
      </c>
      <c r="S140" s="301"/>
      <c r="T140" s="302">
        <f t="shared" si="7"/>
      </c>
      <c r="U140" s="303">
        <f t="shared" si="8"/>
      </c>
    </row>
    <row r="141" spans="1:21" s="2" customFormat="1" ht="24" customHeight="1">
      <c r="A141" s="287"/>
      <c r="B141" s="305"/>
      <c r="C141" s="315"/>
      <c r="D141" s="290" t="s">
        <v>119</v>
      </c>
      <c r="E141" s="291" t="s">
        <v>1281</v>
      </c>
      <c r="F141" s="292" t="s">
        <v>120</v>
      </c>
      <c r="G141" s="292">
        <v>4.394</v>
      </c>
      <c r="H141" s="293" t="s">
        <v>121</v>
      </c>
      <c r="I141" s="292">
        <v>2000</v>
      </c>
      <c r="J141" s="294">
        <v>5</v>
      </c>
      <c r="K141" s="295">
        <v>8.7</v>
      </c>
      <c r="L141" s="322">
        <f t="shared" si="6"/>
        <v>266.85747126436786</v>
      </c>
      <c r="M141" s="327">
        <v>9.4</v>
      </c>
      <c r="N141" s="298">
        <v>12.7</v>
      </c>
      <c r="O141" s="292" t="s">
        <v>122</v>
      </c>
      <c r="P141" s="292" t="s">
        <v>9</v>
      </c>
      <c r="Q141" s="292" t="s">
        <v>57</v>
      </c>
      <c r="R141" s="324" t="s">
        <v>125</v>
      </c>
      <c r="S141" s="301"/>
      <c r="T141" s="302">
        <f t="shared" si="7"/>
      </c>
      <c r="U141" s="303">
        <f t="shared" si="8"/>
      </c>
    </row>
    <row r="142" spans="1:21" s="2" customFormat="1" ht="24" customHeight="1">
      <c r="A142" s="287"/>
      <c r="B142" s="288"/>
      <c r="C142" s="318" t="s">
        <v>1282</v>
      </c>
      <c r="D142" s="290" t="s">
        <v>126</v>
      </c>
      <c r="E142" s="306" t="s">
        <v>1283</v>
      </c>
      <c r="F142" s="292" t="s">
        <v>120</v>
      </c>
      <c r="G142" s="292">
        <v>4.394</v>
      </c>
      <c r="H142" s="293" t="s">
        <v>121</v>
      </c>
      <c r="I142" s="292">
        <v>1990</v>
      </c>
      <c r="J142" s="294">
        <v>5</v>
      </c>
      <c r="K142" s="295">
        <v>9</v>
      </c>
      <c r="L142" s="322">
        <f t="shared" si="6"/>
        <v>257.9622222222222</v>
      </c>
      <c r="M142" s="327">
        <v>10.2</v>
      </c>
      <c r="N142" s="298">
        <v>13.5</v>
      </c>
      <c r="O142" s="292" t="s">
        <v>122</v>
      </c>
      <c r="P142" s="292" t="s">
        <v>9</v>
      </c>
      <c r="Q142" s="292" t="s">
        <v>57</v>
      </c>
      <c r="R142" s="324" t="s">
        <v>124</v>
      </c>
      <c r="S142" s="344"/>
      <c r="T142" s="302">
        <f t="shared" si="7"/>
      </c>
      <c r="U142" s="303">
        <f t="shared" si="8"/>
      </c>
    </row>
    <row r="143" spans="1:21" s="2" customFormat="1" ht="24" customHeight="1">
      <c r="A143" s="287"/>
      <c r="B143" s="288"/>
      <c r="C143" s="349"/>
      <c r="D143" s="290" t="s">
        <v>126</v>
      </c>
      <c r="E143" s="306" t="s">
        <v>1284</v>
      </c>
      <c r="F143" s="292" t="s">
        <v>120</v>
      </c>
      <c r="G143" s="292">
        <v>4.394</v>
      </c>
      <c r="H143" s="293" t="s">
        <v>121</v>
      </c>
      <c r="I143" s="292">
        <v>1990</v>
      </c>
      <c r="J143" s="294">
        <v>5</v>
      </c>
      <c r="K143" s="295">
        <v>8.8</v>
      </c>
      <c r="L143" s="322">
        <f t="shared" si="6"/>
        <v>263.825</v>
      </c>
      <c r="M143" s="327">
        <v>10.2</v>
      </c>
      <c r="N143" s="298">
        <v>13.5</v>
      </c>
      <c r="O143" s="292" t="s">
        <v>122</v>
      </c>
      <c r="P143" s="292" t="s">
        <v>9</v>
      </c>
      <c r="Q143" s="292" t="s">
        <v>57</v>
      </c>
      <c r="R143" s="324" t="s">
        <v>125</v>
      </c>
      <c r="S143" s="344"/>
      <c r="T143" s="302">
        <f t="shared" si="7"/>
      </c>
      <c r="U143" s="303">
        <f t="shared" si="8"/>
      </c>
    </row>
    <row r="144" spans="1:21" s="2" customFormat="1" ht="24" customHeight="1">
      <c r="A144" s="287"/>
      <c r="B144" s="288"/>
      <c r="C144" s="349"/>
      <c r="D144" s="290" t="s">
        <v>126</v>
      </c>
      <c r="E144" s="291" t="s">
        <v>1285</v>
      </c>
      <c r="F144" s="292" t="s">
        <v>120</v>
      </c>
      <c r="G144" s="292">
        <v>4.394</v>
      </c>
      <c r="H144" s="293" t="s">
        <v>121</v>
      </c>
      <c r="I144" s="292">
        <v>1990</v>
      </c>
      <c r="J144" s="294">
        <v>5</v>
      </c>
      <c r="K144" s="295">
        <v>8.9</v>
      </c>
      <c r="L144" s="322">
        <f t="shared" si="6"/>
        <v>260.8606741573034</v>
      </c>
      <c r="M144" s="327">
        <v>10.2</v>
      </c>
      <c r="N144" s="298">
        <v>13.5</v>
      </c>
      <c r="O144" s="292" t="s">
        <v>122</v>
      </c>
      <c r="P144" s="292" t="s">
        <v>9</v>
      </c>
      <c r="Q144" s="292" t="s">
        <v>57</v>
      </c>
      <c r="R144" s="324" t="s">
        <v>123</v>
      </c>
      <c r="S144" s="344"/>
      <c r="T144" s="302">
        <f t="shared" si="7"/>
      </c>
      <c r="U144" s="303">
        <f t="shared" si="8"/>
      </c>
    </row>
    <row r="145" spans="1:21" s="2" customFormat="1" ht="24" customHeight="1">
      <c r="A145" s="287"/>
      <c r="B145" s="311"/>
      <c r="C145" s="310" t="s">
        <v>1286</v>
      </c>
      <c r="D145" s="290" t="s">
        <v>127</v>
      </c>
      <c r="E145" s="306" t="s">
        <v>1284</v>
      </c>
      <c r="F145" s="292" t="s">
        <v>120</v>
      </c>
      <c r="G145" s="292">
        <v>4.394</v>
      </c>
      <c r="H145" s="293" t="s">
        <v>121</v>
      </c>
      <c r="I145" s="292">
        <v>1910</v>
      </c>
      <c r="J145" s="294">
        <v>4</v>
      </c>
      <c r="K145" s="295">
        <v>9</v>
      </c>
      <c r="L145" s="322">
        <f t="shared" si="6"/>
        <v>257.9622222222222</v>
      </c>
      <c r="M145" s="327">
        <v>10.2</v>
      </c>
      <c r="N145" s="298">
        <v>13.5</v>
      </c>
      <c r="O145" s="292" t="s">
        <v>122</v>
      </c>
      <c r="P145" s="292" t="s">
        <v>9</v>
      </c>
      <c r="Q145" s="292" t="s">
        <v>57</v>
      </c>
      <c r="R145" s="324" t="s">
        <v>124</v>
      </c>
      <c r="S145" s="344"/>
      <c r="T145" s="302">
        <f t="shared" si="7"/>
      </c>
      <c r="U145" s="303">
        <f t="shared" si="8"/>
      </c>
    </row>
    <row r="146" spans="1:21" s="2" customFormat="1" ht="24" customHeight="1">
      <c r="A146" s="287"/>
      <c r="D146" s="290" t="s">
        <v>127</v>
      </c>
      <c r="E146" s="306" t="s">
        <v>1287</v>
      </c>
      <c r="F146" s="292" t="s">
        <v>120</v>
      </c>
      <c r="G146" s="292">
        <v>4.394</v>
      </c>
      <c r="H146" s="293" t="s">
        <v>121</v>
      </c>
      <c r="I146" s="292">
        <v>1910</v>
      </c>
      <c r="J146" s="294">
        <v>4</v>
      </c>
      <c r="K146" s="295">
        <v>8.8</v>
      </c>
      <c r="L146" s="322">
        <f t="shared" si="6"/>
        <v>263.825</v>
      </c>
      <c r="M146" s="327">
        <v>10.2</v>
      </c>
      <c r="N146" s="298">
        <v>13.5</v>
      </c>
      <c r="O146" s="292" t="s">
        <v>122</v>
      </c>
      <c r="P146" s="292" t="s">
        <v>9</v>
      </c>
      <c r="Q146" s="292" t="s">
        <v>57</v>
      </c>
      <c r="R146" s="324" t="s">
        <v>125</v>
      </c>
      <c r="S146" s="344"/>
      <c r="T146" s="302">
        <f t="shared" si="7"/>
      </c>
      <c r="U146" s="303">
        <f t="shared" si="8"/>
      </c>
    </row>
    <row r="147" spans="1:21" ht="24" customHeight="1">
      <c r="A147" s="287"/>
      <c r="B147" s="350"/>
      <c r="C147" s="271"/>
      <c r="D147" s="290" t="s">
        <v>127</v>
      </c>
      <c r="E147" s="306" t="s">
        <v>1288</v>
      </c>
      <c r="F147" s="292" t="s">
        <v>120</v>
      </c>
      <c r="G147" s="292">
        <v>4.394</v>
      </c>
      <c r="H147" s="293" t="s">
        <v>121</v>
      </c>
      <c r="I147" s="292">
        <v>1910</v>
      </c>
      <c r="J147" s="294">
        <v>4</v>
      </c>
      <c r="K147" s="295">
        <v>8.9</v>
      </c>
      <c r="L147" s="296">
        <f t="shared" si="6"/>
        <v>260.8606741573034</v>
      </c>
      <c r="M147" s="327">
        <v>10.2</v>
      </c>
      <c r="N147" s="298">
        <v>13.5</v>
      </c>
      <c r="O147" s="292" t="s">
        <v>122</v>
      </c>
      <c r="P147" s="292" t="s">
        <v>9</v>
      </c>
      <c r="Q147" s="292" t="s">
        <v>57</v>
      </c>
      <c r="R147" s="324" t="s">
        <v>123</v>
      </c>
      <c r="S147" s="344"/>
      <c r="T147" s="302">
        <f t="shared" si="7"/>
      </c>
      <c r="U147" s="303">
        <f t="shared" si="8"/>
      </c>
    </row>
    <row r="148" spans="1:21" s="2" customFormat="1" ht="24" customHeight="1">
      <c r="A148" s="287"/>
      <c r="B148" s="288"/>
      <c r="C148" s="318" t="s">
        <v>1289</v>
      </c>
      <c r="D148" s="330" t="s">
        <v>127</v>
      </c>
      <c r="E148" s="306" t="s">
        <v>1283</v>
      </c>
      <c r="F148" s="660" t="s">
        <v>120</v>
      </c>
      <c r="G148" s="660">
        <v>4.394</v>
      </c>
      <c r="H148" s="332" t="s">
        <v>121</v>
      </c>
      <c r="I148" s="660">
        <v>2040</v>
      </c>
      <c r="J148" s="334">
        <v>4</v>
      </c>
      <c r="K148" s="335">
        <v>8.8</v>
      </c>
      <c r="L148" s="336">
        <f t="shared" si="6"/>
        <v>263.825</v>
      </c>
      <c r="M148" s="337">
        <v>9.4</v>
      </c>
      <c r="N148" s="338">
        <v>12.7</v>
      </c>
      <c r="O148" s="660" t="s">
        <v>122</v>
      </c>
      <c r="P148" s="660" t="s">
        <v>9</v>
      </c>
      <c r="Q148" s="660" t="s">
        <v>57</v>
      </c>
      <c r="R148" s="339" t="s">
        <v>124</v>
      </c>
      <c r="S148" s="662"/>
      <c r="T148" s="341">
        <f t="shared" si="7"/>
      </c>
      <c r="U148" s="342">
        <f t="shared" si="8"/>
      </c>
    </row>
    <row r="149" spans="1:21" s="2" customFormat="1" ht="24" customHeight="1">
      <c r="A149" s="287"/>
      <c r="B149" s="288"/>
      <c r="D149" s="290" t="s">
        <v>127</v>
      </c>
      <c r="E149" s="306" t="s">
        <v>1290</v>
      </c>
      <c r="F149" s="292" t="s">
        <v>120</v>
      </c>
      <c r="G149" s="292">
        <v>4.394</v>
      </c>
      <c r="H149" s="293" t="s">
        <v>121</v>
      </c>
      <c r="I149" s="292">
        <v>2040</v>
      </c>
      <c r="J149" s="294">
        <v>4</v>
      </c>
      <c r="K149" s="295">
        <v>8.7</v>
      </c>
      <c r="L149" s="322">
        <f t="shared" si="6"/>
        <v>266.85747126436786</v>
      </c>
      <c r="M149" s="327">
        <v>9.4</v>
      </c>
      <c r="N149" s="298">
        <v>12.7</v>
      </c>
      <c r="O149" s="292" t="s">
        <v>122</v>
      </c>
      <c r="P149" s="292" t="s">
        <v>9</v>
      </c>
      <c r="Q149" s="292" t="s">
        <v>57</v>
      </c>
      <c r="R149" s="324" t="s">
        <v>125</v>
      </c>
      <c r="S149" s="344"/>
      <c r="T149" s="302">
        <f t="shared" si="7"/>
      </c>
      <c r="U149" s="303">
        <f t="shared" si="8"/>
      </c>
    </row>
    <row r="150" spans="1:21" s="2" customFormat="1" ht="24" customHeight="1">
      <c r="A150" s="287"/>
      <c r="B150" s="288"/>
      <c r="D150" s="290" t="s">
        <v>127</v>
      </c>
      <c r="E150" s="306" t="s">
        <v>1291</v>
      </c>
      <c r="F150" s="292" t="s">
        <v>120</v>
      </c>
      <c r="G150" s="292">
        <v>4.394</v>
      </c>
      <c r="H150" s="293" t="s">
        <v>121</v>
      </c>
      <c r="I150" s="292">
        <v>2040</v>
      </c>
      <c r="J150" s="294">
        <v>4</v>
      </c>
      <c r="K150" s="295">
        <v>8.9</v>
      </c>
      <c r="L150" s="322">
        <f t="shared" si="6"/>
        <v>260.8606741573034</v>
      </c>
      <c r="M150" s="327">
        <v>9.4</v>
      </c>
      <c r="N150" s="298">
        <v>12.7</v>
      </c>
      <c r="O150" s="292" t="s">
        <v>122</v>
      </c>
      <c r="P150" s="292" t="s">
        <v>9</v>
      </c>
      <c r="Q150" s="292" t="s">
        <v>57</v>
      </c>
      <c r="R150" s="324" t="s">
        <v>123</v>
      </c>
      <c r="S150" s="344"/>
      <c r="T150" s="302">
        <f t="shared" si="7"/>
      </c>
      <c r="U150" s="303">
        <f t="shared" si="8"/>
      </c>
    </row>
    <row r="151" spans="1:21" s="2" customFormat="1" ht="24" customHeight="1">
      <c r="A151" s="287"/>
      <c r="B151" s="313"/>
      <c r="C151" s="314" t="s">
        <v>128</v>
      </c>
      <c r="D151" s="290" t="s">
        <v>129</v>
      </c>
      <c r="E151" s="291"/>
      <c r="F151" s="292" t="s">
        <v>72</v>
      </c>
      <c r="G151" s="292">
        <v>1.997</v>
      </c>
      <c r="H151" s="292" t="s">
        <v>52</v>
      </c>
      <c r="I151" s="292" t="s">
        <v>1292</v>
      </c>
      <c r="J151" s="294">
        <v>2</v>
      </c>
      <c r="K151" s="351">
        <v>13.4</v>
      </c>
      <c r="L151" s="322">
        <f t="shared" si="6"/>
        <v>173.25820895522384</v>
      </c>
      <c r="M151" s="297">
        <v>14.4</v>
      </c>
      <c r="N151" s="298">
        <v>17.6</v>
      </c>
      <c r="O151" s="299" t="s">
        <v>28</v>
      </c>
      <c r="P151" s="292" t="s">
        <v>9</v>
      </c>
      <c r="Q151" s="292" t="s">
        <v>57</v>
      </c>
      <c r="R151" s="352"/>
      <c r="S151" s="301" t="s">
        <v>1113</v>
      </c>
      <c r="T151" s="302">
        <f t="shared" si="7"/>
      </c>
      <c r="U151" s="303">
        <f t="shared" si="8"/>
      </c>
    </row>
    <row r="152" spans="1:21" s="2" customFormat="1" ht="24" customHeight="1">
      <c r="A152" s="287"/>
      <c r="B152" s="288"/>
      <c r="C152" s="328" t="s">
        <v>130</v>
      </c>
      <c r="D152" s="290" t="s">
        <v>131</v>
      </c>
      <c r="E152" s="291"/>
      <c r="F152" s="292" t="s">
        <v>132</v>
      </c>
      <c r="G152" s="292">
        <v>2.979</v>
      </c>
      <c r="H152" s="293" t="s">
        <v>121</v>
      </c>
      <c r="I152" s="292">
        <v>1600</v>
      </c>
      <c r="J152" s="344">
        <v>2</v>
      </c>
      <c r="K152" s="295">
        <v>10</v>
      </c>
      <c r="L152" s="322">
        <f t="shared" si="6"/>
        <v>232.166</v>
      </c>
      <c r="M152" s="327">
        <v>13.2</v>
      </c>
      <c r="N152" s="298">
        <v>16.5</v>
      </c>
      <c r="O152" s="292" t="s">
        <v>133</v>
      </c>
      <c r="P152" s="292" t="s">
        <v>9</v>
      </c>
      <c r="Q152" s="292" t="s">
        <v>57</v>
      </c>
      <c r="R152" s="324" t="s">
        <v>134</v>
      </c>
      <c r="S152" s="344"/>
      <c r="T152" s="302">
        <f t="shared" si="7"/>
      </c>
      <c r="U152" s="303">
        <f t="shared" si="8"/>
      </c>
    </row>
    <row r="153" spans="1:21" s="2" customFormat="1" ht="24" customHeight="1">
      <c r="A153" s="287"/>
      <c r="B153" s="313"/>
      <c r="C153" s="329" t="s">
        <v>135</v>
      </c>
      <c r="D153" s="290" t="s">
        <v>136</v>
      </c>
      <c r="E153" s="291"/>
      <c r="F153" s="292" t="s">
        <v>132</v>
      </c>
      <c r="G153" s="292">
        <v>2.979</v>
      </c>
      <c r="H153" s="293" t="s">
        <v>121</v>
      </c>
      <c r="I153" s="292">
        <v>1600</v>
      </c>
      <c r="J153" s="294">
        <v>2</v>
      </c>
      <c r="K153" s="351">
        <v>10</v>
      </c>
      <c r="L153" s="322">
        <f t="shared" si="6"/>
        <v>232.166</v>
      </c>
      <c r="M153" s="297">
        <v>13.2</v>
      </c>
      <c r="N153" s="298">
        <v>16.5</v>
      </c>
      <c r="O153" s="299" t="s">
        <v>133</v>
      </c>
      <c r="P153" s="292" t="s">
        <v>9</v>
      </c>
      <c r="Q153" s="292" t="s">
        <v>57</v>
      </c>
      <c r="R153" s="352"/>
      <c r="S153" s="344"/>
      <c r="T153" s="302">
        <f t="shared" si="7"/>
      </c>
      <c r="U153" s="303">
        <f t="shared" si="8"/>
      </c>
    </row>
    <row r="154" spans="1:21" s="2" customFormat="1" ht="24" customHeight="1">
      <c r="A154" s="287"/>
      <c r="B154" s="311"/>
      <c r="C154" s="310" t="s">
        <v>1848</v>
      </c>
      <c r="D154" s="290" t="s">
        <v>1849</v>
      </c>
      <c r="E154" s="306"/>
      <c r="F154" s="292" t="s">
        <v>64</v>
      </c>
      <c r="G154" s="292">
        <v>1.498</v>
      </c>
      <c r="H154" s="292" t="s">
        <v>65</v>
      </c>
      <c r="I154" s="292">
        <v>1520</v>
      </c>
      <c r="J154" s="294">
        <v>5</v>
      </c>
      <c r="K154" s="295">
        <v>15.6</v>
      </c>
      <c r="L154" s="322">
        <f t="shared" si="6"/>
        <v>148.824358974359</v>
      </c>
      <c r="M154" s="297">
        <v>14.4</v>
      </c>
      <c r="N154" s="298">
        <v>17.6</v>
      </c>
      <c r="O154" s="292" t="s">
        <v>15</v>
      </c>
      <c r="P154" s="292" t="s">
        <v>9</v>
      </c>
      <c r="Q154" s="292" t="s">
        <v>66</v>
      </c>
      <c r="R154" s="324"/>
      <c r="S154" s="301" t="s">
        <v>1113</v>
      </c>
      <c r="T154" s="302">
        <f t="shared" si="7"/>
        <v>108</v>
      </c>
      <c r="U154" s="303">
        <f t="shared" si="8"/>
      </c>
    </row>
    <row r="155" spans="1:21" s="2" customFormat="1" ht="24" customHeight="1">
      <c r="A155" s="287"/>
      <c r="B155" s="305"/>
      <c r="C155" s="315"/>
      <c r="D155" s="290" t="s">
        <v>1849</v>
      </c>
      <c r="E155" s="306"/>
      <c r="F155" s="292" t="s">
        <v>64</v>
      </c>
      <c r="G155" s="292">
        <v>1.498</v>
      </c>
      <c r="H155" s="292" t="s">
        <v>65</v>
      </c>
      <c r="I155" s="292">
        <v>1550</v>
      </c>
      <c r="J155" s="294">
        <v>5</v>
      </c>
      <c r="K155" s="295">
        <v>15.6</v>
      </c>
      <c r="L155" s="322">
        <f t="shared" si="6"/>
        <v>148.824358974359</v>
      </c>
      <c r="M155" s="297">
        <v>13.2</v>
      </c>
      <c r="N155" s="298">
        <v>16.5</v>
      </c>
      <c r="O155" s="292" t="s">
        <v>15</v>
      </c>
      <c r="P155" s="292" t="s">
        <v>9</v>
      </c>
      <c r="Q155" s="292" t="s">
        <v>66</v>
      </c>
      <c r="R155" s="324"/>
      <c r="S155" s="301" t="s">
        <v>1113</v>
      </c>
      <c r="T155" s="302">
        <f t="shared" si="7"/>
        <v>118</v>
      </c>
      <c r="U155" s="303">
        <f t="shared" si="8"/>
      </c>
    </row>
    <row r="156" spans="1:21" s="2" customFormat="1" ht="24" customHeight="1">
      <c r="A156" s="287"/>
      <c r="B156" s="313"/>
      <c r="C156" s="314" t="s">
        <v>1293</v>
      </c>
      <c r="D156" s="290" t="s">
        <v>1294</v>
      </c>
      <c r="E156" s="306" t="s">
        <v>1295</v>
      </c>
      <c r="F156" s="292" t="s">
        <v>1136</v>
      </c>
      <c r="G156" s="292">
        <v>1.998</v>
      </c>
      <c r="H156" s="292" t="s">
        <v>52</v>
      </c>
      <c r="I156" s="292" t="s">
        <v>1296</v>
      </c>
      <c r="J156" s="294">
        <v>5</v>
      </c>
      <c r="K156" s="295">
        <v>14.6</v>
      </c>
      <c r="L156" s="322">
        <f t="shared" si="6"/>
        <v>159.01780821917808</v>
      </c>
      <c r="M156" s="297">
        <v>12.2</v>
      </c>
      <c r="N156" s="298">
        <v>15.4</v>
      </c>
      <c r="O156" s="292" t="s">
        <v>15</v>
      </c>
      <c r="P156" s="292" t="s">
        <v>9</v>
      </c>
      <c r="Q156" s="292" t="s">
        <v>83</v>
      </c>
      <c r="R156" s="324"/>
      <c r="S156" s="301" t="s">
        <v>1113</v>
      </c>
      <c r="T156" s="302">
        <f t="shared" si="7"/>
        <v>119</v>
      </c>
      <c r="U156" s="303">
        <f t="shared" si="8"/>
      </c>
    </row>
    <row r="157" spans="1:21" s="2" customFormat="1" ht="24" customHeight="1">
      <c r="A157" s="287"/>
      <c r="B157" s="313"/>
      <c r="C157" s="314" t="s">
        <v>1297</v>
      </c>
      <c r="D157" s="290" t="s">
        <v>1294</v>
      </c>
      <c r="E157" s="306" t="s">
        <v>1298</v>
      </c>
      <c r="F157" s="292" t="s">
        <v>1174</v>
      </c>
      <c r="G157" s="292">
        <v>1.998</v>
      </c>
      <c r="H157" s="292" t="s">
        <v>52</v>
      </c>
      <c r="I157" s="292" t="s">
        <v>1296</v>
      </c>
      <c r="J157" s="294">
        <v>5</v>
      </c>
      <c r="K157" s="295">
        <v>14.3</v>
      </c>
      <c r="L157" s="322">
        <f t="shared" si="6"/>
        <v>162.35384615384615</v>
      </c>
      <c r="M157" s="297">
        <v>12.2</v>
      </c>
      <c r="N157" s="298">
        <v>15.4</v>
      </c>
      <c r="O157" s="292" t="s">
        <v>15</v>
      </c>
      <c r="P157" s="292" t="s">
        <v>9</v>
      </c>
      <c r="Q157" s="292" t="s">
        <v>34</v>
      </c>
      <c r="R157" s="324"/>
      <c r="S157" s="301" t="s">
        <v>1113</v>
      </c>
      <c r="T157" s="302">
        <f t="shared" si="7"/>
        <v>117</v>
      </c>
      <c r="U157" s="303">
        <f t="shared" si="8"/>
      </c>
    </row>
    <row r="158" spans="1:21" s="2" customFormat="1" ht="24" customHeight="1">
      <c r="A158" s="287"/>
      <c r="B158" s="288"/>
      <c r="C158" s="318" t="s">
        <v>138</v>
      </c>
      <c r="D158" s="290" t="s">
        <v>139</v>
      </c>
      <c r="E158" s="326" t="s">
        <v>1300</v>
      </c>
      <c r="F158" s="292" t="s">
        <v>72</v>
      </c>
      <c r="G158" s="292">
        <v>1.997</v>
      </c>
      <c r="H158" s="293" t="s">
        <v>52</v>
      </c>
      <c r="I158" s="292">
        <v>1850</v>
      </c>
      <c r="J158" s="294">
        <v>5</v>
      </c>
      <c r="K158" s="295">
        <v>13.4</v>
      </c>
      <c r="L158" s="322">
        <f t="shared" si="6"/>
        <v>173.25820895522384</v>
      </c>
      <c r="M158" s="297">
        <v>11.1</v>
      </c>
      <c r="N158" s="298">
        <v>14.4</v>
      </c>
      <c r="O158" s="292" t="s">
        <v>15</v>
      </c>
      <c r="P158" s="292" t="s">
        <v>9</v>
      </c>
      <c r="Q158" s="292" t="s">
        <v>34</v>
      </c>
      <c r="R158" s="324"/>
      <c r="S158" s="301" t="s">
        <v>1113</v>
      </c>
      <c r="T158" s="302">
        <f t="shared" si="7"/>
        <v>120</v>
      </c>
      <c r="U158" s="303">
        <f t="shared" si="8"/>
      </c>
    </row>
    <row r="159" spans="1:21" s="2" customFormat="1" ht="24" customHeight="1">
      <c r="A159" s="287"/>
      <c r="B159" s="305"/>
      <c r="C159" s="318"/>
      <c r="D159" s="290" t="s">
        <v>139</v>
      </c>
      <c r="E159" s="326" t="s">
        <v>1301</v>
      </c>
      <c r="F159" s="292" t="s">
        <v>72</v>
      </c>
      <c r="G159" s="292">
        <v>1.997</v>
      </c>
      <c r="H159" s="293" t="s">
        <v>52</v>
      </c>
      <c r="I159" s="292">
        <v>1880</v>
      </c>
      <c r="J159" s="294">
        <v>5</v>
      </c>
      <c r="K159" s="295">
        <v>13.4</v>
      </c>
      <c r="L159" s="322">
        <f t="shared" si="6"/>
        <v>173.25820895522384</v>
      </c>
      <c r="M159" s="297">
        <v>10.2</v>
      </c>
      <c r="N159" s="298">
        <v>13.5</v>
      </c>
      <c r="O159" s="292" t="s">
        <v>15</v>
      </c>
      <c r="P159" s="292" t="s">
        <v>9</v>
      </c>
      <c r="Q159" s="292" t="s">
        <v>34</v>
      </c>
      <c r="R159" s="324"/>
      <c r="S159" s="301" t="s">
        <v>1113</v>
      </c>
      <c r="T159" s="302">
        <f t="shared" si="7"/>
        <v>131</v>
      </c>
      <c r="U159" s="303">
        <f t="shared" si="8"/>
      </c>
    </row>
    <row r="160" spans="1:21" s="2" customFormat="1" ht="24" customHeight="1">
      <c r="A160" s="287"/>
      <c r="B160" s="288"/>
      <c r="C160" s="310" t="s">
        <v>140</v>
      </c>
      <c r="D160" s="290" t="s">
        <v>139</v>
      </c>
      <c r="E160" s="323" t="s">
        <v>1302</v>
      </c>
      <c r="F160" s="292" t="s">
        <v>72</v>
      </c>
      <c r="G160" s="292">
        <v>1.997</v>
      </c>
      <c r="H160" s="293" t="s">
        <v>52</v>
      </c>
      <c r="I160" s="292">
        <v>1860</v>
      </c>
      <c r="J160" s="294">
        <v>5</v>
      </c>
      <c r="K160" s="295">
        <v>13.7</v>
      </c>
      <c r="L160" s="322">
        <f t="shared" si="6"/>
        <v>169.46423357664233</v>
      </c>
      <c r="M160" s="297">
        <v>11.1</v>
      </c>
      <c r="N160" s="298">
        <v>14.4</v>
      </c>
      <c r="O160" s="292" t="s">
        <v>15</v>
      </c>
      <c r="P160" s="292" t="s">
        <v>9</v>
      </c>
      <c r="Q160" s="292" t="s">
        <v>34</v>
      </c>
      <c r="R160" s="324"/>
      <c r="S160" s="301" t="s">
        <v>1113</v>
      </c>
      <c r="T160" s="302">
        <f t="shared" si="7"/>
        <v>123</v>
      </c>
      <c r="U160" s="303">
        <f t="shared" si="8"/>
      </c>
    </row>
    <row r="161" spans="1:21" s="2" customFormat="1" ht="24" customHeight="1">
      <c r="A161" s="287"/>
      <c r="B161" s="288"/>
      <c r="C161" s="318"/>
      <c r="D161" s="290" t="s">
        <v>139</v>
      </c>
      <c r="E161" s="323" t="s">
        <v>1303</v>
      </c>
      <c r="F161" s="292" t="s">
        <v>72</v>
      </c>
      <c r="G161" s="292">
        <v>1.997</v>
      </c>
      <c r="H161" s="293" t="s">
        <v>52</v>
      </c>
      <c r="I161" s="292">
        <v>1890</v>
      </c>
      <c r="J161" s="294">
        <v>5</v>
      </c>
      <c r="K161" s="295">
        <v>13.7</v>
      </c>
      <c r="L161" s="322">
        <f t="shared" si="6"/>
        <v>169.46423357664233</v>
      </c>
      <c r="M161" s="297">
        <v>10.2</v>
      </c>
      <c r="N161" s="298">
        <v>13.5</v>
      </c>
      <c r="O161" s="292" t="s">
        <v>15</v>
      </c>
      <c r="P161" s="292" t="s">
        <v>9</v>
      </c>
      <c r="Q161" s="292" t="s">
        <v>34</v>
      </c>
      <c r="R161" s="324"/>
      <c r="S161" s="301" t="s">
        <v>1113</v>
      </c>
      <c r="T161" s="302">
        <f t="shared" si="7"/>
        <v>134</v>
      </c>
      <c r="U161" s="303">
        <f t="shared" si="8"/>
        <v>101</v>
      </c>
    </row>
    <row r="162" spans="1:21" s="2" customFormat="1" ht="24" customHeight="1">
      <c r="A162" s="287"/>
      <c r="B162" s="288"/>
      <c r="C162" s="318"/>
      <c r="D162" s="290" t="s">
        <v>139</v>
      </c>
      <c r="E162" s="323" t="s">
        <v>1304</v>
      </c>
      <c r="F162" s="292" t="s">
        <v>72</v>
      </c>
      <c r="G162" s="292">
        <v>1.997</v>
      </c>
      <c r="H162" s="293" t="s">
        <v>52</v>
      </c>
      <c r="I162" s="292">
        <v>1850</v>
      </c>
      <c r="J162" s="294">
        <v>5</v>
      </c>
      <c r="K162" s="295">
        <v>13.6</v>
      </c>
      <c r="L162" s="322">
        <f t="shared" si="6"/>
        <v>170.71029411764707</v>
      </c>
      <c r="M162" s="297">
        <v>11.1</v>
      </c>
      <c r="N162" s="298">
        <v>14.4</v>
      </c>
      <c r="O162" s="292" t="s">
        <v>15</v>
      </c>
      <c r="P162" s="292" t="s">
        <v>9</v>
      </c>
      <c r="Q162" s="292" t="s">
        <v>34</v>
      </c>
      <c r="R162" s="324"/>
      <c r="S162" s="301" t="s">
        <v>1113</v>
      </c>
      <c r="T162" s="302">
        <f t="shared" si="7"/>
        <v>122</v>
      </c>
      <c r="U162" s="303">
        <f t="shared" si="8"/>
      </c>
    </row>
    <row r="163" spans="1:21" s="2" customFormat="1" ht="24" customHeight="1">
      <c r="A163" s="287"/>
      <c r="B163" s="305"/>
      <c r="C163" s="315"/>
      <c r="D163" s="290" t="s">
        <v>139</v>
      </c>
      <c r="E163" s="323" t="s">
        <v>1305</v>
      </c>
      <c r="F163" s="292" t="s">
        <v>72</v>
      </c>
      <c r="G163" s="292">
        <v>1.997</v>
      </c>
      <c r="H163" s="293" t="s">
        <v>52</v>
      </c>
      <c r="I163" s="292">
        <v>1880</v>
      </c>
      <c r="J163" s="294">
        <v>5</v>
      </c>
      <c r="K163" s="295">
        <v>13.6</v>
      </c>
      <c r="L163" s="322">
        <f t="shared" si="6"/>
        <v>170.71029411764707</v>
      </c>
      <c r="M163" s="297">
        <v>10.2</v>
      </c>
      <c r="N163" s="298">
        <v>13.5</v>
      </c>
      <c r="O163" s="292" t="s">
        <v>15</v>
      </c>
      <c r="P163" s="292" t="s">
        <v>9</v>
      </c>
      <c r="Q163" s="292" t="s">
        <v>34</v>
      </c>
      <c r="R163" s="324"/>
      <c r="S163" s="301" t="s">
        <v>1113</v>
      </c>
      <c r="T163" s="302">
        <f t="shared" si="7"/>
        <v>133</v>
      </c>
      <c r="U163" s="303">
        <f t="shared" si="8"/>
        <v>100</v>
      </c>
    </row>
    <row r="164" spans="1:21" s="2" customFormat="1" ht="24" customHeight="1">
      <c r="A164" s="287"/>
      <c r="B164" s="288"/>
      <c r="C164" s="318" t="s">
        <v>141</v>
      </c>
      <c r="D164" s="290" t="s">
        <v>142</v>
      </c>
      <c r="E164" s="323" t="s">
        <v>1299</v>
      </c>
      <c r="F164" s="292" t="s">
        <v>56</v>
      </c>
      <c r="G164" s="292">
        <v>2.979</v>
      </c>
      <c r="H164" s="293" t="s">
        <v>52</v>
      </c>
      <c r="I164" s="292" t="s">
        <v>1306</v>
      </c>
      <c r="J164" s="294">
        <v>5</v>
      </c>
      <c r="K164" s="295">
        <v>12.1</v>
      </c>
      <c r="L164" s="322">
        <f t="shared" si="6"/>
        <v>191.87272727272727</v>
      </c>
      <c r="M164" s="297">
        <v>10.2</v>
      </c>
      <c r="N164" s="298">
        <v>13.5</v>
      </c>
      <c r="O164" s="292" t="s">
        <v>15</v>
      </c>
      <c r="P164" s="292" t="s">
        <v>9</v>
      </c>
      <c r="Q164" s="292" t="s">
        <v>34</v>
      </c>
      <c r="R164" s="324"/>
      <c r="S164" s="301" t="s">
        <v>1113</v>
      </c>
      <c r="T164" s="302">
        <f t="shared" si="7"/>
        <v>118</v>
      </c>
      <c r="U164" s="303">
        <f t="shared" si="8"/>
      </c>
    </row>
    <row r="165" spans="1:21" s="2" customFormat="1" ht="24" customHeight="1">
      <c r="A165" s="287"/>
      <c r="B165" s="305"/>
      <c r="C165" s="286"/>
      <c r="D165" s="290" t="s">
        <v>142</v>
      </c>
      <c r="E165" s="323" t="s">
        <v>1127</v>
      </c>
      <c r="F165" s="292" t="s">
        <v>56</v>
      </c>
      <c r="G165" s="292">
        <v>2.979</v>
      </c>
      <c r="H165" s="293" t="s">
        <v>52</v>
      </c>
      <c r="I165" s="292" t="s">
        <v>1306</v>
      </c>
      <c r="J165" s="294">
        <v>5</v>
      </c>
      <c r="K165" s="295">
        <v>11</v>
      </c>
      <c r="L165" s="322">
        <f t="shared" si="6"/>
        <v>211.05999999999997</v>
      </c>
      <c r="M165" s="297">
        <v>10.2</v>
      </c>
      <c r="N165" s="298">
        <v>13.5</v>
      </c>
      <c r="O165" s="292" t="s">
        <v>15</v>
      </c>
      <c r="P165" s="292" t="s">
        <v>9</v>
      </c>
      <c r="Q165" s="292" t="s">
        <v>34</v>
      </c>
      <c r="R165" s="353"/>
      <c r="S165" s="301" t="s">
        <v>1113</v>
      </c>
      <c r="T165" s="302">
        <f t="shared" si="7"/>
        <v>107</v>
      </c>
      <c r="U165" s="303">
        <f t="shared" si="8"/>
      </c>
    </row>
    <row r="166" spans="1:21" s="2" customFormat="1" ht="24" customHeight="1">
      <c r="A166" s="287"/>
      <c r="B166" s="311"/>
      <c r="C166" s="310" t="s">
        <v>143</v>
      </c>
      <c r="D166" s="290" t="s">
        <v>144</v>
      </c>
      <c r="E166" s="291"/>
      <c r="F166" s="292" t="s">
        <v>72</v>
      </c>
      <c r="G166" s="292">
        <v>1.997</v>
      </c>
      <c r="H166" s="293" t="s">
        <v>52</v>
      </c>
      <c r="I166" s="292">
        <v>1870</v>
      </c>
      <c r="J166" s="294">
        <v>5</v>
      </c>
      <c r="K166" s="295">
        <v>13.7</v>
      </c>
      <c r="L166" s="322">
        <f t="shared" si="6"/>
        <v>169.46423357664233</v>
      </c>
      <c r="M166" s="297">
        <v>11.1</v>
      </c>
      <c r="N166" s="298">
        <v>14.4</v>
      </c>
      <c r="O166" s="292" t="s">
        <v>15</v>
      </c>
      <c r="P166" s="292" t="s">
        <v>9</v>
      </c>
      <c r="Q166" s="292" t="s">
        <v>34</v>
      </c>
      <c r="R166" s="324"/>
      <c r="S166" s="301" t="s">
        <v>1113</v>
      </c>
      <c r="T166" s="302">
        <f t="shared" si="7"/>
        <v>123</v>
      </c>
      <c r="U166" s="303">
        <f t="shared" si="8"/>
      </c>
    </row>
    <row r="167" spans="1:21" s="2" customFormat="1" ht="24" customHeight="1">
      <c r="A167" s="287"/>
      <c r="B167" s="305"/>
      <c r="C167" s="315"/>
      <c r="D167" s="290" t="s">
        <v>144</v>
      </c>
      <c r="E167" s="291"/>
      <c r="F167" s="292" t="s">
        <v>72</v>
      </c>
      <c r="G167" s="292">
        <v>1.997</v>
      </c>
      <c r="H167" s="293" t="s">
        <v>52</v>
      </c>
      <c r="I167" s="292">
        <v>1890</v>
      </c>
      <c r="J167" s="294">
        <v>5</v>
      </c>
      <c r="K167" s="295">
        <v>13.7</v>
      </c>
      <c r="L167" s="322">
        <f t="shared" si="6"/>
        <v>169.46423357664233</v>
      </c>
      <c r="M167" s="297">
        <v>10.2</v>
      </c>
      <c r="N167" s="298">
        <v>13.5</v>
      </c>
      <c r="O167" s="292" t="s">
        <v>15</v>
      </c>
      <c r="P167" s="292" t="s">
        <v>9</v>
      </c>
      <c r="Q167" s="292" t="s">
        <v>34</v>
      </c>
      <c r="R167" s="324"/>
      <c r="S167" s="301" t="s">
        <v>1113</v>
      </c>
      <c r="T167" s="302">
        <f t="shared" si="7"/>
        <v>134</v>
      </c>
      <c r="U167" s="303">
        <f t="shared" si="8"/>
        <v>101</v>
      </c>
    </row>
    <row r="168" spans="1:21" s="2" customFormat="1" ht="24" customHeight="1">
      <c r="A168" s="287"/>
      <c r="B168" s="313"/>
      <c r="C168" s="314" t="s">
        <v>145</v>
      </c>
      <c r="D168" s="290" t="s">
        <v>146</v>
      </c>
      <c r="E168" s="291"/>
      <c r="F168" s="292" t="s">
        <v>56</v>
      </c>
      <c r="G168" s="346">
        <v>2.979</v>
      </c>
      <c r="H168" s="293" t="s">
        <v>52</v>
      </c>
      <c r="I168" s="292" t="s">
        <v>1307</v>
      </c>
      <c r="J168" s="294">
        <v>5</v>
      </c>
      <c r="K168" s="295">
        <v>12.1</v>
      </c>
      <c r="L168" s="322">
        <f t="shared" si="6"/>
        <v>191.87272727272727</v>
      </c>
      <c r="M168" s="297">
        <v>10.2</v>
      </c>
      <c r="N168" s="298">
        <v>13.5</v>
      </c>
      <c r="O168" s="292" t="s">
        <v>15</v>
      </c>
      <c r="P168" s="292" t="s">
        <v>9</v>
      </c>
      <c r="Q168" s="292" t="s">
        <v>34</v>
      </c>
      <c r="R168" s="324"/>
      <c r="S168" s="301" t="s">
        <v>1113</v>
      </c>
      <c r="T168" s="302">
        <f t="shared" si="7"/>
        <v>118</v>
      </c>
      <c r="U168" s="303">
        <f t="shared" si="8"/>
      </c>
    </row>
    <row r="169" spans="1:21" s="2" customFormat="1" ht="24" customHeight="1">
      <c r="A169" s="287"/>
      <c r="B169" s="311"/>
      <c r="C169" s="310" t="s">
        <v>147</v>
      </c>
      <c r="D169" s="290" t="s">
        <v>148</v>
      </c>
      <c r="E169" s="291"/>
      <c r="F169" s="292" t="s">
        <v>56</v>
      </c>
      <c r="G169" s="346">
        <v>2.979</v>
      </c>
      <c r="H169" s="293" t="s">
        <v>52</v>
      </c>
      <c r="I169" s="292" t="s">
        <v>1308</v>
      </c>
      <c r="J169" s="294">
        <v>7</v>
      </c>
      <c r="K169" s="295">
        <v>10.3</v>
      </c>
      <c r="L169" s="322">
        <f t="shared" si="6"/>
        <v>225.40388349514564</v>
      </c>
      <c r="M169" s="297">
        <v>7.4</v>
      </c>
      <c r="N169" s="298">
        <v>10.6</v>
      </c>
      <c r="O169" s="292" t="s">
        <v>15</v>
      </c>
      <c r="P169" s="293" t="s">
        <v>9</v>
      </c>
      <c r="Q169" s="292" t="s">
        <v>34</v>
      </c>
      <c r="R169" s="353"/>
      <c r="S169" s="301" t="s">
        <v>1113</v>
      </c>
      <c r="T169" s="302">
        <f t="shared" si="7"/>
        <v>139</v>
      </c>
      <c r="U169" s="303">
        <f t="shared" si="8"/>
      </c>
    </row>
    <row r="170" spans="1:21" s="2" customFormat="1" ht="24" customHeight="1">
      <c r="A170" s="287"/>
      <c r="B170" s="288"/>
      <c r="C170" s="318"/>
      <c r="D170" s="290" t="s">
        <v>148</v>
      </c>
      <c r="E170" s="291"/>
      <c r="F170" s="292" t="s">
        <v>56</v>
      </c>
      <c r="G170" s="346">
        <v>2.979</v>
      </c>
      <c r="H170" s="293" t="s">
        <v>52</v>
      </c>
      <c r="I170" s="292" t="s">
        <v>1309</v>
      </c>
      <c r="J170" s="294">
        <v>5</v>
      </c>
      <c r="K170" s="295">
        <v>10.3</v>
      </c>
      <c r="L170" s="322">
        <f t="shared" si="6"/>
        <v>225.40388349514564</v>
      </c>
      <c r="M170" s="297">
        <v>8.7</v>
      </c>
      <c r="N170" s="298">
        <v>11.9</v>
      </c>
      <c r="O170" s="292" t="s">
        <v>15</v>
      </c>
      <c r="P170" s="293" t="s">
        <v>9</v>
      </c>
      <c r="Q170" s="292" t="s">
        <v>34</v>
      </c>
      <c r="R170" s="353"/>
      <c r="S170" s="301" t="s">
        <v>1113</v>
      </c>
      <c r="T170" s="302">
        <f t="shared" si="7"/>
        <v>118</v>
      </c>
      <c r="U170" s="303">
        <f t="shared" si="8"/>
      </c>
    </row>
    <row r="171" spans="1:21" s="2" customFormat="1" ht="24" customHeight="1">
      <c r="A171" s="287"/>
      <c r="B171" s="305"/>
      <c r="C171" s="318"/>
      <c r="D171" s="290" t="s">
        <v>149</v>
      </c>
      <c r="E171" s="291"/>
      <c r="F171" s="292" t="s">
        <v>56</v>
      </c>
      <c r="G171" s="346">
        <v>2.979</v>
      </c>
      <c r="H171" s="293" t="s">
        <v>52</v>
      </c>
      <c r="I171" s="292" t="s">
        <v>1310</v>
      </c>
      <c r="J171" s="294">
        <v>5</v>
      </c>
      <c r="K171" s="295">
        <v>10.3</v>
      </c>
      <c r="L171" s="296">
        <f t="shared" si="6"/>
        <v>225.40388349514564</v>
      </c>
      <c r="M171" s="297">
        <v>8.7</v>
      </c>
      <c r="N171" s="298">
        <v>11.9</v>
      </c>
      <c r="O171" s="292" t="s">
        <v>15</v>
      </c>
      <c r="P171" s="293" t="s">
        <v>9</v>
      </c>
      <c r="Q171" s="292" t="s">
        <v>34</v>
      </c>
      <c r="R171" s="353"/>
      <c r="S171" s="301" t="s">
        <v>1113</v>
      </c>
      <c r="T171" s="302">
        <f t="shared" si="7"/>
        <v>118</v>
      </c>
      <c r="U171" s="303">
        <f t="shared" si="8"/>
      </c>
    </row>
    <row r="172" spans="1:21" s="2" customFormat="1" ht="24" customHeight="1">
      <c r="A172" s="287"/>
      <c r="B172" s="288"/>
      <c r="C172" s="310" t="s">
        <v>150</v>
      </c>
      <c r="D172" s="290" t="s">
        <v>151</v>
      </c>
      <c r="E172" s="291"/>
      <c r="F172" s="292" t="s">
        <v>96</v>
      </c>
      <c r="G172" s="346">
        <v>4.394</v>
      </c>
      <c r="H172" s="293" t="s">
        <v>52</v>
      </c>
      <c r="I172" s="292" t="s">
        <v>1311</v>
      </c>
      <c r="J172" s="294">
        <v>5</v>
      </c>
      <c r="K172" s="295">
        <v>8.6</v>
      </c>
      <c r="L172" s="322">
        <f t="shared" si="6"/>
        <v>269.96046511627907</v>
      </c>
      <c r="M172" s="297">
        <v>7.4</v>
      </c>
      <c r="N172" s="298">
        <v>10.6</v>
      </c>
      <c r="O172" s="292" t="s">
        <v>137</v>
      </c>
      <c r="P172" s="293" t="s">
        <v>9</v>
      </c>
      <c r="Q172" s="292" t="s">
        <v>34</v>
      </c>
      <c r="R172" s="353"/>
      <c r="S172" s="316" t="s">
        <v>48</v>
      </c>
      <c r="T172" s="302">
        <f t="shared" si="7"/>
        <v>116</v>
      </c>
      <c r="U172" s="303">
        <f t="shared" si="8"/>
      </c>
    </row>
    <row r="173" spans="1:21" s="2" customFormat="1" ht="24" customHeight="1">
      <c r="A173" s="287"/>
      <c r="B173" s="288"/>
      <c r="C173" s="349"/>
      <c r="D173" s="290" t="s">
        <v>151</v>
      </c>
      <c r="E173" s="291"/>
      <c r="F173" s="292" t="s">
        <v>96</v>
      </c>
      <c r="G173" s="346">
        <v>4.394</v>
      </c>
      <c r="H173" s="293" t="s">
        <v>52</v>
      </c>
      <c r="I173" s="292" t="s">
        <v>1312</v>
      </c>
      <c r="J173" s="294">
        <v>7</v>
      </c>
      <c r="K173" s="295">
        <v>8.6</v>
      </c>
      <c r="L173" s="322">
        <f t="shared" si="6"/>
        <v>269.96046511627907</v>
      </c>
      <c r="M173" s="297">
        <v>7.4</v>
      </c>
      <c r="N173" s="298">
        <v>10.6</v>
      </c>
      <c r="O173" s="292" t="s">
        <v>137</v>
      </c>
      <c r="P173" s="293" t="s">
        <v>9</v>
      </c>
      <c r="Q173" s="292" t="s">
        <v>34</v>
      </c>
      <c r="R173" s="353"/>
      <c r="S173" s="316" t="s">
        <v>48</v>
      </c>
      <c r="T173" s="302">
        <f t="shared" si="7"/>
        <v>116</v>
      </c>
      <c r="U173" s="303">
        <f t="shared" si="8"/>
      </c>
    </row>
    <row r="174" spans="1:21" s="2" customFormat="1" ht="24" customHeight="1">
      <c r="A174" s="287"/>
      <c r="B174" s="288"/>
      <c r="C174" s="318"/>
      <c r="D174" s="290" t="s">
        <v>152</v>
      </c>
      <c r="E174" s="291"/>
      <c r="F174" s="292" t="s">
        <v>96</v>
      </c>
      <c r="G174" s="346">
        <v>4.394</v>
      </c>
      <c r="H174" s="293" t="s">
        <v>52</v>
      </c>
      <c r="I174" s="292" t="s">
        <v>1313</v>
      </c>
      <c r="J174" s="294">
        <v>5</v>
      </c>
      <c r="K174" s="295">
        <v>8.6</v>
      </c>
      <c r="L174" s="322">
        <f t="shared" si="6"/>
        <v>269.96046511627907</v>
      </c>
      <c r="M174" s="297">
        <v>7.4</v>
      </c>
      <c r="N174" s="298">
        <v>10.6</v>
      </c>
      <c r="O174" s="292" t="s">
        <v>137</v>
      </c>
      <c r="P174" s="293" t="s">
        <v>9</v>
      </c>
      <c r="Q174" s="292" t="s">
        <v>34</v>
      </c>
      <c r="R174" s="353"/>
      <c r="S174" s="316" t="s">
        <v>48</v>
      </c>
      <c r="T174" s="302">
        <f t="shared" si="7"/>
        <v>116</v>
      </c>
      <c r="U174" s="303">
        <f t="shared" si="8"/>
      </c>
    </row>
    <row r="175" spans="1:21" s="2" customFormat="1" ht="24" customHeight="1">
      <c r="A175" s="287"/>
      <c r="B175" s="311"/>
      <c r="C175" s="310" t="s">
        <v>153</v>
      </c>
      <c r="D175" s="290" t="s">
        <v>1314</v>
      </c>
      <c r="E175" s="291"/>
      <c r="F175" s="292" t="s">
        <v>56</v>
      </c>
      <c r="G175" s="346">
        <v>2.979</v>
      </c>
      <c r="H175" s="293" t="s">
        <v>52</v>
      </c>
      <c r="I175" s="292" t="s">
        <v>1315</v>
      </c>
      <c r="J175" s="294">
        <v>5</v>
      </c>
      <c r="K175" s="295">
        <v>10.3</v>
      </c>
      <c r="L175" s="322">
        <f t="shared" si="6"/>
        <v>225.40388349514564</v>
      </c>
      <c r="M175" s="297">
        <v>8.7</v>
      </c>
      <c r="N175" s="298">
        <v>11.9</v>
      </c>
      <c r="O175" s="292" t="s">
        <v>15</v>
      </c>
      <c r="P175" s="293" t="s">
        <v>9</v>
      </c>
      <c r="Q175" s="292" t="s">
        <v>34</v>
      </c>
      <c r="R175" s="353"/>
      <c r="S175" s="301" t="s">
        <v>1113</v>
      </c>
      <c r="T175" s="302">
        <f t="shared" si="7"/>
        <v>118</v>
      </c>
      <c r="U175" s="303">
        <f t="shared" si="8"/>
      </c>
    </row>
    <row r="176" spans="1:21" s="2" customFormat="1" ht="24" customHeight="1">
      <c r="A176" s="287"/>
      <c r="B176" s="350"/>
      <c r="D176" s="290" t="s">
        <v>1316</v>
      </c>
      <c r="E176" s="291"/>
      <c r="F176" s="292" t="s">
        <v>56</v>
      </c>
      <c r="G176" s="346">
        <v>2.979</v>
      </c>
      <c r="H176" s="293" t="s">
        <v>52</v>
      </c>
      <c r="I176" s="292" t="s">
        <v>1317</v>
      </c>
      <c r="J176" s="294">
        <v>5</v>
      </c>
      <c r="K176" s="295">
        <v>10.3</v>
      </c>
      <c r="L176" s="322">
        <f t="shared" si="6"/>
        <v>225.40388349514564</v>
      </c>
      <c r="M176" s="297">
        <v>8.7</v>
      </c>
      <c r="N176" s="298">
        <v>11.9</v>
      </c>
      <c r="O176" s="292" t="s">
        <v>15</v>
      </c>
      <c r="P176" s="293" t="s">
        <v>9</v>
      </c>
      <c r="Q176" s="292" t="s">
        <v>34</v>
      </c>
      <c r="R176" s="324"/>
      <c r="S176" s="301" t="s">
        <v>1113</v>
      </c>
      <c r="T176" s="302">
        <f t="shared" si="7"/>
        <v>118</v>
      </c>
      <c r="U176" s="303">
        <f t="shared" si="8"/>
      </c>
    </row>
    <row r="177" spans="1:21" s="2" customFormat="1" ht="24" customHeight="1">
      <c r="A177" s="287"/>
      <c r="B177" s="288"/>
      <c r="C177" s="310" t="s">
        <v>154</v>
      </c>
      <c r="D177" s="290" t="s">
        <v>155</v>
      </c>
      <c r="E177" s="291"/>
      <c r="F177" s="292" t="s">
        <v>96</v>
      </c>
      <c r="G177" s="346">
        <v>4.394</v>
      </c>
      <c r="H177" s="293" t="s">
        <v>52</v>
      </c>
      <c r="I177" s="292" t="s">
        <v>1318</v>
      </c>
      <c r="J177" s="294">
        <v>5</v>
      </c>
      <c r="K177" s="295">
        <v>8.6</v>
      </c>
      <c r="L177" s="322">
        <f t="shared" si="6"/>
        <v>269.96046511627907</v>
      </c>
      <c r="M177" s="297">
        <v>7.4</v>
      </c>
      <c r="N177" s="298">
        <v>10.6</v>
      </c>
      <c r="O177" s="292" t="s">
        <v>137</v>
      </c>
      <c r="P177" s="293" t="s">
        <v>9</v>
      </c>
      <c r="Q177" s="292" t="s">
        <v>34</v>
      </c>
      <c r="R177" s="353"/>
      <c r="S177" s="316" t="s">
        <v>48</v>
      </c>
      <c r="T177" s="302">
        <f t="shared" si="7"/>
        <v>116</v>
      </c>
      <c r="U177" s="303">
        <f t="shared" si="8"/>
      </c>
    </row>
    <row r="178" spans="1:21" s="2" customFormat="1" ht="24" customHeight="1">
      <c r="A178" s="287"/>
      <c r="B178" s="288"/>
      <c r="C178" s="318"/>
      <c r="D178" s="290" t="s">
        <v>156</v>
      </c>
      <c r="E178" s="291"/>
      <c r="F178" s="292" t="s">
        <v>96</v>
      </c>
      <c r="G178" s="346">
        <v>4.394</v>
      </c>
      <c r="H178" s="293" t="s">
        <v>52</v>
      </c>
      <c r="I178" s="292" t="s">
        <v>1319</v>
      </c>
      <c r="J178" s="294">
        <v>5</v>
      </c>
      <c r="K178" s="295">
        <v>8.6</v>
      </c>
      <c r="L178" s="322">
        <f t="shared" si="6"/>
        <v>269.96046511627907</v>
      </c>
      <c r="M178" s="297">
        <v>7.4</v>
      </c>
      <c r="N178" s="298">
        <v>10.6</v>
      </c>
      <c r="O178" s="292" t="s">
        <v>137</v>
      </c>
      <c r="P178" s="293" t="s">
        <v>9</v>
      </c>
      <c r="Q178" s="292" t="s">
        <v>34</v>
      </c>
      <c r="R178" s="353"/>
      <c r="S178" s="316" t="s">
        <v>48</v>
      </c>
      <c r="T178" s="302">
        <f t="shared" si="7"/>
        <v>116</v>
      </c>
      <c r="U178" s="303">
        <f t="shared" si="8"/>
      </c>
    </row>
    <row r="179" spans="1:21" s="2" customFormat="1" ht="24" customHeight="1">
      <c r="A179" s="354"/>
      <c r="B179" s="305"/>
      <c r="C179" s="315"/>
      <c r="D179" s="290" t="s">
        <v>156</v>
      </c>
      <c r="E179" s="291"/>
      <c r="F179" s="292" t="s">
        <v>96</v>
      </c>
      <c r="G179" s="346">
        <v>4.394</v>
      </c>
      <c r="H179" s="293" t="s">
        <v>52</v>
      </c>
      <c r="I179" s="292">
        <v>2270</v>
      </c>
      <c r="J179" s="294">
        <v>5</v>
      </c>
      <c r="K179" s="295">
        <v>8.6</v>
      </c>
      <c r="L179" s="296">
        <f t="shared" si="6"/>
        <v>269.96046511627907</v>
      </c>
      <c r="M179" s="297">
        <v>8.7</v>
      </c>
      <c r="N179" s="298">
        <v>10.6</v>
      </c>
      <c r="O179" s="292" t="s">
        <v>137</v>
      </c>
      <c r="P179" s="293" t="s">
        <v>9</v>
      </c>
      <c r="Q179" s="292" t="s">
        <v>34</v>
      </c>
      <c r="R179" s="353"/>
      <c r="S179" s="316" t="s">
        <v>48</v>
      </c>
      <c r="T179" s="302">
        <f t="shared" si="7"/>
      </c>
      <c r="U179" s="303">
        <f t="shared" si="8"/>
      </c>
    </row>
  </sheetData>
  <sheetProtection/>
  <mergeCells count="22">
    <mergeCell ref="J1:O1"/>
    <mergeCell ref="Q1:U1"/>
    <mergeCell ref="R2:U2"/>
    <mergeCell ref="A3:A7"/>
    <mergeCell ref="B3:C7"/>
    <mergeCell ref="D3:D4"/>
    <mergeCell ref="F3:G4"/>
    <mergeCell ref="H3:H7"/>
    <mergeCell ref="I3:I7"/>
    <mergeCell ref="J3:J7"/>
    <mergeCell ref="U3:U7"/>
    <mergeCell ref="K4:K7"/>
    <mergeCell ref="L4:L7"/>
    <mergeCell ref="M4:M7"/>
    <mergeCell ref="N4:N7"/>
    <mergeCell ref="P4:R4"/>
    <mergeCell ref="D5:D7"/>
    <mergeCell ref="F5:F7"/>
    <mergeCell ref="G5:G7"/>
    <mergeCell ref="K3:N3"/>
    <mergeCell ref="P3:R3"/>
    <mergeCell ref="T3:T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31" customWidth="1"/>
    <col min="2" max="2" width="1.875" style="131" customWidth="1"/>
    <col min="3" max="3" width="8.50390625" style="131" customWidth="1"/>
    <col min="4" max="4" width="7.75390625" style="131" customWidth="1"/>
    <col min="5" max="5" width="9.75390625" style="131" bestFit="1" customWidth="1"/>
    <col min="6" max="6" width="5.125" style="131" customWidth="1"/>
    <col min="7" max="7" width="7.625" style="131" customWidth="1"/>
    <col min="8" max="8" width="8.125" style="131" customWidth="1"/>
    <col min="9" max="9" width="6.625" style="131" customWidth="1"/>
    <col min="10" max="10" width="7.125" style="131" customWidth="1"/>
    <col min="11" max="11" width="6.875" style="131" customWidth="1"/>
    <col min="12" max="12" width="7.75390625" style="131" customWidth="1"/>
    <col min="13" max="13" width="8.75390625" style="131" customWidth="1"/>
    <col min="14" max="14" width="8.375" style="131" customWidth="1"/>
    <col min="15" max="15" width="4.25390625" style="131" bestFit="1" customWidth="1"/>
    <col min="16" max="16" width="6.75390625" style="131" customWidth="1"/>
    <col min="17" max="17" width="4.25390625" style="131" customWidth="1"/>
    <col min="18" max="18" width="5.875" style="131" customWidth="1"/>
    <col min="19" max="19" width="7.50390625" style="133" customWidth="1"/>
    <col min="20" max="21" width="12.25390625" style="133" customWidth="1"/>
    <col min="22" max="22" width="2.50390625" style="131" customWidth="1"/>
    <col min="23" max="16384" width="9.00390625" style="131" customWidth="1"/>
  </cols>
  <sheetData>
    <row r="1" spans="1:24" ht="21.75" customHeight="1">
      <c r="A1" s="130"/>
      <c r="B1" s="130"/>
      <c r="R1" s="132" t="s">
        <v>422</v>
      </c>
      <c r="S1" s="131"/>
      <c r="U1" s="134"/>
      <c r="V1" s="134"/>
      <c r="W1" s="135"/>
      <c r="X1" s="135"/>
    </row>
    <row r="2" spans="1:24" s="64" customFormat="1" ht="14.25">
      <c r="A2" s="131"/>
      <c r="B2" s="131"/>
      <c r="C2" s="131"/>
      <c r="F2" s="136"/>
      <c r="I2" s="131"/>
      <c r="J2" s="131"/>
      <c r="K2" s="131"/>
      <c r="L2" s="131"/>
      <c r="M2" s="137" t="s">
        <v>1473</v>
      </c>
      <c r="N2" s="137"/>
      <c r="O2" s="137"/>
      <c r="P2" s="137"/>
      <c r="Q2" s="137"/>
      <c r="R2" s="137"/>
      <c r="S2" s="137"/>
      <c r="T2" s="138"/>
      <c r="U2" s="133"/>
      <c r="V2" s="133"/>
      <c r="W2" s="135"/>
      <c r="X2" s="135"/>
    </row>
    <row r="3" spans="1:23" s="64" customFormat="1" ht="23.25" customHeight="1">
      <c r="A3" s="31" t="s">
        <v>1474</v>
      </c>
      <c r="B3" s="31"/>
      <c r="C3" s="131"/>
      <c r="F3" s="131"/>
      <c r="G3" s="131"/>
      <c r="H3" s="131"/>
      <c r="I3" s="131"/>
      <c r="J3" s="137"/>
      <c r="K3" s="131"/>
      <c r="L3" s="131"/>
      <c r="M3" s="131"/>
      <c r="N3" s="131"/>
      <c r="O3" s="131"/>
      <c r="Q3" s="139"/>
      <c r="S3" s="140"/>
      <c r="T3" s="139"/>
      <c r="U3" s="139" t="s">
        <v>1475</v>
      </c>
      <c r="V3" s="135"/>
      <c r="W3" s="135"/>
    </row>
    <row r="4" spans="1:23" s="64" customFormat="1" ht="14.25" customHeight="1" thickBot="1">
      <c r="A4" s="804" t="s">
        <v>424</v>
      </c>
      <c r="B4" s="918" t="s">
        <v>425</v>
      </c>
      <c r="C4" s="919"/>
      <c r="D4" s="924"/>
      <c r="E4" s="925"/>
      <c r="F4" s="918" t="s">
        <v>426</v>
      </c>
      <c r="G4" s="928"/>
      <c r="H4" s="141"/>
      <c r="I4" s="142"/>
      <c r="J4" s="143"/>
      <c r="K4" s="930" t="s">
        <v>1476</v>
      </c>
      <c r="L4" s="931"/>
      <c r="M4" s="931"/>
      <c r="N4" s="932"/>
      <c r="O4" s="144"/>
      <c r="P4" s="906"/>
      <c r="Q4" s="907"/>
      <c r="R4" s="908"/>
      <c r="S4" s="145"/>
      <c r="T4" s="909" t="s">
        <v>427</v>
      </c>
      <c r="U4" s="744" t="s">
        <v>428</v>
      </c>
      <c r="V4" s="135"/>
      <c r="W4" s="135"/>
    </row>
    <row r="5" spans="1:23" s="64" customFormat="1" ht="13.5">
      <c r="A5" s="912"/>
      <c r="B5" s="920"/>
      <c r="C5" s="921"/>
      <c r="D5" s="926"/>
      <c r="E5" s="927"/>
      <c r="F5" s="922"/>
      <c r="G5" s="929"/>
      <c r="H5" s="149"/>
      <c r="I5" s="150"/>
      <c r="J5" s="131"/>
      <c r="K5" s="151"/>
      <c r="L5" s="152" t="s">
        <v>429</v>
      </c>
      <c r="M5" s="913" t="s">
        <v>430</v>
      </c>
      <c r="N5" s="744" t="s">
        <v>431</v>
      </c>
      <c r="O5" s="149" t="s">
        <v>432</v>
      </c>
      <c r="P5" s="915" t="s">
        <v>433</v>
      </c>
      <c r="Q5" s="916"/>
      <c r="R5" s="917"/>
      <c r="S5" s="153" t="s">
        <v>434</v>
      </c>
      <c r="T5" s="910"/>
      <c r="U5" s="912"/>
      <c r="V5" s="451"/>
      <c r="W5" s="451"/>
    </row>
    <row r="6" spans="1:23" s="64" customFormat="1" ht="13.5">
      <c r="A6" s="912"/>
      <c r="B6" s="920"/>
      <c r="C6" s="921"/>
      <c r="D6" s="154"/>
      <c r="E6" s="154"/>
      <c r="F6" s="140"/>
      <c r="G6" s="149" t="s">
        <v>435</v>
      </c>
      <c r="H6" s="133" t="s">
        <v>436</v>
      </c>
      <c r="I6" s="146" t="s">
        <v>437</v>
      </c>
      <c r="J6" s="155" t="s">
        <v>438</v>
      </c>
      <c r="K6" s="156" t="s">
        <v>439</v>
      </c>
      <c r="L6" s="157" t="s">
        <v>440</v>
      </c>
      <c r="M6" s="746"/>
      <c r="N6" s="914"/>
      <c r="O6" s="158" t="s">
        <v>441</v>
      </c>
      <c r="P6" s="158" t="s">
        <v>442</v>
      </c>
      <c r="Q6" s="158"/>
      <c r="R6" s="158"/>
      <c r="S6" s="133" t="s">
        <v>443</v>
      </c>
      <c r="T6" s="910"/>
      <c r="U6" s="912"/>
      <c r="V6" s="451"/>
      <c r="W6" s="451"/>
    </row>
    <row r="7" spans="1:23" s="64" customFormat="1" ht="13.5">
      <c r="A7" s="912"/>
      <c r="B7" s="920"/>
      <c r="C7" s="921"/>
      <c r="D7" s="149" t="s">
        <v>444</v>
      </c>
      <c r="E7" s="149" t="s">
        <v>1477</v>
      </c>
      <c r="F7" s="140" t="s">
        <v>444</v>
      </c>
      <c r="G7" s="149" t="s">
        <v>445</v>
      </c>
      <c r="H7" s="133" t="s">
        <v>446</v>
      </c>
      <c r="I7" s="149" t="s">
        <v>447</v>
      </c>
      <c r="J7" s="158" t="s">
        <v>448</v>
      </c>
      <c r="K7" s="156" t="s">
        <v>1478</v>
      </c>
      <c r="L7" s="157" t="s">
        <v>449</v>
      </c>
      <c r="M7" s="746"/>
      <c r="N7" s="914"/>
      <c r="O7" s="158" t="s">
        <v>450</v>
      </c>
      <c r="P7" s="158" t="s">
        <v>451</v>
      </c>
      <c r="Q7" s="159" t="s">
        <v>452</v>
      </c>
      <c r="R7" s="158" t="s">
        <v>453</v>
      </c>
      <c r="S7" s="133" t="s">
        <v>454</v>
      </c>
      <c r="T7" s="910"/>
      <c r="U7" s="912"/>
      <c r="V7" s="451"/>
      <c r="W7" s="451"/>
    </row>
    <row r="8" spans="1:23" s="64" customFormat="1" ht="13.5">
      <c r="A8" s="805"/>
      <c r="B8" s="922"/>
      <c r="C8" s="923"/>
      <c r="D8" s="161"/>
      <c r="E8" s="161"/>
      <c r="F8" s="137"/>
      <c r="G8" s="162" t="s">
        <v>455</v>
      </c>
      <c r="H8" s="138" t="s">
        <v>456</v>
      </c>
      <c r="I8" s="161"/>
      <c r="J8" s="148"/>
      <c r="K8" s="163"/>
      <c r="L8" s="164" t="s">
        <v>457</v>
      </c>
      <c r="M8" s="747"/>
      <c r="N8" s="808"/>
      <c r="O8" s="166" t="s">
        <v>458</v>
      </c>
      <c r="P8" s="166" t="s">
        <v>459</v>
      </c>
      <c r="Q8" s="167" t="s">
        <v>460</v>
      </c>
      <c r="R8" s="148"/>
      <c r="S8" s="138" t="s">
        <v>461</v>
      </c>
      <c r="T8" s="911"/>
      <c r="U8" s="805"/>
      <c r="V8" s="452"/>
      <c r="W8" s="451"/>
    </row>
    <row r="9" spans="1:23" s="64" customFormat="1" ht="42">
      <c r="A9" s="168" t="s">
        <v>462</v>
      </c>
      <c r="B9" s="66"/>
      <c r="C9" s="169" t="s">
        <v>463</v>
      </c>
      <c r="D9" s="453" t="s">
        <v>464</v>
      </c>
      <c r="E9" s="453" t="s">
        <v>1479</v>
      </c>
      <c r="F9" s="453" t="s">
        <v>465</v>
      </c>
      <c r="G9" s="453">
        <v>1.986</v>
      </c>
      <c r="H9" s="453" t="s">
        <v>1480</v>
      </c>
      <c r="I9" s="453" t="s">
        <v>1481</v>
      </c>
      <c r="J9" s="454">
        <v>5</v>
      </c>
      <c r="K9" s="455">
        <v>14.6</v>
      </c>
      <c r="L9" s="456">
        <f>(1/K9)*34.6*67.1</f>
        <v>159.01780821917808</v>
      </c>
      <c r="M9" s="457">
        <v>14.4</v>
      </c>
      <c r="N9" s="458">
        <v>17.6</v>
      </c>
      <c r="O9" s="453" t="s">
        <v>1482</v>
      </c>
      <c r="P9" s="453" t="s">
        <v>9</v>
      </c>
      <c r="Q9" s="453" t="s">
        <v>10</v>
      </c>
      <c r="R9" s="453"/>
      <c r="S9" s="459" t="s">
        <v>1483</v>
      </c>
      <c r="T9" s="460">
        <f>IF(AND(K9&lt;&gt;0,ISNUMBER(K9)),IF(ROUNDDOWN(K9/M9*100,0)&gt;=100,ROUNDDOWN(K9/M9*100,0),""),"")</f>
        <v>101</v>
      </c>
      <c r="U9" s="453">
        <f>IF(AND(K9&lt;&gt;0,ISNUMBER(K9)),IF(ROUNDDOWN(K9/N9*100,0)&gt;=100,ROUNDDOWN(K9/N9*100,0),""),"")</f>
      </c>
      <c r="V9" s="461"/>
      <c r="W9" s="451"/>
    </row>
    <row r="10" s="135" customFormat="1" ht="13.5"/>
    <row r="11" s="135" customFormat="1" ht="13.5"/>
    <row r="12" s="135" customFormat="1" ht="14.25" customHeight="1"/>
    <row r="13" s="135" customFormat="1" ht="13.5"/>
    <row r="14" s="135" customFormat="1" ht="13.5"/>
    <row r="15" s="135" customFormat="1" ht="13.5"/>
    <row r="16" s="135" customFormat="1" ht="13.5"/>
    <row r="17" s="135" customFormat="1" ht="13.5"/>
    <row r="18" s="135" customFormat="1" ht="13.5"/>
    <row r="19" s="135" customFormat="1" ht="13.5"/>
    <row r="20" s="135" customFormat="1" ht="11.25" customHeight="1"/>
    <row r="21" s="135" customFormat="1" ht="13.5"/>
    <row r="22" s="135" customFormat="1" ht="13.5"/>
    <row r="23" s="135" customFormat="1" ht="13.5"/>
    <row r="24" s="135" customFormat="1" ht="13.5"/>
    <row r="25" s="135" customFormat="1" ht="13.5"/>
    <row r="26" s="135" customFormat="1" ht="13.5"/>
    <row r="27" s="135" customFormat="1" ht="13.5"/>
    <row r="28" s="135" customFormat="1" ht="13.5"/>
    <row r="29" s="135" customFormat="1" ht="13.5"/>
    <row r="30" s="135" customFormat="1" ht="13.5"/>
    <row r="31" s="135" customFormat="1" ht="13.5"/>
    <row r="32" s="135" customFormat="1" ht="13.5"/>
    <row r="33" s="135" customFormat="1" ht="13.5"/>
    <row r="34" s="135" customFormat="1" ht="13.5"/>
    <row r="35" s="135" customFormat="1" ht="13.5"/>
    <row r="36" s="135" customFormat="1" ht="13.5"/>
  </sheetData>
  <sheetProtection/>
  <mergeCells count="11">
    <mergeCell ref="A4:A8"/>
    <mergeCell ref="B4:C8"/>
    <mergeCell ref="D4:E5"/>
    <mergeCell ref="F4:G5"/>
    <mergeCell ref="K4:N4"/>
    <mergeCell ref="P4:R4"/>
    <mergeCell ref="T4:T8"/>
    <mergeCell ref="U4:U8"/>
    <mergeCell ref="M5:M8"/>
    <mergeCell ref="N5:N8"/>
    <mergeCell ref="P5:R5"/>
  </mergeCells>
  <conditionalFormatting sqref="S37:S65536 S3:S8 T1:T2">
    <cfRule type="cellIs" priority="3" dxfId="4" operator="equal" stopIfTrue="1">
      <formula>"☆☆☆"</formula>
    </cfRule>
    <cfRule type="cellIs" priority="4" dxfId="4" operator="equal" stopIfTrue="1">
      <formula>"☆☆☆☆"</formula>
    </cfRule>
  </conditionalFormatting>
  <conditionalFormatting sqref="S9">
    <cfRule type="cellIs" priority="1" dxfId="4" operator="equal" stopIfTrue="1">
      <formula>"☆☆☆"</formula>
    </cfRule>
    <cfRule type="cellIs" priority="2" dxfId="4" operator="equal" stopIfTrue="1">
      <formula>"☆☆☆☆"</formula>
    </cfRule>
  </conditionalFormatting>
  <dataValidations count="1">
    <dataValidation type="list" allowBlank="1" showInputMessage="1" sqref="S9">
      <formula1>$W$9:$W$9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125" style="6" customWidth="1"/>
    <col min="2" max="2" width="1.875" style="6" customWidth="1"/>
    <col min="3" max="3" width="10.625" style="6" customWidth="1"/>
    <col min="4" max="4" width="8.50390625" style="6" customWidth="1"/>
    <col min="5" max="5" width="11.625" style="6" customWidth="1"/>
    <col min="6" max="6" width="5.125" style="6" customWidth="1"/>
    <col min="7" max="7" width="5.00390625" style="6" customWidth="1"/>
    <col min="8" max="8" width="9.625" style="6" customWidth="1"/>
    <col min="9" max="9" width="8.75390625" style="6" customWidth="1"/>
    <col min="10" max="10" width="6.75390625" style="6" customWidth="1"/>
    <col min="11" max="11" width="5.625" style="6" customWidth="1"/>
    <col min="12" max="12" width="8.375" style="6" customWidth="1"/>
    <col min="13" max="14" width="8.625" style="6" customWidth="1"/>
    <col min="15" max="15" width="8.125" style="6" customWidth="1"/>
    <col min="16" max="16" width="6.75390625" style="6" customWidth="1"/>
    <col min="17" max="17" width="3.625" style="6" customWidth="1"/>
    <col min="18" max="18" width="12.625" style="6" customWidth="1"/>
    <col min="19" max="19" width="6.75390625" style="6" customWidth="1"/>
    <col min="20" max="21" width="8.625" style="6" customWidth="1"/>
    <col min="22" max="16384" width="9.00390625" style="6" customWidth="1"/>
  </cols>
  <sheetData>
    <row r="1" spans="1:17" ht="21.75" customHeight="1">
      <c r="A1" s="29"/>
      <c r="B1" s="29"/>
      <c r="Q1" s="7"/>
    </row>
    <row r="2" spans="1:21" s="12" customFormat="1" ht="15">
      <c r="A2" s="6"/>
      <c r="B2" s="6"/>
      <c r="C2" s="6"/>
      <c r="F2" s="29"/>
      <c r="I2" s="6"/>
      <c r="J2" s="6"/>
      <c r="K2" s="33" t="s">
        <v>1484</v>
      </c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12" customFormat="1" ht="23.25" customHeight="1">
      <c r="A3" s="32" t="s">
        <v>366</v>
      </c>
      <c r="B3" s="462"/>
      <c r="C3" s="6"/>
      <c r="F3" s="6"/>
      <c r="G3" s="6"/>
      <c r="H3" s="6"/>
      <c r="I3" s="6"/>
      <c r="J3" s="6"/>
      <c r="K3" s="6"/>
      <c r="L3" s="6"/>
      <c r="M3" s="6"/>
      <c r="N3" s="6"/>
      <c r="O3" s="6"/>
      <c r="Q3" s="34"/>
      <c r="T3" s="463"/>
      <c r="U3" s="463" t="s">
        <v>1485</v>
      </c>
    </row>
    <row r="4" spans="1:21" s="12" customFormat="1" ht="14.25" customHeight="1" thickBot="1">
      <c r="A4" s="734" t="s">
        <v>285</v>
      </c>
      <c r="B4" s="762" t="s">
        <v>286</v>
      </c>
      <c r="C4" s="935"/>
      <c r="D4" s="464"/>
      <c r="E4" s="465"/>
      <c r="F4" s="762" t="s">
        <v>287</v>
      </c>
      <c r="G4" s="940"/>
      <c r="H4" s="267"/>
      <c r="I4" s="466"/>
      <c r="J4" s="467"/>
      <c r="K4" s="942" t="s">
        <v>1486</v>
      </c>
      <c r="L4" s="768"/>
      <c r="M4" s="768"/>
      <c r="N4" s="769"/>
      <c r="O4" s="36"/>
      <c r="P4" s="738"/>
      <c r="Q4" s="935"/>
      <c r="R4" s="940"/>
      <c r="S4" s="39"/>
      <c r="T4" s="468" t="s">
        <v>1487</v>
      </c>
      <c r="U4" s="469" t="s">
        <v>1488</v>
      </c>
    </row>
    <row r="5" spans="1:21" s="12" customFormat="1" ht="11.25">
      <c r="A5" s="933"/>
      <c r="B5" s="936"/>
      <c r="C5" s="937"/>
      <c r="D5" s="33"/>
      <c r="E5" s="48"/>
      <c r="F5" s="938"/>
      <c r="G5" s="941"/>
      <c r="H5" s="43"/>
      <c r="I5" s="470"/>
      <c r="J5" s="471"/>
      <c r="K5" s="472"/>
      <c r="L5" s="473" t="s">
        <v>1489</v>
      </c>
      <c r="M5" s="474" t="s">
        <v>1490</v>
      </c>
      <c r="N5" s="475" t="s">
        <v>1491</v>
      </c>
      <c r="O5" s="43" t="s">
        <v>296</v>
      </c>
      <c r="P5" s="755" t="s">
        <v>297</v>
      </c>
      <c r="Q5" s="939"/>
      <c r="R5" s="941"/>
      <c r="S5" s="44" t="s">
        <v>298</v>
      </c>
      <c r="T5" s="476" t="s">
        <v>1492</v>
      </c>
      <c r="U5" s="477" t="s">
        <v>1492</v>
      </c>
    </row>
    <row r="6" spans="1:21" s="12" customFormat="1" ht="10.5" customHeight="1">
      <c r="A6" s="933"/>
      <c r="B6" s="936"/>
      <c r="C6" s="937"/>
      <c r="D6" s="475"/>
      <c r="E6" s="46"/>
      <c r="F6" s="475"/>
      <c r="G6" s="43" t="s">
        <v>1493</v>
      </c>
      <c r="H6" s="46" t="s">
        <v>1494</v>
      </c>
      <c r="I6" s="40" t="s">
        <v>1495</v>
      </c>
      <c r="J6" s="478" t="s">
        <v>1496</v>
      </c>
      <c r="K6" s="479" t="s">
        <v>1497</v>
      </c>
      <c r="L6" s="480" t="s">
        <v>1498</v>
      </c>
      <c r="M6" s="479" t="s">
        <v>1499</v>
      </c>
      <c r="N6" s="45" t="s">
        <v>1499</v>
      </c>
      <c r="O6" s="45" t="s">
        <v>301</v>
      </c>
      <c r="P6" s="45" t="s">
        <v>302</v>
      </c>
      <c r="Q6" s="45"/>
      <c r="R6" s="45"/>
      <c r="S6" s="46" t="s">
        <v>303</v>
      </c>
      <c r="T6" s="476" t="s">
        <v>1500</v>
      </c>
      <c r="U6" s="477" t="s">
        <v>1500</v>
      </c>
    </row>
    <row r="7" spans="1:21" s="12" customFormat="1" ht="10.5" customHeight="1">
      <c r="A7" s="933"/>
      <c r="B7" s="936"/>
      <c r="C7" s="937"/>
      <c r="D7" s="43" t="s">
        <v>299</v>
      </c>
      <c r="E7" s="133" t="s">
        <v>1501</v>
      </c>
      <c r="F7" s="43" t="s">
        <v>299</v>
      </c>
      <c r="G7" s="43" t="s">
        <v>1502</v>
      </c>
      <c r="H7" s="46" t="s">
        <v>1503</v>
      </c>
      <c r="I7" s="43" t="s">
        <v>447</v>
      </c>
      <c r="J7" s="43" t="s">
        <v>1504</v>
      </c>
      <c r="K7" s="479" t="s">
        <v>1505</v>
      </c>
      <c r="L7" s="480" t="s">
        <v>1506</v>
      </c>
      <c r="M7" s="479" t="s">
        <v>1507</v>
      </c>
      <c r="N7" s="45" t="s">
        <v>1507</v>
      </c>
      <c r="O7" s="45" t="s">
        <v>304</v>
      </c>
      <c r="P7" s="45" t="s">
        <v>305</v>
      </c>
      <c r="Q7" s="481" t="s">
        <v>306</v>
      </c>
      <c r="R7" s="45" t="s">
        <v>307</v>
      </c>
      <c r="S7" s="46" t="s">
        <v>308</v>
      </c>
      <c r="T7" s="476" t="s">
        <v>1508</v>
      </c>
      <c r="U7" s="477" t="s">
        <v>1508</v>
      </c>
    </row>
    <row r="8" spans="1:21" s="12" customFormat="1" ht="10.5" customHeight="1">
      <c r="A8" s="934"/>
      <c r="B8" s="938"/>
      <c r="C8" s="939"/>
      <c r="D8" s="482"/>
      <c r="E8" s="33"/>
      <c r="F8" s="482"/>
      <c r="G8" s="416" t="s">
        <v>1509</v>
      </c>
      <c r="H8" s="49" t="s">
        <v>1510</v>
      </c>
      <c r="I8" s="482"/>
      <c r="J8" s="482"/>
      <c r="K8" s="483"/>
      <c r="L8" s="484" t="s">
        <v>1511</v>
      </c>
      <c r="M8" s="483"/>
      <c r="N8" s="41"/>
      <c r="O8" s="41" t="s">
        <v>309</v>
      </c>
      <c r="P8" s="41" t="s">
        <v>310</v>
      </c>
      <c r="Q8" s="485" t="s">
        <v>311</v>
      </c>
      <c r="R8" s="48"/>
      <c r="S8" s="49" t="s">
        <v>312</v>
      </c>
      <c r="T8" s="486"/>
      <c r="U8" s="487"/>
    </row>
    <row r="9" spans="1:24" s="12" customFormat="1" ht="15" customHeight="1">
      <c r="A9" s="488" t="s">
        <v>1512</v>
      </c>
      <c r="B9" s="464"/>
      <c r="C9" s="489" t="s">
        <v>1513</v>
      </c>
      <c r="D9" s="490" t="s">
        <v>466</v>
      </c>
      <c r="E9" s="490" t="s">
        <v>1514</v>
      </c>
      <c r="F9" s="491" t="s">
        <v>467</v>
      </c>
      <c r="G9" s="491" t="s">
        <v>468</v>
      </c>
      <c r="H9" s="492" t="s">
        <v>469</v>
      </c>
      <c r="I9" s="491">
        <v>940</v>
      </c>
      <c r="J9" s="493">
        <v>5</v>
      </c>
      <c r="K9" s="494">
        <v>21.4</v>
      </c>
      <c r="L9" s="495">
        <v>108</v>
      </c>
      <c r="M9" s="496">
        <v>20.8</v>
      </c>
      <c r="N9" s="496">
        <v>23.7</v>
      </c>
      <c r="O9" s="491" t="s">
        <v>472</v>
      </c>
      <c r="P9" s="491" t="s">
        <v>471</v>
      </c>
      <c r="Q9" s="491" t="s">
        <v>10</v>
      </c>
      <c r="R9" s="491"/>
      <c r="S9" s="497" t="s">
        <v>29</v>
      </c>
      <c r="T9" s="498">
        <v>102</v>
      </c>
      <c r="U9" s="491" t="s">
        <v>1515</v>
      </c>
      <c r="W9" s="499"/>
      <c r="X9" s="175"/>
    </row>
    <row r="10" spans="1:24" s="12" customFormat="1" ht="15" customHeight="1">
      <c r="A10" s="43"/>
      <c r="B10" s="6"/>
      <c r="C10" s="500"/>
      <c r="D10" s="490" t="s">
        <v>466</v>
      </c>
      <c r="E10" s="490" t="s">
        <v>1516</v>
      </c>
      <c r="F10" s="491" t="s">
        <v>467</v>
      </c>
      <c r="G10" s="491" t="s">
        <v>468</v>
      </c>
      <c r="H10" s="492" t="s">
        <v>469</v>
      </c>
      <c r="I10" s="491">
        <v>950</v>
      </c>
      <c r="J10" s="493">
        <v>5</v>
      </c>
      <c r="K10" s="494">
        <v>23</v>
      </c>
      <c r="L10" s="495">
        <v>101</v>
      </c>
      <c r="M10" s="496">
        <v>20.8</v>
      </c>
      <c r="N10" s="496">
        <v>23.7</v>
      </c>
      <c r="O10" s="491" t="s">
        <v>470</v>
      </c>
      <c r="P10" s="491" t="s">
        <v>471</v>
      </c>
      <c r="Q10" s="491" t="s">
        <v>10</v>
      </c>
      <c r="R10" s="491"/>
      <c r="S10" s="497" t="s">
        <v>29</v>
      </c>
      <c r="T10" s="498">
        <v>110</v>
      </c>
      <c r="U10" s="491" t="s">
        <v>1515</v>
      </c>
      <c r="W10" s="499"/>
      <c r="X10" s="175"/>
    </row>
    <row r="11" spans="1:24" s="12" customFormat="1" ht="15" customHeight="1">
      <c r="A11" s="470"/>
      <c r="B11" s="33"/>
      <c r="C11" s="501"/>
      <c r="D11" s="490" t="s">
        <v>473</v>
      </c>
      <c r="E11" s="490" t="s">
        <v>1517</v>
      </c>
      <c r="F11" s="491" t="s">
        <v>467</v>
      </c>
      <c r="G11" s="491" t="s">
        <v>468</v>
      </c>
      <c r="H11" s="492" t="s">
        <v>469</v>
      </c>
      <c r="I11" s="491" t="s">
        <v>1518</v>
      </c>
      <c r="J11" s="493">
        <v>5</v>
      </c>
      <c r="K11" s="494">
        <v>18.4</v>
      </c>
      <c r="L11" s="495">
        <v>126</v>
      </c>
      <c r="M11" s="496">
        <v>20.5</v>
      </c>
      <c r="N11" s="496">
        <v>23.4</v>
      </c>
      <c r="O11" s="491" t="s">
        <v>472</v>
      </c>
      <c r="P11" s="491" t="s">
        <v>471</v>
      </c>
      <c r="Q11" s="491" t="s">
        <v>34</v>
      </c>
      <c r="R11" s="491"/>
      <c r="S11" s="497" t="s">
        <v>29</v>
      </c>
      <c r="T11" s="498" t="s">
        <v>1515</v>
      </c>
      <c r="U11" s="491" t="s">
        <v>1515</v>
      </c>
      <c r="W11" s="499"/>
      <c r="X11" s="175"/>
    </row>
    <row r="12" spans="1:21" s="12" customFormat="1" ht="15" customHeight="1" thickBot="1">
      <c r="A12" s="118"/>
      <c r="B12" s="115"/>
      <c r="C12" s="119" t="s">
        <v>1519</v>
      </c>
      <c r="D12" s="116" t="s">
        <v>475</v>
      </c>
      <c r="E12" s="116" t="s">
        <v>1520</v>
      </c>
      <c r="F12" s="76" t="s">
        <v>467</v>
      </c>
      <c r="G12" s="76" t="s">
        <v>468</v>
      </c>
      <c r="H12" s="76" t="s">
        <v>469</v>
      </c>
      <c r="I12" s="76" t="s">
        <v>474</v>
      </c>
      <c r="J12" s="97">
        <v>5</v>
      </c>
      <c r="K12" s="502">
        <v>22.6</v>
      </c>
      <c r="L12" s="503">
        <v>103</v>
      </c>
      <c r="M12" s="504">
        <v>20.5</v>
      </c>
      <c r="N12" s="504">
        <v>23.4</v>
      </c>
      <c r="O12" s="76" t="s">
        <v>470</v>
      </c>
      <c r="P12" s="76" t="s">
        <v>471</v>
      </c>
      <c r="Q12" s="76" t="s">
        <v>10</v>
      </c>
      <c r="R12" s="76"/>
      <c r="S12" s="96" t="s">
        <v>29</v>
      </c>
      <c r="T12" s="505">
        <v>110</v>
      </c>
      <c r="U12" s="491" t="s">
        <v>1515</v>
      </c>
    </row>
    <row r="13" spans="1:21" s="12" customFormat="1" ht="12.75">
      <c r="A13" s="6"/>
      <c r="B13" s="6"/>
      <c r="C13" s="6"/>
      <c r="D13" s="28"/>
      <c r="E13" s="28"/>
      <c r="F13" s="113"/>
      <c r="G13" s="113"/>
      <c r="H13" s="113"/>
      <c r="I13" s="113"/>
      <c r="J13" s="113"/>
      <c r="K13" s="506"/>
      <c r="L13" s="507"/>
      <c r="M13" s="508"/>
      <c r="N13" s="508"/>
      <c r="O13" s="113"/>
      <c r="P13" s="113"/>
      <c r="Q13" s="113"/>
      <c r="R13" s="28"/>
      <c r="S13" s="509"/>
      <c r="T13" s="510"/>
      <c r="U13" s="510"/>
    </row>
  </sheetData>
  <sheetProtection/>
  <mergeCells count="6">
    <mergeCell ref="A4:A8"/>
    <mergeCell ref="B4:C8"/>
    <mergeCell ref="F4:G5"/>
    <mergeCell ref="K4:N4"/>
    <mergeCell ref="P4:R4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R1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125" style="6" bestFit="1" customWidth="1"/>
    <col min="6" max="6" width="5.875" style="6" bestFit="1" customWidth="1"/>
    <col min="7" max="7" width="12.125" style="6" bestFit="1" customWidth="1"/>
    <col min="8" max="8" width="10.50390625" style="6" bestFit="1" customWidth="1"/>
    <col min="9" max="9" width="7.00390625" style="6" bestFit="1" customWidth="1"/>
    <col min="10" max="10" width="5.875" style="6" bestFit="1" customWidth="1"/>
    <col min="11" max="11" width="8.75390625" style="6" bestFit="1" customWidth="1"/>
    <col min="12" max="12" width="5.875" style="6" bestFit="1" customWidth="1"/>
    <col min="13" max="13" width="14.375" style="6" bestFit="1" customWidth="1"/>
    <col min="14" max="14" width="10.00390625" style="6" bestFit="1" customWidth="1"/>
    <col min="15" max="15" width="6.00390625" style="6" customWidth="1"/>
    <col min="16" max="16" width="25.25390625" style="6" bestFit="1" customWidth="1"/>
    <col min="17" max="17" width="11.00390625" style="6" bestFit="1" customWidth="1"/>
    <col min="18" max="18" width="8.25390625" style="6" bestFit="1" customWidth="1"/>
    <col min="19" max="16384" width="9.00390625" style="6" customWidth="1"/>
  </cols>
  <sheetData>
    <row r="1" spans="1:15" ht="21.75" customHeight="1">
      <c r="A1" s="5"/>
      <c r="B1" s="5"/>
      <c r="O1" s="7"/>
    </row>
    <row r="2" spans="1:18" s="12" customFormat="1" ht="15">
      <c r="A2" s="6"/>
      <c r="B2" s="6"/>
      <c r="C2" s="6"/>
      <c r="E2" s="29"/>
      <c r="H2" s="6"/>
      <c r="I2" s="758" t="s">
        <v>282</v>
      </c>
      <c r="J2" s="758"/>
      <c r="K2" s="758"/>
      <c r="L2" s="758"/>
      <c r="M2" s="758"/>
      <c r="N2" s="30"/>
      <c r="O2" s="793" t="s">
        <v>1521</v>
      </c>
      <c r="P2" s="794"/>
      <c r="Q2" s="794"/>
      <c r="R2" s="794"/>
    </row>
    <row r="3" spans="1:18" s="12" customFormat="1" ht="23.25" customHeight="1">
      <c r="A3" s="31" t="s">
        <v>283</v>
      </c>
      <c r="B3" s="32"/>
      <c r="C3" s="6"/>
      <c r="E3" s="6"/>
      <c r="F3" s="6"/>
      <c r="G3" s="6"/>
      <c r="H3" s="6"/>
      <c r="I3" s="33"/>
      <c r="J3" s="6"/>
      <c r="K3" s="6"/>
      <c r="L3" s="6"/>
      <c r="M3" s="6"/>
      <c r="O3" s="34"/>
      <c r="Q3" s="761" t="s">
        <v>284</v>
      </c>
      <c r="R3" s="761"/>
    </row>
    <row r="4" spans="1:18" s="12" customFormat="1" ht="14.25" customHeight="1" thickBot="1">
      <c r="A4" s="734" t="s">
        <v>285</v>
      </c>
      <c r="B4" s="762" t="s">
        <v>286</v>
      </c>
      <c r="C4" s="763"/>
      <c r="D4" s="769"/>
      <c r="E4" s="762" t="s">
        <v>287</v>
      </c>
      <c r="F4" s="772"/>
      <c r="G4" s="737" t="s">
        <v>288</v>
      </c>
      <c r="H4" s="737" t="s">
        <v>289</v>
      </c>
      <c r="I4" s="774" t="s">
        <v>290</v>
      </c>
      <c r="J4" s="688" t="s">
        <v>291</v>
      </c>
      <c r="K4" s="689"/>
      <c r="L4" s="690"/>
      <c r="M4" s="36"/>
      <c r="N4" s="738"/>
      <c r="O4" s="739"/>
      <c r="P4" s="740"/>
      <c r="Q4" s="39"/>
      <c r="R4" s="790" t="s">
        <v>292</v>
      </c>
    </row>
    <row r="5" spans="1:18" s="12" customFormat="1" ht="11.25" customHeight="1">
      <c r="A5" s="735"/>
      <c r="B5" s="764"/>
      <c r="C5" s="765"/>
      <c r="D5" s="771"/>
      <c r="E5" s="773"/>
      <c r="F5" s="754"/>
      <c r="G5" s="735"/>
      <c r="H5" s="735"/>
      <c r="I5" s="775"/>
      <c r="J5" s="745" t="s">
        <v>293</v>
      </c>
      <c r="K5" s="748" t="s">
        <v>294</v>
      </c>
      <c r="L5" s="751" t="s">
        <v>295</v>
      </c>
      <c r="M5" s="43" t="s">
        <v>296</v>
      </c>
      <c r="N5" s="755" t="s">
        <v>297</v>
      </c>
      <c r="O5" s="756"/>
      <c r="P5" s="757"/>
      <c r="Q5" s="44" t="s">
        <v>298</v>
      </c>
      <c r="R5" s="791"/>
    </row>
    <row r="6" spans="1:18" s="12" customFormat="1" ht="11.25" customHeight="1">
      <c r="A6" s="735"/>
      <c r="B6" s="764"/>
      <c r="C6" s="765"/>
      <c r="D6" s="734" t="s">
        <v>299</v>
      </c>
      <c r="E6" s="734" t="s">
        <v>299</v>
      </c>
      <c r="F6" s="737" t="s">
        <v>300</v>
      </c>
      <c r="G6" s="735"/>
      <c r="H6" s="735"/>
      <c r="I6" s="775"/>
      <c r="J6" s="746"/>
      <c r="K6" s="749"/>
      <c r="L6" s="746"/>
      <c r="M6" s="45" t="s">
        <v>301</v>
      </c>
      <c r="N6" s="45" t="s">
        <v>302</v>
      </c>
      <c r="O6" s="45"/>
      <c r="P6" s="45"/>
      <c r="Q6" s="46" t="s">
        <v>303</v>
      </c>
      <c r="R6" s="791"/>
    </row>
    <row r="7" spans="1:18" s="12" customFormat="1" ht="12" customHeight="1">
      <c r="A7" s="735"/>
      <c r="B7" s="764"/>
      <c r="C7" s="765"/>
      <c r="D7" s="735"/>
      <c r="E7" s="735"/>
      <c r="F7" s="735"/>
      <c r="G7" s="735"/>
      <c r="H7" s="735"/>
      <c r="I7" s="775"/>
      <c r="J7" s="746"/>
      <c r="K7" s="749"/>
      <c r="L7" s="746"/>
      <c r="M7" s="45" t="s">
        <v>304</v>
      </c>
      <c r="N7" s="45" t="s">
        <v>305</v>
      </c>
      <c r="O7" s="45" t="s">
        <v>306</v>
      </c>
      <c r="P7" s="45" t="s">
        <v>307</v>
      </c>
      <c r="Q7" s="46" t="s">
        <v>308</v>
      </c>
      <c r="R7" s="791"/>
    </row>
    <row r="8" spans="1:18" s="12" customFormat="1" ht="11.25" customHeight="1">
      <c r="A8" s="736"/>
      <c r="B8" s="766"/>
      <c r="C8" s="767"/>
      <c r="D8" s="736"/>
      <c r="E8" s="736"/>
      <c r="F8" s="736"/>
      <c r="G8" s="736"/>
      <c r="H8" s="736"/>
      <c r="I8" s="773"/>
      <c r="J8" s="747"/>
      <c r="K8" s="750"/>
      <c r="L8" s="747"/>
      <c r="M8" s="41" t="s">
        <v>309</v>
      </c>
      <c r="N8" s="41" t="s">
        <v>310</v>
      </c>
      <c r="O8" s="41" t="s">
        <v>311</v>
      </c>
      <c r="P8" s="48"/>
      <c r="Q8" s="49" t="s">
        <v>312</v>
      </c>
      <c r="R8" s="792"/>
    </row>
    <row r="9" spans="1:18" s="64" customFormat="1" ht="30" customHeight="1">
      <c r="A9" s="197" t="s">
        <v>476</v>
      </c>
      <c r="B9" s="51" t="s">
        <v>477</v>
      </c>
      <c r="C9" s="198"/>
      <c r="D9" s="123" t="s">
        <v>478</v>
      </c>
      <c r="E9" s="123" t="s">
        <v>479</v>
      </c>
      <c r="F9" s="54">
        <v>0.895</v>
      </c>
      <c r="G9" s="60" t="s">
        <v>480</v>
      </c>
      <c r="H9" s="53" t="s">
        <v>481</v>
      </c>
      <c r="I9" s="126">
        <v>4</v>
      </c>
      <c r="J9" s="57">
        <v>24</v>
      </c>
      <c r="K9" s="58">
        <f aca="true" t="shared" si="0" ref="K9:K14">IF(J9&gt;0,1/J9*34.6*67.1,"")</f>
        <v>96.73583333333332</v>
      </c>
      <c r="L9" s="59">
        <v>20.5</v>
      </c>
      <c r="M9" s="60" t="s">
        <v>482</v>
      </c>
      <c r="N9" s="53" t="s">
        <v>171</v>
      </c>
      <c r="O9" s="53" t="s">
        <v>66</v>
      </c>
      <c r="P9" s="61"/>
      <c r="Q9" s="62"/>
      <c r="R9" s="63">
        <f aca="true" t="shared" si="1" ref="R9:R14">IF(J9&lt;&gt;0,IF(J9&gt;=L9,ROUNDDOWN(J9/L9*100,0),""),"")</f>
        <v>117</v>
      </c>
    </row>
    <row r="10" spans="1:18" s="64" customFormat="1" ht="30" customHeight="1">
      <c r="A10" s="199"/>
      <c r="B10" s="796" t="s">
        <v>483</v>
      </c>
      <c r="C10" s="797"/>
      <c r="D10" s="123" t="s">
        <v>478</v>
      </c>
      <c r="E10" s="123" t="s">
        <v>479</v>
      </c>
      <c r="F10" s="54">
        <v>0.895</v>
      </c>
      <c r="G10" s="60" t="s">
        <v>484</v>
      </c>
      <c r="H10" s="53" t="s">
        <v>481</v>
      </c>
      <c r="I10" s="126">
        <v>4</v>
      </c>
      <c r="J10" s="57">
        <v>26.6</v>
      </c>
      <c r="K10" s="58">
        <f t="shared" si="0"/>
        <v>87.28045112781955</v>
      </c>
      <c r="L10" s="59">
        <v>20.5</v>
      </c>
      <c r="M10" s="60" t="s">
        <v>485</v>
      </c>
      <c r="N10" s="53" t="s">
        <v>171</v>
      </c>
      <c r="O10" s="53" t="s">
        <v>66</v>
      </c>
      <c r="P10" s="61"/>
      <c r="Q10" s="62"/>
      <c r="R10" s="63">
        <f t="shared" si="1"/>
        <v>129</v>
      </c>
    </row>
    <row r="11" spans="1:18" s="64" customFormat="1" ht="30" customHeight="1">
      <c r="A11" s="199"/>
      <c r="B11" s="796" t="s">
        <v>483</v>
      </c>
      <c r="C11" s="797"/>
      <c r="D11" s="123" t="s">
        <v>486</v>
      </c>
      <c r="E11" s="53" t="s">
        <v>487</v>
      </c>
      <c r="F11" s="54">
        <v>1.24</v>
      </c>
      <c r="G11" s="60" t="s">
        <v>480</v>
      </c>
      <c r="H11" s="53" t="s">
        <v>488</v>
      </c>
      <c r="I11" s="126">
        <v>4</v>
      </c>
      <c r="J11" s="57">
        <v>19.4</v>
      </c>
      <c r="K11" s="58">
        <f t="shared" si="0"/>
        <v>119.67319587628867</v>
      </c>
      <c r="L11" s="59">
        <v>20.5</v>
      </c>
      <c r="M11" s="60" t="s">
        <v>318</v>
      </c>
      <c r="N11" s="53" t="s">
        <v>171</v>
      </c>
      <c r="O11" s="53" t="s">
        <v>66</v>
      </c>
      <c r="P11" s="61"/>
      <c r="Q11" s="62"/>
      <c r="R11" s="63">
        <f t="shared" si="1"/>
      </c>
    </row>
    <row r="12" spans="1:18" s="64" customFormat="1" ht="30" customHeight="1">
      <c r="A12" s="199"/>
      <c r="B12" s="802" t="s">
        <v>1522</v>
      </c>
      <c r="C12" s="803"/>
      <c r="D12" s="804" t="s">
        <v>1523</v>
      </c>
      <c r="E12" s="784">
        <v>55263624</v>
      </c>
      <c r="F12" s="787">
        <v>1.368</v>
      </c>
      <c r="G12" s="60" t="s">
        <v>185</v>
      </c>
      <c r="H12" s="53" t="s">
        <v>1524</v>
      </c>
      <c r="I12" s="126">
        <v>5</v>
      </c>
      <c r="J12" s="57">
        <v>15</v>
      </c>
      <c r="K12" s="58">
        <f t="shared" si="0"/>
        <v>154.77733333333333</v>
      </c>
      <c r="L12" s="59">
        <v>15.8</v>
      </c>
      <c r="M12" s="60" t="s">
        <v>1525</v>
      </c>
      <c r="N12" s="53" t="s">
        <v>171</v>
      </c>
      <c r="O12" s="53" t="s">
        <v>66</v>
      </c>
      <c r="P12" s="61"/>
      <c r="Q12" s="62"/>
      <c r="R12" s="63">
        <f t="shared" si="1"/>
      </c>
    </row>
    <row r="13" spans="1:18" s="64" customFormat="1" ht="30" customHeight="1">
      <c r="A13" s="199"/>
      <c r="B13" s="943"/>
      <c r="C13" s="944"/>
      <c r="D13" s="912"/>
      <c r="E13" s="786"/>
      <c r="F13" s="788"/>
      <c r="G13" s="60" t="s">
        <v>185</v>
      </c>
      <c r="H13" s="53" t="s">
        <v>1110</v>
      </c>
      <c r="I13" s="126">
        <v>5</v>
      </c>
      <c r="J13" s="406">
        <v>14.2</v>
      </c>
      <c r="K13" s="511">
        <f t="shared" si="0"/>
        <v>163.49718309859156</v>
      </c>
      <c r="L13" s="59">
        <v>14.4</v>
      </c>
      <c r="M13" s="60" t="s">
        <v>1525</v>
      </c>
      <c r="N13" s="53" t="s">
        <v>171</v>
      </c>
      <c r="O13" s="53" t="s">
        <v>66</v>
      </c>
      <c r="P13" s="61"/>
      <c r="Q13" s="62"/>
      <c r="R13" s="63">
        <f t="shared" si="1"/>
      </c>
    </row>
    <row r="14" spans="1:18" s="64" customFormat="1" ht="30" customHeight="1" thickBot="1">
      <c r="A14" s="65"/>
      <c r="B14" s="798"/>
      <c r="C14" s="799"/>
      <c r="D14" s="805"/>
      <c r="E14" s="53">
        <v>55263623</v>
      </c>
      <c r="F14" s="789"/>
      <c r="G14" s="60" t="s">
        <v>327</v>
      </c>
      <c r="H14" s="53" t="s">
        <v>1526</v>
      </c>
      <c r="I14" s="126">
        <v>5</v>
      </c>
      <c r="J14" s="67">
        <v>13.1</v>
      </c>
      <c r="K14" s="68">
        <f t="shared" si="0"/>
        <v>177.2259541984733</v>
      </c>
      <c r="L14" s="59">
        <v>14.4</v>
      </c>
      <c r="M14" s="60" t="s">
        <v>1525</v>
      </c>
      <c r="N14" s="53" t="s">
        <v>171</v>
      </c>
      <c r="O14" s="53" t="s">
        <v>83</v>
      </c>
      <c r="P14" s="61"/>
      <c r="Q14" s="62"/>
      <c r="R14" s="63">
        <f t="shared" si="1"/>
      </c>
    </row>
    <row r="15" ht="30" customHeight="1"/>
    <row r="16" ht="30" customHeight="1"/>
    <row r="17" ht="30" customHeight="1"/>
  </sheetData>
  <sheetProtection/>
  <mergeCells count="26">
    <mergeCell ref="I2:M2"/>
    <mergeCell ref="O2:R2"/>
    <mergeCell ref="Q3:R3"/>
    <mergeCell ref="A4:A8"/>
    <mergeCell ref="B4:C8"/>
    <mergeCell ref="D4:D5"/>
    <mergeCell ref="E4:F5"/>
    <mergeCell ref="G4:G8"/>
    <mergeCell ref="H4:H8"/>
    <mergeCell ref="I4:I8"/>
    <mergeCell ref="J4:L4"/>
    <mergeCell ref="N4:P4"/>
    <mergeCell ref="R4:R8"/>
    <mergeCell ref="J5:J8"/>
    <mergeCell ref="K5:K8"/>
    <mergeCell ref="L5:L8"/>
    <mergeCell ref="N5:P5"/>
    <mergeCell ref="D6:D8"/>
    <mergeCell ref="E6:E8"/>
    <mergeCell ref="F6:F8"/>
    <mergeCell ref="B10:C10"/>
    <mergeCell ref="B11:C11"/>
    <mergeCell ref="B12:C14"/>
    <mergeCell ref="D12:D14"/>
    <mergeCell ref="E12:E13"/>
    <mergeCell ref="F12:F1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5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28" customWidth="1"/>
    <col min="2" max="2" width="3.375" style="6" customWidth="1"/>
    <col min="3" max="3" width="35.00390625" style="6" customWidth="1"/>
    <col min="4" max="4" width="13.875" style="6" bestFit="1" customWidth="1"/>
    <col min="5" max="5" width="13.125" style="6" bestFit="1" customWidth="1"/>
    <col min="6" max="6" width="5.875" style="6" bestFit="1" customWidth="1"/>
    <col min="7" max="7" width="12.125" style="6" bestFit="1" customWidth="1"/>
    <col min="8" max="8" width="10.50390625" style="6" bestFit="1" customWidth="1"/>
    <col min="9" max="9" width="7.00390625" style="6" bestFit="1" customWidth="1"/>
    <col min="10" max="10" width="5.875" style="6" bestFit="1" customWidth="1"/>
    <col min="11" max="11" width="8.75390625" style="6" bestFit="1" customWidth="1"/>
    <col min="12" max="12" width="8.50390625" style="6" bestFit="1" customWidth="1"/>
    <col min="13" max="13" width="8.625" style="6" bestFit="1" customWidth="1"/>
    <col min="14" max="14" width="14.375" style="6" bestFit="1" customWidth="1"/>
    <col min="15" max="15" width="10.00390625" style="6" bestFit="1" customWidth="1"/>
    <col min="16" max="16" width="6.00390625" style="6" customWidth="1"/>
    <col min="17" max="17" width="25.25390625" style="6" bestFit="1" customWidth="1"/>
    <col min="18" max="18" width="11.00390625" style="6" bestFit="1" customWidth="1"/>
    <col min="19" max="20" width="8.25390625" style="6" bestFit="1" customWidth="1"/>
    <col min="21" max="16384" width="9.00390625" style="6" customWidth="1"/>
  </cols>
  <sheetData>
    <row r="1" spans="1:16" ht="21.75" customHeight="1">
      <c r="A1" s="5"/>
      <c r="B1" s="5"/>
      <c r="P1" s="7"/>
    </row>
    <row r="2" spans="1:20" s="12" customFormat="1" ht="15">
      <c r="A2" s="6"/>
      <c r="B2" s="6"/>
      <c r="C2" s="6"/>
      <c r="E2" s="29"/>
      <c r="H2" s="6"/>
      <c r="I2" s="758" t="s">
        <v>282</v>
      </c>
      <c r="J2" s="758"/>
      <c r="K2" s="758"/>
      <c r="L2" s="758"/>
      <c r="M2" s="758"/>
      <c r="N2" s="758"/>
      <c r="O2" s="33"/>
      <c r="P2" s="759" t="s">
        <v>489</v>
      </c>
      <c r="Q2" s="760"/>
      <c r="R2" s="760"/>
      <c r="S2" s="760"/>
      <c r="T2" s="760"/>
    </row>
    <row r="3" spans="1:20" s="12" customFormat="1" ht="23.25" customHeight="1">
      <c r="A3" s="32" t="s">
        <v>366</v>
      </c>
      <c r="B3" s="32"/>
      <c r="C3" s="6"/>
      <c r="E3" s="6"/>
      <c r="F3" s="6"/>
      <c r="G3" s="6"/>
      <c r="H3" s="6"/>
      <c r="I3" s="33"/>
      <c r="J3" s="6"/>
      <c r="K3" s="6"/>
      <c r="L3" s="6"/>
      <c r="M3" s="6"/>
      <c r="N3" s="6"/>
      <c r="P3" s="34"/>
      <c r="Q3" s="761" t="s">
        <v>367</v>
      </c>
      <c r="R3" s="761"/>
      <c r="S3" s="761"/>
      <c r="T3" s="761"/>
    </row>
    <row r="4" spans="1:20" s="12" customFormat="1" ht="14.25" customHeight="1" thickBot="1">
      <c r="A4" s="734" t="s">
        <v>285</v>
      </c>
      <c r="B4" s="762" t="s">
        <v>286</v>
      </c>
      <c r="C4" s="763"/>
      <c r="D4" s="769"/>
      <c r="E4" s="762" t="s">
        <v>287</v>
      </c>
      <c r="F4" s="772"/>
      <c r="G4" s="737" t="s">
        <v>288</v>
      </c>
      <c r="H4" s="737" t="s">
        <v>289</v>
      </c>
      <c r="I4" s="774" t="s">
        <v>290</v>
      </c>
      <c r="J4" s="688" t="s">
        <v>291</v>
      </c>
      <c r="K4" s="689"/>
      <c r="L4" s="689"/>
      <c r="M4" s="690"/>
      <c r="N4" s="36"/>
      <c r="O4" s="738"/>
      <c r="P4" s="739"/>
      <c r="Q4" s="740"/>
      <c r="R4" s="39"/>
      <c r="S4" s="741" t="s">
        <v>1</v>
      </c>
      <c r="T4" s="744" t="s">
        <v>2</v>
      </c>
    </row>
    <row r="5" spans="1:20" s="12" customFormat="1" ht="11.25" customHeight="1">
      <c r="A5" s="735"/>
      <c r="B5" s="764"/>
      <c r="C5" s="765"/>
      <c r="D5" s="771"/>
      <c r="E5" s="773"/>
      <c r="F5" s="754"/>
      <c r="G5" s="735"/>
      <c r="H5" s="735"/>
      <c r="I5" s="775"/>
      <c r="J5" s="745" t="s">
        <v>293</v>
      </c>
      <c r="K5" s="748" t="s">
        <v>294</v>
      </c>
      <c r="L5" s="751" t="s">
        <v>368</v>
      </c>
      <c r="M5" s="752" t="s">
        <v>369</v>
      </c>
      <c r="N5" s="43" t="s">
        <v>296</v>
      </c>
      <c r="O5" s="755" t="s">
        <v>297</v>
      </c>
      <c r="P5" s="756"/>
      <c r="Q5" s="757"/>
      <c r="R5" s="44" t="s">
        <v>298</v>
      </c>
      <c r="S5" s="742"/>
      <c r="T5" s="735"/>
    </row>
    <row r="6" spans="1:20" s="12" customFormat="1" ht="11.25" customHeight="1">
      <c r="A6" s="735"/>
      <c r="B6" s="764"/>
      <c r="C6" s="765"/>
      <c r="D6" s="734" t="s">
        <v>299</v>
      </c>
      <c r="E6" s="734" t="s">
        <v>299</v>
      </c>
      <c r="F6" s="737" t="s">
        <v>300</v>
      </c>
      <c r="G6" s="735"/>
      <c r="H6" s="735"/>
      <c r="I6" s="775"/>
      <c r="J6" s="746"/>
      <c r="K6" s="749"/>
      <c r="L6" s="746"/>
      <c r="M6" s="753"/>
      <c r="N6" s="45" t="s">
        <v>301</v>
      </c>
      <c r="O6" s="45" t="s">
        <v>302</v>
      </c>
      <c r="P6" s="45"/>
      <c r="Q6" s="45"/>
      <c r="R6" s="46" t="s">
        <v>303</v>
      </c>
      <c r="S6" s="742"/>
      <c r="T6" s="735"/>
    </row>
    <row r="7" spans="1:20" s="12" customFormat="1" ht="12" customHeight="1">
      <c r="A7" s="735"/>
      <c r="B7" s="764"/>
      <c r="C7" s="765"/>
      <c r="D7" s="735"/>
      <c r="E7" s="735"/>
      <c r="F7" s="735"/>
      <c r="G7" s="735"/>
      <c r="H7" s="735"/>
      <c r="I7" s="775"/>
      <c r="J7" s="746"/>
      <c r="K7" s="749"/>
      <c r="L7" s="746"/>
      <c r="M7" s="753"/>
      <c r="N7" s="45" t="s">
        <v>304</v>
      </c>
      <c r="O7" s="45" t="s">
        <v>305</v>
      </c>
      <c r="P7" s="45" t="s">
        <v>306</v>
      </c>
      <c r="Q7" s="45" t="s">
        <v>307</v>
      </c>
      <c r="R7" s="46" t="s">
        <v>308</v>
      </c>
      <c r="S7" s="742"/>
      <c r="T7" s="735"/>
    </row>
    <row r="8" spans="1:20" s="12" customFormat="1" ht="11.25" customHeight="1">
      <c r="A8" s="736"/>
      <c r="B8" s="766"/>
      <c r="C8" s="767"/>
      <c r="D8" s="736"/>
      <c r="E8" s="736"/>
      <c r="F8" s="736"/>
      <c r="G8" s="736"/>
      <c r="H8" s="736"/>
      <c r="I8" s="773"/>
      <c r="J8" s="747"/>
      <c r="K8" s="750"/>
      <c r="L8" s="747"/>
      <c r="M8" s="754"/>
      <c r="N8" s="41" t="s">
        <v>309</v>
      </c>
      <c r="O8" s="41" t="s">
        <v>310</v>
      </c>
      <c r="P8" s="41" t="s">
        <v>311</v>
      </c>
      <c r="Q8" s="48"/>
      <c r="R8" s="49" t="s">
        <v>312</v>
      </c>
      <c r="S8" s="743"/>
      <c r="T8" s="736"/>
    </row>
    <row r="9" spans="1:20" s="12" customFormat="1" ht="24" customHeight="1">
      <c r="A9" s="512" t="s">
        <v>490</v>
      </c>
      <c r="B9" s="73"/>
      <c r="C9" s="513" t="s">
        <v>491</v>
      </c>
      <c r="D9" s="321" t="s">
        <v>492</v>
      </c>
      <c r="E9" s="105" t="s">
        <v>493</v>
      </c>
      <c r="F9" s="362">
        <v>0.999</v>
      </c>
      <c r="G9" s="105" t="s">
        <v>494</v>
      </c>
      <c r="H9" s="376" t="s">
        <v>1527</v>
      </c>
      <c r="I9" s="363">
        <v>4</v>
      </c>
      <c r="J9" s="111">
        <v>23.1</v>
      </c>
      <c r="K9" s="80">
        <f aca="true" t="shared" si="0" ref="K9:K47">IF(J9&gt;0,1/J9*34.6*67.1,"")</f>
        <v>100.50476190476189</v>
      </c>
      <c r="L9" s="127">
        <v>20.8</v>
      </c>
      <c r="M9" s="514">
        <v>23.7</v>
      </c>
      <c r="N9" s="105" t="s">
        <v>495</v>
      </c>
      <c r="O9" s="105" t="s">
        <v>9</v>
      </c>
      <c r="P9" s="105" t="s">
        <v>10</v>
      </c>
      <c r="Q9" s="365"/>
      <c r="R9" s="366" t="s">
        <v>165</v>
      </c>
      <c r="S9" s="85">
        <f>IF(J9&lt;&gt;0,IF(J9&gt;=L9,ROUNDDOWN(J9/L9*100,0),""),"")</f>
        <v>111</v>
      </c>
      <c r="T9" s="86">
        <f>IF(J9&lt;&gt;0,IF(J9&gt;=M9,ROUNDDOWN(J9/M9*100,0),""),"")</f>
      </c>
    </row>
    <row r="10" spans="1:20" s="12" customFormat="1" ht="24" customHeight="1">
      <c r="A10" s="358"/>
      <c r="B10" s="73"/>
      <c r="C10" s="513" t="s">
        <v>1528</v>
      </c>
      <c r="D10" s="321" t="s">
        <v>492</v>
      </c>
      <c r="E10" s="105" t="s">
        <v>493</v>
      </c>
      <c r="F10" s="362">
        <v>0.999</v>
      </c>
      <c r="G10" s="105" t="s">
        <v>494</v>
      </c>
      <c r="H10" s="376" t="s">
        <v>1527</v>
      </c>
      <c r="I10" s="363">
        <v>4</v>
      </c>
      <c r="J10" s="111">
        <v>25.9</v>
      </c>
      <c r="K10" s="80">
        <f t="shared" si="0"/>
        <v>89.63938223938223</v>
      </c>
      <c r="L10" s="127">
        <v>20.8</v>
      </c>
      <c r="M10" s="515">
        <v>23.7</v>
      </c>
      <c r="N10" s="105" t="s">
        <v>1529</v>
      </c>
      <c r="O10" s="105" t="s">
        <v>9</v>
      </c>
      <c r="P10" s="105" t="s">
        <v>10</v>
      </c>
      <c r="Q10" s="365"/>
      <c r="R10" s="366" t="s">
        <v>165</v>
      </c>
      <c r="S10" s="85">
        <f>IF(J10&lt;&gt;0,IF(J10&gt;=L10,ROUNDDOWN(J10/L10*100,0),""),"")</f>
        <v>124</v>
      </c>
      <c r="T10" s="86">
        <f>IF(J10&lt;&gt;0,IF(J10&gt;=M10,ROUNDDOWN(J10/M10*100,0),""),"")</f>
        <v>109</v>
      </c>
    </row>
    <row r="11" spans="1:20" s="12" customFormat="1" ht="24" customHeight="1">
      <c r="A11" s="358"/>
      <c r="B11" s="73"/>
      <c r="C11" s="513" t="s">
        <v>1530</v>
      </c>
      <c r="D11" s="321" t="s">
        <v>1531</v>
      </c>
      <c r="E11" s="105" t="s">
        <v>493</v>
      </c>
      <c r="F11" s="362">
        <v>0.999</v>
      </c>
      <c r="G11" s="105" t="s">
        <v>494</v>
      </c>
      <c r="H11" s="376">
        <v>950</v>
      </c>
      <c r="I11" s="363">
        <v>4</v>
      </c>
      <c r="J11" s="111">
        <v>25.2</v>
      </c>
      <c r="K11" s="80">
        <f t="shared" si="0"/>
        <v>92.12936507936507</v>
      </c>
      <c r="L11" s="127">
        <v>20.8</v>
      </c>
      <c r="M11" s="515">
        <v>23.7</v>
      </c>
      <c r="N11" s="105" t="s">
        <v>1529</v>
      </c>
      <c r="O11" s="105" t="s">
        <v>9</v>
      </c>
      <c r="P11" s="105" t="s">
        <v>10</v>
      </c>
      <c r="Q11" s="365"/>
      <c r="R11" s="366" t="s">
        <v>165</v>
      </c>
      <c r="S11" s="85">
        <f>IF(J11&lt;&gt;0,IF(J11&gt;=L11,ROUNDDOWN(J11/L11*100,0),""),"")</f>
        <v>121</v>
      </c>
      <c r="T11" s="86">
        <f>IF(J11&lt;&gt;0,IF(J11&gt;=M11,ROUNDDOWN(J11/M11*100,0),""),"")</f>
        <v>106</v>
      </c>
    </row>
    <row r="12" spans="1:20" s="12" customFormat="1" ht="24" customHeight="1">
      <c r="A12" s="358"/>
      <c r="B12" s="73"/>
      <c r="C12" s="372" t="s">
        <v>1532</v>
      </c>
      <c r="D12" s="321" t="s">
        <v>1533</v>
      </c>
      <c r="E12" s="105" t="s">
        <v>1534</v>
      </c>
      <c r="F12" s="362">
        <v>0.999</v>
      </c>
      <c r="G12" s="105" t="s">
        <v>121</v>
      </c>
      <c r="H12" s="376" t="s">
        <v>1535</v>
      </c>
      <c r="I12" s="363">
        <v>5</v>
      </c>
      <c r="J12" s="111">
        <v>23.4</v>
      </c>
      <c r="K12" s="80">
        <v>99.21623931623931</v>
      </c>
      <c r="L12" s="127">
        <v>18.7</v>
      </c>
      <c r="M12" s="364">
        <v>21.8</v>
      </c>
      <c r="N12" s="105" t="s">
        <v>164</v>
      </c>
      <c r="O12" s="105" t="s">
        <v>9</v>
      </c>
      <c r="P12" s="105" t="s">
        <v>10</v>
      </c>
      <c r="Q12" s="365"/>
      <c r="R12" s="366" t="s">
        <v>29</v>
      </c>
      <c r="S12" s="85">
        <v>125</v>
      </c>
      <c r="T12" s="86">
        <v>107</v>
      </c>
    </row>
    <row r="13" spans="1:20" s="12" customFormat="1" ht="24" customHeight="1">
      <c r="A13" s="358"/>
      <c r="B13" s="73"/>
      <c r="C13" s="372" t="s">
        <v>496</v>
      </c>
      <c r="D13" s="321" t="s">
        <v>497</v>
      </c>
      <c r="E13" s="105" t="s">
        <v>498</v>
      </c>
      <c r="F13" s="362">
        <v>1.197</v>
      </c>
      <c r="G13" s="105" t="s">
        <v>121</v>
      </c>
      <c r="H13" s="376" t="s">
        <v>1536</v>
      </c>
      <c r="I13" s="363">
        <v>5</v>
      </c>
      <c r="J13" s="111">
        <v>22.2</v>
      </c>
      <c r="K13" s="80">
        <f t="shared" si="0"/>
        <v>104.57927927927929</v>
      </c>
      <c r="L13" s="127">
        <v>18.7</v>
      </c>
      <c r="M13" s="364">
        <v>21.8</v>
      </c>
      <c r="N13" s="105" t="s">
        <v>281</v>
      </c>
      <c r="O13" s="105" t="s">
        <v>171</v>
      </c>
      <c r="P13" s="105" t="s">
        <v>66</v>
      </c>
      <c r="Q13" s="365"/>
      <c r="R13" s="366" t="s">
        <v>165</v>
      </c>
      <c r="S13" s="85">
        <f>IF(J13&lt;&gt;0,IF(J13&gt;=L13,ROUNDDOWN(J13/L13*100,0),""),"")</f>
        <v>118</v>
      </c>
      <c r="T13" s="86">
        <f>IF(J13&lt;&gt;0,IF(J13&gt;=M13,ROUNDDOWN(J13/M13*100,0),""),"")</f>
        <v>101</v>
      </c>
    </row>
    <row r="14" spans="1:20" s="12" customFormat="1" ht="24" customHeight="1">
      <c r="A14" s="190"/>
      <c r="B14" s="73"/>
      <c r="C14" s="372" t="s">
        <v>499</v>
      </c>
      <c r="D14" s="321" t="s">
        <v>500</v>
      </c>
      <c r="E14" s="105" t="s">
        <v>501</v>
      </c>
      <c r="F14" s="362">
        <v>1.394</v>
      </c>
      <c r="G14" s="105" t="s">
        <v>121</v>
      </c>
      <c r="H14" s="376">
        <v>1200</v>
      </c>
      <c r="I14" s="363">
        <v>5</v>
      </c>
      <c r="J14" s="111">
        <v>21.5</v>
      </c>
      <c r="K14" s="80">
        <f t="shared" si="0"/>
        <v>107.98418604651162</v>
      </c>
      <c r="L14" s="127">
        <v>17.2</v>
      </c>
      <c r="M14" s="516">
        <v>20.3</v>
      </c>
      <c r="N14" s="105" t="s">
        <v>170</v>
      </c>
      <c r="O14" s="105" t="s">
        <v>9</v>
      </c>
      <c r="P14" s="105" t="s">
        <v>10</v>
      </c>
      <c r="Q14" s="365"/>
      <c r="R14" s="366" t="s">
        <v>165</v>
      </c>
      <c r="S14" s="85">
        <f>IF(J14&lt;&gt;0,IF(J14&gt;=L14,ROUNDDOWN(J14/L14*100,0),""),"")</f>
        <v>125</v>
      </c>
      <c r="T14" s="86">
        <f aca="true" t="shared" si="1" ref="T14:T47">IF(J14&lt;&gt;0,IF(J14&gt;=M14,ROUNDDOWN(J14/M14*100,0),""),"")</f>
        <v>105</v>
      </c>
    </row>
    <row r="15" spans="1:20" s="12" customFormat="1" ht="24" customHeight="1">
      <c r="A15" s="190"/>
      <c r="B15" s="73"/>
      <c r="C15" s="372" t="s">
        <v>502</v>
      </c>
      <c r="D15" s="321" t="s">
        <v>503</v>
      </c>
      <c r="E15" s="105" t="s">
        <v>498</v>
      </c>
      <c r="F15" s="362">
        <v>1.197</v>
      </c>
      <c r="G15" s="105" t="s">
        <v>121</v>
      </c>
      <c r="H15" s="376">
        <v>1160</v>
      </c>
      <c r="I15" s="363">
        <v>5</v>
      </c>
      <c r="J15" s="111">
        <v>21.9</v>
      </c>
      <c r="K15" s="80">
        <f t="shared" si="0"/>
        <v>106.01187214611873</v>
      </c>
      <c r="L15" s="127">
        <v>18.7</v>
      </c>
      <c r="M15" s="514">
        <v>21.8</v>
      </c>
      <c r="N15" s="105" t="s">
        <v>281</v>
      </c>
      <c r="O15" s="105" t="s">
        <v>9</v>
      </c>
      <c r="P15" s="105" t="s">
        <v>10</v>
      </c>
      <c r="Q15" s="375"/>
      <c r="R15" s="366" t="s">
        <v>165</v>
      </c>
      <c r="S15" s="85">
        <f>IF(J15&lt;&gt;0,IF(J15&gt;=L15,ROUNDDOWN(J15/L15*100,0),""),"")</f>
        <v>117</v>
      </c>
      <c r="T15" s="86">
        <f t="shared" si="1"/>
        <v>100</v>
      </c>
    </row>
    <row r="16" spans="1:20" s="12" customFormat="1" ht="24" customHeight="1">
      <c r="A16" s="190"/>
      <c r="B16" s="73"/>
      <c r="C16" s="372" t="s">
        <v>1537</v>
      </c>
      <c r="D16" s="321" t="s">
        <v>1538</v>
      </c>
      <c r="E16" s="105" t="s">
        <v>1539</v>
      </c>
      <c r="F16" s="362">
        <v>1.798</v>
      </c>
      <c r="G16" s="105" t="s">
        <v>121</v>
      </c>
      <c r="H16" s="376" t="s">
        <v>1540</v>
      </c>
      <c r="I16" s="363">
        <v>5</v>
      </c>
      <c r="J16" s="111">
        <v>17.2</v>
      </c>
      <c r="K16" s="80">
        <f t="shared" si="0"/>
        <v>134.98023255813953</v>
      </c>
      <c r="L16" s="127">
        <v>17.2</v>
      </c>
      <c r="M16" s="514" t="s">
        <v>1541</v>
      </c>
      <c r="N16" s="105" t="s">
        <v>281</v>
      </c>
      <c r="O16" s="105" t="s">
        <v>9</v>
      </c>
      <c r="P16" s="105" t="s">
        <v>10</v>
      </c>
      <c r="Q16" s="375"/>
      <c r="R16" s="366"/>
      <c r="S16" s="129">
        <f>IF(J16&lt;&gt;0,IF(J16&gt;=L16,ROUNDDOWN(J16/L16*100,0),""),"")</f>
        <v>100</v>
      </c>
      <c r="T16" s="86">
        <f t="shared" si="1"/>
      </c>
    </row>
    <row r="17" spans="1:20" s="12" customFormat="1" ht="24" customHeight="1">
      <c r="A17" s="190"/>
      <c r="B17" s="73"/>
      <c r="C17" s="372" t="s">
        <v>1542</v>
      </c>
      <c r="D17" s="321" t="s">
        <v>1543</v>
      </c>
      <c r="E17" s="105" t="s">
        <v>1544</v>
      </c>
      <c r="F17" s="362">
        <v>1.798</v>
      </c>
      <c r="G17" s="105" t="s">
        <v>7</v>
      </c>
      <c r="H17" s="376" t="s">
        <v>1545</v>
      </c>
      <c r="I17" s="363">
        <v>5</v>
      </c>
      <c r="J17" s="111">
        <v>15.9</v>
      </c>
      <c r="K17" s="80">
        <v>146.01635220125786</v>
      </c>
      <c r="L17" s="127">
        <v>17.2</v>
      </c>
      <c r="M17" s="514">
        <v>20.3</v>
      </c>
      <c r="N17" s="105" t="s">
        <v>164</v>
      </c>
      <c r="O17" s="105" t="s">
        <v>9</v>
      </c>
      <c r="P17" s="105" t="s">
        <v>10</v>
      </c>
      <c r="Q17" s="375"/>
      <c r="R17" s="366"/>
      <c r="S17" s="129" t="s">
        <v>1515</v>
      </c>
      <c r="T17" s="86" t="s">
        <v>1515</v>
      </c>
    </row>
    <row r="18" spans="1:20" s="12" customFormat="1" ht="24" customHeight="1">
      <c r="A18" s="190"/>
      <c r="B18" s="73"/>
      <c r="C18" s="372" t="s">
        <v>504</v>
      </c>
      <c r="D18" s="321" t="s">
        <v>505</v>
      </c>
      <c r="E18" s="105" t="s">
        <v>506</v>
      </c>
      <c r="F18" s="105">
        <v>1.197</v>
      </c>
      <c r="G18" s="105" t="s">
        <v>121</v>
      </c>
      <c r="H18" s="376" t="s">
        <v>507</v>
      </c>
      <c r="I18" s="363">
        <v>4</v>
      </c>
      <c r="J18" s="111">
        <v>17.6</v>
      </c>
      <c r="K18" s="80">
        <f t="shared" si="0"/>
        <v>131.9125</v>
      </c>
      <c r="L18" s="127">
        <v>17.2</v>
      </c>
      <c r="M18" s="514">
        <v>20.3</v>
      </c>
      <c r="N18" s="105" t="s">
        <v>508</v>
      </c>
      <c r="O18" s="105" t="s">
        <v>9</v>
      </c>
      <c r="P18" s="105" t="s">
        <v>10</v>
      </c>
      <c r="Q18" s="375"/>
      <c r="R18" s="366" t="s">
        <v>165</v>
      </c>
      <c r="S18" s="85">
        <f aca="true" t="shared" si="2" ref="S18:S47">IF(J18&lt;&gt;0,IF(J18&gt;=L18,ROUNDDOWN(J18/L18*100,0),""),"")</f>
        <v>102</v>
      </c>
      <c r="T18" s="86">
        <f t="shared" si="1"/>
      </c>
    </row>
    <row r="19" spans="1:20" s="12" customFormat="1" ht="24" customHeight="1">
      <c r="A19" s="190"/>
      <c r="B19" s="73"/>
      <c r="C19" s="372" t="s">
        <v>509</v>
      </c>
      <c r="D19" s="321" t="s">
        <v>505</v>
      </c>
      <c r="E19" s="105" t="s">
        <v>506</v>
      </c>
      <c r="F19" s="105">
        <v>1.197</v>
      </c>
      <c r="G19" s="105" t="s">
        <v>121</v>
      </c>
      <c r="H19" s="376">
        <v>1330</v>
      </c>
      <c r="I19" s="363">
        <v>4</v>
      </c>
      <c r="J19" s="111">
        <v>17</v>
      </c>
      <c r="K19" s="80">
        <f t="shared" si="0"/>
        <v>136.5682352941176</v>
      </c>
      <c r="L19" s="127">
        <v>15.8</v>
      </c>
      <c r="M19" s="82">
        <v>19</v>
      </c>
      <c r="N19" s="105" t="s">
        <v>508</v>
      </c>
      <c r="O19" s="105" t="s">
        <v>9</v>
      </c>
      <c r="P19" s="105" t="s">
        <v>10</v>
      </c>
      <c r="Q19" s="378" t="s">
        <v>1546</v>
      </c>
      <c r="R19" s="366" t="s">
        <v>165</v>
      </c>
      <c r="S19" s="85">
        <f t="shared" si="2"/>
        <v>107</v>
      </c>
      <c r="T19" s="86">
        <f t="shared" si="1"/>
      </c>
    </row>
    <row r="20" spans="1:20" s="12" customFormat="1" ht="24" customHeight="1">
      <c r="A20" s="190"/>
      <c r="B20" s="73"/>
      <c r="C20" s="372" t="s">
        <v>510</v>
      </c>
      <c r="D20" s="321" t="s">
        <v>511</v>
      </c>
      <c r="E20" s="105" t="s">
        <v>512</v>
      </c>
      <c r="F20" s="105">
        <v>1.984</v>
      </c>
      <c r="G20" s="105" t="s">
        <v>317</v>
      </c>
      <c r="H20" s="376" t="s">
        <v>1547</v>
      </c>
      <c r="I20" s="363">
        <v>4</v>
      </c>
      <c r="J20" s="111">
        <v>13.4</v>
      </c>
      <c r="K20" s="80">
        <f t="shared" si="0"/>
        <v>173.25820895522384</v>
      </c>
      <c r="L20" s="127">
        <v>15.8</v>
      </c>
      <c r="M20" s="82">
        <v>19</v>
      </c>
      <c r="N20" s="105" t="s">
        <v>508</v>
      </c>
      <c r="O20" s="105" t="s">
        <v>9</v>
      </c>
      <c r="P20" s="105" t="s">
        <v>10</v>
      </c>
      <c r="Q20" s="378"/>
      <c r="R20" s="366"/>
      <c r="S20" s="85">
        <f t="shared" si="2"/>
      </c>
      <c r="T20" s="86">
        <f t="shared" si="1"/>
      </c>
    </row>
    <row r="21" spans="1:20" s="12" customFormat="1" ht="24" customHeight="1">
      <c r="A21" s="190"/>
      <c r="B21" s="73"/>
      <c r="C21" s="372" t="s">
        <v>513</v>
      </c>
      <c r="D21" s="321" t="s">
        <v>514</v>
      </c>
      <c r="E21" s="105" t="s">
        <v>506</v>
      </c>
      <c r="F21" s="105">
        <v>1.197</v>
      </c>
      <c r="G21" s="105" t="s">
        <v>121</v>
      </c>
      <c r="H21" s="376">
        <v>1380</v>
      </c>
      <c r="I21" s="363">
        <v>4</v>
      </c>
      <c r="J21" s="111">
        <v>17.6</v>
      </c>
      <c r="K21" s="80">
        <f t="shared" si="0"/>
        <v>131.9125</v>
      </c>
      <c r="L21" s="127">
        <v>15.8</v>
      </c>
      <c r="M21" s="82">
        <v>19</v>
      </c>
      <c r="N21" s="105" t="s">
        <v>508</v>
      </c>
      <c r="O21" s="105" t="s">
        <v>9</v>
      </c>
      <c r="P21" s="105" t="s">
        <v>10</v>
      </c>
      <c r="Q21" s="375"/>
      <c r="R21" s="366" t="s">
        <v>165</v>
      </c>
      <c r="S21" s="85">
        <f t="shared" si="2"/>
        <v>111</v>
      </c>
      <c r="T21" s="86">
        <f t="shared" si="1"/>
      </c>
    </row>
    <row r="22" spans="1:20" s="12" customFormat="1" ht="24" customHeight="1">
      <c r="A22" s="190"/>
      <c r="B22" s="73"/>
      <c r="C22" s="372" t="s">
        <v>515</v>
      </c>
      <c r="D22" s="321" t="s">
        <v>516</v>
      </c>
      <c r="E22" s="105" t="s">
        <v>498</v>
      </c>
      <c r="F22" s="362">
        <v>1.197</v>
      </c>
      <c r="G22" s="105" t="s">
        <v>121</v>
      </c>
      <c r="H22" s="376" t="s">
        <v>1548</v>
      </c>
      <c r="I22" s="363">
        <v>5</v>
      </c>
      <c r="J22" s="111">
        <v>21</v>
      </c>
      <c r="K22" s="80">
        <f t="shared" si="0"/>
        <v>110.55523809523808</v>
      </c>
      <c r="L22" s="127">
        <v>17.2</v>
      </c>
      <c r="M22" s="517">
        <v>20.3</v>
      </c>
      <c r="N22" s="105" t="s">
        <v>281</v>
      </c>
      <c r="O22" s="105" t="s">
        <v>9</v>
      </c>
      <c r="P22" s="105" t="s">
        <v>66</v>
      </c>
      <c r="Q22" s="375"/>
      <c r="R22" s="366" t="s">
        <v>165</v>
      </c>
      <c r="S22" s="85">
        <f t="shared" si="2"/>
        <v>122</v>
      </c>
      <c r="T22" s="86">
        <f t="shared" si="1"/>
        <v>103</v>
      </c>
    </row>
    <row r="23" spans="1:20" s="12" customFormat="1" ht="24" customHeight="1">
      <c r="A23" s="190"/>
      <c r="B23" s="73"/>
      <c r="C23" s="372" t="s">
        <v>517</v>
      </c>
      <c r="D23" s="321" t="s">
        <v>518</v>
      </c>
      <c r="E23" s="105" t="s">
        <v>167</v>
      </c>
      <c r="F23" s="362">
        <v>1.394</v>
      </c>
      <c r="G23" s="105" t="s">
        <v>121</v>
      </c>
      <c r="H23" s="376" t="s">
        <v>1330</v>
      </c>
      <c r="I23" s="363">
        <v>5</v>
      </c>
      <c r="J23" s="111">
        <v>19.9</v>
      </c>
      <c r="K23" s="80">
        <f t="shared" si="0"/>
        <v>116.66633165829145</v>
      </c>
      <c r="L23" s="127">
        <v>15.8</v>
      </c>
      <c r="M23" s="82">
        <v>19</v>
      </c>
      <c r="N23" s="105" t="s">
        <v>170</v>
      </c>
      <c r="O23" s="105" t="s">
        <v>9</v>
      </c>
      <c r="P23" s="105" t="s">
        <v>66</v>
      </c>
      <c r="Q23" s="375"/>
      <c r="R23" s="366" t="s">
        <v>165</v>
      </c>
      <c r="S23" s="85">
        <f t="shared" si="2"/>
        <v>125</v>
      </c>
      <c r="T23" s="86">
        <f t="shared" si="1"/>
        <v>104</v>
      </c>
    </row>
    <row r="24" spans="1:20" s="12" customFormat="1" ht="24" customHeight="1">
      <c r="A24" s="190"/>
      <c r="B24" s="73"/>
      <c r="C24" s="372" t="s">
        <v>1549</v>
      </c>
      <c r="D24" s="365" t="s">
        <v>1550</v>
      </c>
      <c r="E24" s="105" t="s">
        <v>1551</v>
      </c>
      <c r="F24" s="362">
        <v>1.798</v>
      </c>
      <c r="G24" s="105" t="s">
        <v>541</v>
      </c>
      <c r="H24" s="376" t="s">
        <v>1552</v>
      </c>
      <c r="I24" s="363">
        <v>5</v>
      </c>
      <c r="J24" s="111">
        <v>14.9</v>
      </c>
      <c r="K24" s="80">
        <v>155.8161073825503</v>
      </c>
      <c r="L24" s="127">
        <v>13.2</v>
      </c>
      <c r="M24" s="82">
        <v>16.5</v>
      </c>
      <c r="N24" s="105" t="s">
        <v>164</v>
      </c>
      <c r="O24" s="105" t="s">
        <v>9</v>
      </c>
      <c r="P24" s="105" t="s">
        <v>34</v>
      </c>
      <c r="Q24" s="375" t="s">
        <v>1553</v>
      </c>
      <c r="R24" s="366"/>
      <c r="S24" s="85">
        <v>112</v>
      </c>
      <c r="T24" s="86" t="s">
        <v>1515</v>
      </c>
    </row>
    <row r="25" spans="1:20" s="12" customFormat="1" ht="24" customHeight="1">
      <c r="A25" s="190"/>
      <c r="B25" s="73"/>
      <c r="C25" s="372" t="s">
        <v>1554</v>
      </c>
      <c r="D25" s="321" t="s">
        <v>1555</v>
      </c>
      <c r="E25" s="105" t="s">
        <v>184</v>
      </c>
      <c r="F25" s="362">
        <v>1.798</v>
      </c>
      <c r="G25" s="105" t="s">
        <v>317</v>
      </c>
      <c r="H25" s="376" t="s">
        <v>1556</v>
      </c>
      <c r="I25" s="363">
        <v>5</v>
      </c>
      <c r="J25" s="111">
        <v>14.7</v>
      </c>
      <c r="K25" s="80">
        <f t="shared" si="0"/>
        <v>157.93605442176872</v>
      </c>
      <c r="L25" s="127">
        <v>13.2</v>
      </c>
      <c r="M25" s="82">
        <v>16.5</v>
      </c>
      <c r="N25" s="105" t="s">
        <v>281</v>
      </c>
      <c r="O25" s="105" t="s">
        <v>9</v>
      </c>
      <c r="P25" s="105" t="s">
        <v>83</v>
      </c>
      <c r="Q25" s="375" t="s">
        <v>1557</v>
      </c>
      <c r="R25" s="366"/>
      <c r="S25" s="85">
        <f t="shared" si="2"/>
        <v>111</v>
      </c>
      <c r="T25" s="86">
        <f t="shared" si="1"/>
      </c>
    </row>
    <row r="26" spans="1:20" s="12" customFormat="1" ht="24" customHeight="1">
      <c r="A26" s="190"/>
      <c r="B26" s="73"/>
      <c r="C26" s="372" t="s">
        <v>519</v>
      </c>
      <c r="D26" s="321" t="s">
        <v>520</v>
      </c>
      <c r="E26" s="105" t="s">
        <v>521</v>
      </c>
      <c r="F26" s="362">
        <v>1.984</v>
      </c>
      <c r="G26" s="105" t="s">
        <v>317</v>
      </c>
      <c r="H26" s="376" t="s">
        <v>1558</v>
      </c>
      <c r="I26" s="363">
        <v>5</v>
      </c>
      <c r="J26" s="111">
        <v>16.1</v>
      </c>
      <c r="K26" s="80">
        <f t="shared" si="0"/>
        <v>144.20248447204966</v>
      </c>
      <c r="L26" s="127">
        <v>15.8</v>
      </c>
      <c r="M26" s="82">
        <v>19</v>
      </c>
      <c r="N26" s="105" t="s">
        <v>281</v>
      </c>
      <c r="O26" s="105" t="s">
        <v>9</v>
      </c>
      <c r="P26" s="105" t="s">
        <v>66</v>
      </c>
      <c r="Q26" s="375" t="s">
        <v>1559</v>
      </c>
      <c r="R26" s="366"/>
      <c r="S26" s="85">
        <f t="shared" si="2"/>
        <v>101</v>
      </c>
      <c r="T26" s="86">
        <f t="shared" si="1"/>
      </c>
    </row>
    <row r="27" spans="1:20" s="12" customFormat="1" ht="24" customHeight="1">
      <c r="A27" s="190"/>
      <c r="B27" s="73"/>
      <c r="C27" s="372" t="s">
        <v>522</v>
      </c>
      <c r="D27" s="321" t="s">
        <v>520</v>
      </c>
      <c r="E27" s="105" t="s">
        <v>521</v>
      </c>
      <c r="F27" s="362">
        <v>1.984</v>
      </c>
      <c r="G27" s="105" t="s">
        <v>317</v>
      </c>
      <c r="H27" s="376" t="s">
        <v>1558</v>
      </c>
      <c r="I27" s="363">
        <v>5</v>
      </c>
      <c r="J27" s="111">
        <v>15.9</v>
      </c>
      <c r="K27" s="80">
        <f t="shared" si="0"/>
        <v>146.01635220125786</v>
      </c>
      <c r="L27" s="127">
        <v>15.8</v>
      </c>
      <c r="M27" s="82">
        <v>19</v>
      </c>
      <c r="N27" s="105" t="s">
        <v>281</v>
      </c>
      <c r="O27" s="105" t="s">
        <v>9</v>
      </c>
      <c r="P27" s="105" t="s">
        <v>66</v>
      </c>
      <c r="Q27" s="375"/>
      <c r="R27" s="366"/>
      <c r="S27" s="85">
        <f t="shared" si="2"/>
        <v>100</v>
      </c>
      <c r="T27" s="86">
        <f t="shared" si="1"/>
      </c>
    </row>
    <row r="28" spans="1:20" s="12" customFormat="1" ht="24" customHeight="1">
      <c r="A28" s="190"/>
      <c r="B28" s="73"/>
      <c r="C28" s="372" t="s">
        <v>1560</v>
      </c>
      <c r="D28" s="365" t="s">
        <v>1561</v>
      </c>
      <c r="E28" s="105" t="s">
        <v>1562</v>
      </c>
      <c r="F28" s="362">
        <v>1.984</v>
      </c>
      <c r="G28" s="105" t="s">
        <v>7</v>
      </c>
      <c r="H28" s="376">
        <v>1390</v>
      </c>
      <c r="I28" s="363">
        <v>5</v>
      </c>
      <c r="J28" s="111">
        <v>16</v>
      </c>
      <c r="K28" s="80">
        <v>145.10375</v>
      </c>
      <c r="L28" s="127">
        <v>15.8</v>
      </c>
      <c r="M28" s="82">
        <v>19</v>
      </c>
      <c r="N28" s="105" t="s">
        <v>164</v>
      </c>
      <c r="O28" s="105" t="s">
        <v>9</v>
      </c>
      <c r="P28" s="105" t="s">
        <v>10</v>
      </c>
      <c r="Q28" s="375"/>
      <c r="R28" s="366"/>
      <c r="S28" s="85">
        <v>101</v>
      </c>
      <c r="T28" s="86" t="s">
        <v>1515</v>
      </c>
    </row>
    <row r="29" spans="1:20" s="12" customFormat="1" ht="24" customHeight="1">
      <c r="A29" s="190"/>
      <c r="B29" s="73"/>
      <c r="C29" s="372" t="s">
        <v>523</v>
      </c>
      <c r="D29" s="321" t="s">
        <v>524</v>
      </c>
      <c r="E29" s="105" t="s">
        <v>248</v>
      </c>
      <c r="F29" s="105">
        <v>1.984</v>
      </c>
      <c r="G29" s="105" t="s">
        <v>317</v>
      </c>
      <c r="H29" s="376">
        <v>1500</v>
      </c>
      <c r="I29" s="363">
        <v>5</v>
      </c>
      <c r="J29" s="111">
        <v>14.4</v>
      </c>
      <c r="K29" s="80">
        <f t="shared" si="0"/>
        <v>161.2263888888889</v>
      </c>
      <c r="L29" s="127">
        <v>14.4</v>
      </c>
      <c r="M29" s="82">
        <v>17.6</v>
      </c>
      <c r="N29" s="105" t="s">
        <v>281</v>
      </c>
      <c r="O29" s="105" t="s">
        <v>9</v>
      </c>
      <c r="P29" s="105" t="s">
        <v>83</v>
      </c>
      <c r="Q29" s="375"/>
      <c r="R29" s="366"/>
      <c r="S29" s="85">
        <f t="shared" si="2"/>
        <v>100</v>
      </c>
      <c r="T29" s="86">
        <f t="shared" si="1"/>
      </c>
    </row>
    <row r="30" spans="1:20" s="12" customFormat="1" ht="24" customHeight="1">
      <c r="A30" s="190"/>
      <c r="B30" s="73"/>
      <c r="C30" s="372" t="s">
        <v>1563</v>
      </c>
      <c r="D30" s="321" t="s">
        <v>1564</v>
      </c>
      <c r="E30" s="105" t="s">
        <v>1565</v>
      </c>
      <c r="F30" s="105">
        <v>1.984</v>
      </c>
      <c r="G30" s="105" t="s">
        <v>7</v>
      </c>
      <c r="H30" s="376">
        <v>1500</v>
      </c>
      <c r="I30" s="363">
        <v>5</v>
      </c>
      <c r="J30" s="111">
        <v>13.9</v>
      </c>
      <c r="K30" s="80">
        <v>167.02589928057554</v>
      </c>
      <c r="L30" s="127">
        <v>14.4</v>
      </c>
      <c r="M30" s="82">
        <v>17.6</v>
      </c>
      <c r="N30" s="105" t="s">
        <v>164</v>
      </c>
      <c r="O30" s="105" t="s">
        <v>9</v>
      </c>
      <c r="P30" s="105" t="s">
        <v>34</v>
      </c>
      <c r="Q30" s="375"/>
      <c r="R30" s="366"/>
      <c r="S30" s="85" t="s">
        <v>1515</v>
      </c>
      <c r="T30" s="86" t="s">
        <v>1515</v>
      </c>
    </row>
    <row r="31" spans="1:20" s="12" customFormat="1" ht="24" customHeight="1">
      <c r="A31" s="190"/>
      <c r="B31" s="73"/>
      <c r="C31" s="372" t="s">
        <v>1566</v>
      </c>
      <c r="D31" s="321" t="s">
        <v>524</v>
      </c>
      <c r="E31" s="105" t="s">
        <v>248</v>
      </c>
      <c r="F31" s="105">
        <v>1.984</v>
      </c>
      <c r="G31" s="105" t="s">
        <v>317</v>
      </c>
      <c r="H31" s="376" t="s">
        <v>1403</v>
      </c>
      <c r="I31" s="363">
        <v>5</v>
      </c>
      <c r="J31" s="111">
        <v>14.2</v>
      </c>
      <c r="K31" s="80">
        <f t="shared" si="0"/>
        <v>163.49718309859156</v>
      </c>
      <c r="L31" s="127">
        <v>13.2</v>
      </c>
      <c r="M31" s="82">
        <v>16.5</v>
      </c>
      <c r="N31" s="105" t="s">
        <v>281</v>
      </c>
      <c r="O31" s="105" t="s">
        <v>9</v>
      </c>
      <c r="P31" s="105" t="s">
        <v>83</v>
      </c>
      <c r="Q31" s="375"/>
      <c r="R31" s="366"/>
      <c r="S31" s="85">
        <f t="shared" si="2"/>
        <v>107</v>
      </c>
      <c r="T31" s="86">
        <f t="shared" si="1"/>
      </c>
    </row>
    <row r="32" spans="1:20" s="12" customFormat="1" ht="24" customHeight="1">
      <c r="A32" s="190"/>
      <c r="B32" s="73"/>
      <c r="C32" s="372" t="s">
        <v>525</v>
      </c>
      <c r="D32" s="321" t="s">
        <v>516</v>
      </c>
      <c r="E32" s="105" t="s">
        <v>498</v>
      </c>
      <c r="F32" s="362">
        <v>1.197</v>
      </c>
      <c r="G32" s="105" t="s">
        <v>121</v>
      </c>
      <c r="H32" s="376">
        <v>1300</v>
      </c>
      <c r="I32" s="363">
        <v>5</v>
      </c>
      <c r="J32" s="111">
        <v>21</v>
      </c>
      <c r="K32" s="80">
        <f t="shared" si="0"/>
        <v>110.55523809523808</v>
      </c>
      <c r="L32" s="127">
        <v>17.2</v>
      </c>
      <c r="M32" s="517">
        <v>20.3</v>
      </c>
      <c r="N32" s="105" t="s">
        <v>281</v>
      </c>
      <c r="O32" s="105" t="s">
        <v>9</v>
      </c>
      <c r="P32" s="105" t="s">
        <v>10</v>
      </c>
      <c r="Q32" s="375"/>
      <c r="R32" s="366" t="s">
        <v>165</v>
      </c>
      <c r="S32" s="85">
        <f t="shared" si="2"/>
        <v>122</v>
      </c>
      <c r="T32" s="86">
        <f t="shared" si="1"/>
        <v>103</v>
      </c>
    </row>
    <row r="33" spans="1:20" s="12" customFormat="1" ht="24" customHeight="1">
      <c r="A33" s="190"/>
      <c r="B33" s="73"/>
      <c r="C33" s="372" t="s">
        <v>526</v>
      </c>
      <c r="D33" s="321" t="s">
        <v>527</v>
      </c>
      <c r="E33" s="105" t="s">
        <v>1567</v>
      </c>
      <c r="F33" s="362">
        <v>1.394</v>
      </c>
      <c r="G33" s="105" t="s">
        <v>121</v>
      </c>
      <c r="H33" s="376" t="s">
        <v>1568</v>
      </c>
      <c r="I33" s="363">
        <v>5</v>
      </c>
      <c r="J33" s="111">
        <v>19.5</v>
      </c>
      <c r="K33" s="80">
        <f t="shared" si="0"/>
        <v>119.05948717948716</v>
      </c>
      <c r="L33" s="127">
        <v>15.8</v>
      </c>
      <c r="M33" s="518">
        <v>19</v>
      </c>
      <c r="N33" s="105" t="s">
        <v>1569</v>
      </c>
      <c r="O33" s="105" t="s">
        <v>1570</v>
      </c>
      <c r="P33" s="105" t="s">
        <v>10</v>
      </c>
      <c r="Q33" s="375"/>
      <c r="R33" s="366" t="s">
        <v>1571</v>
      </c>
      <c r="S33" s="85">
        <f t="shared" si="2"/>
        <v>123</v>
      </c>
      <c r="T33" s="86">
        <f t="shared" si="1"/>
        <v>102</v>
      </c>
    </row>
    <row r="34" spans="1:20" s="12" customFormat="1" ht="24" customHeight="1">
      <c r="A34" s="190"/>
      <c r="B34" s="73"/>
      <c r="C34" s="372" t="s">
        <v>528</v>
      </c>
      <c r="D34" s="321" t="s">
        <v>529</v>
      </c>
      <c r="E34" s="105" t="s">
        <v>530</v>
      </c>
      <c r="F34" s="105">
        <v>1.389</v>
      </c>
      <c r="G34" s="105" t="s">
        <v>121</v>
      </c>
      <c r="H34" s="376" t="s">
        <v>531</v>
      </c>
      <c r="I34" s="363">
        <v>7</v>
      </c>
      <c r="J34" s="111">
        <v>15</v>
      </c>
      <c r="K34" s="80">
        <f t="shared" si="0"/>
        <v>154.77733333333333</v>
      </c>
      <c r="L34" s="127">
        <v>13.2</v>
      </c>
      <c r="M34" s="82">
        <v>16.5</v>
      </c>
      <c r="N34" s="105" t="s">
        <v>236</v>
      </c>
      <c r="O34" s="105" t="s">
        <v>9</v>
      </c>
      <c r="P34" s="105" t="s">
        <v>10</v>
      </c>
      <c r="Q34" s="375"/>
      <c r="R34" s="519" t="s">
        <v>165</v>
      </c>
      <c r="S34" s="85">
        <f t="shared" si="2"/>
        <v>113</v>
      </c>
      <c r="T34" s="86">
        <f t="shared" si="1"/>
      </c>
    </row>
    <row r="35" spans="1:20" s="12" customFormat="1" ht="24" customHeight="1">
      <c r="A35" s="190"/>
      <c r="B35" s="73"/>
      <c r="C35" s="372" t="s">
        <v>532</v>
      </c>
      <c r="D35" s="321" t="s">
        <v>533</v>
      </c>
      <c r="E35" s="105" t="s">
        <v>530</v>
      </c>
      <c r="F35" s="105">
        <v>1.389</v>
      </c>
      <c r="G35" s="105" t="s">
        <v>121</v>
      </c>
      <c r="H35" s="376" t="s">
        <v>531</v>
      </c>
      <c r="I35" s="363">
        <v>7</v>
      </c>
      <c r="J35" s="111">
        <v>14</v>
      </c>
      <c r="K35" s="80">
        <f t="shared" si="0"/>
        <v>165.83285714285714</v>
      </c>
      <c r="L35" s="127">
        <v>13.2</v>
      </c>
      <c r="M35" s="82">
        <v>16.5</v>
      </c>
      <c r="N35" s="105" t="s">
        <v>236</v>
      </c>
      <c r="O35" s="105" t="s">
        <v>9</v>
      </c>
      <c r="P35" s="105" t="s">
        <v>10</v>
      </c>
      <c r="Q35" s="375"/>
      <c r="R35" s="519" t="s">
        <v>165</v>
      </c>
      <c r="S35" s="85">
        <f t="shared" si="2"/>
        <v>106</v>
      </c>
      <c r="T35" s="86">
        <f t="shared" si="1"/>
      </c>
    </row>
    <row r="36" spans="1:20" s="12" customFormat="1" ht="24" customHeight="1">
      <c r="A36" s="190"/>
      <c r="B36" s="73"/>
      <c r="C36" s="372" t="s">
        <v>534</v>
      </c>
      <c r="D36" s="365" t="s">
        <v>535</v>
      </c>
      <c r="E36" s="105" t="s">
        <v>530</v>
      </c>
      <c r="F36" s="105">
        <v>1.389</v>
      </c>
      <c r="G36" s="105" t="s">
        <v>317</v>
      </c>
      <c r="H36" s="376" t="s">
        <v>1556</v>
      </c>
      <c r="I36" s="363">
        <v>5</v>
      </c>
      <c r="J36" s="111">
        <v>14.6</v>
      </c>
      <c r="K36" s="80">
        <f t="shared" si="0"/>
        <v>159.01780821917808</v>
      </c>
      <c r="L36" s="127">
        <v>13.2</v>
      </c>
      <c r="M36" s="82">
        <v>16.5</v>
      </c>
      <c r="N36" s="105" t="s">
        <v>281</v>
      </c>
      <c r="O36" s="105" t="s">
        <v>9</v>
      </c>
      <c r="P36" s="105" t="s">
        <v>66</v>
      </c>
      <c r="Q36" s="375"/>
      <c r="R36" s="519" t="s">
        <v>165</v>
      </c>
      <c r="S36" s="85">
        <f t="shared" si="2"/>
        <v>110</v>
      </c>
      <c r="T36" s="86">
        <f t="shared" si="1"/>
      </c>
    </row>
    <row r="37" spans="1:20" s="12" customFormat="1" ht="24" customHeight="1">
      <c r="A37" s="190"/>
      <c r="B37" s="73"/>
      <c r="C37" s="372" t="s">
        <v>536</v>
      </c>
      <c r="D37" s="365" t="s">
        <v>537</v>
      </c>
      <c r="E37" s="105" t="s">
        <v>242</v>
      </c>
      <c r="F37" s="105">
        <v>1.984</v>
      </c>
      <c r="G37" s="105" t="s">
        <v>121</v>
      </c>
      <c r="H37" s="376">
        <v>1640</v>
      </c>
      <c r="I37" s="363">
        <v>5</v>
      </c>
      <c r="J37" s="111">
        <v>11.5</v>
      </c>
      <c r="K37" s="80">
        <f t="shared" si="0"/>
        <v>201.88347826086954</v>
      </c>
      <c r="L37" s="127">
        <v>13.2</v>
      </c>
      <c r="M37" s="82">
        <v>16.5</v>
      </c>
      <c r="N37" s="105" t="s">
        <v>538</v>
      </c>
      <c r="O37" s="105" t="s">
        <v>9</v>
      </c>
      <c r="P37" s="105" t="s">
        <v>83</v>
      </c>
      <c r="Q37" s="375"/>
      <c r="R37" s="519"/>
      <c r="S37" s="85">
        <f t="shared" si="2"/>
      </c>
      <c r="T37" s="86">
        <f t="shared" si="1"/>
      </c>
    </row>
    <row r="38" spans="1:20" s="12" customFormat="1" ht="39" customHeight="1">
      <c r="A38" s="190"/>
      <c r="B38" s="73"/>
      <c r="C38" s="372" t="s">
        <v>1572</v>
      </c>
      <c r="D38" s="321" t="s">
        <v>1573</v>
      </c>
      <c r="E38" s="105" t="s">
        <v>1574</v>
      </c>
      <c r="F38" s="105">
        <v>1.394</v>
      </c>
      <c r="G38" s="105" t="s">
        <v>541</v>
      </c>
      <c r="H38" s="376" t="s">
        <v>1575</v>
      </c>
      <c r="I38" s="363">
        <v>7</v>
      </c>
      <c r="J38" s="111">
        <v>15</v>
      </c>
      <c r="K38" s="80">
        <v>154.77733333333333</v>
      </c>
      <c r="L38" s="127">
        <v>11.1</v>
      </c>
      <c r="M38" s="82">
        <v>14.4</v>
      </c>
      <c r="N38" s="105" t="s">
        <v>164</v>
      </c>
      <c r="O38" s="105" t="s">
        <v>9</v>
      </c>
      <c r="P38" s="105" t="s">
        <v>10</v>
      </c>
      <c r="Q38" s="375"/>
      <c r="R38" s="519" t="s">
        <v>29</v>
      </c>
      <c r="S38" s="85">
        <v>135</v>
      </c>
      <c r="T38" s="86">
        <v>104</v>
      </c>
    </row>
    <row r="39" spans="1:20" s="12" customFormat="1" ht="24" customHeight="1">
      <c r="A39" s="190"/>
      <c r="B39" s="73"/>
      <c r="C39" s="372" t="s">
        <v>539</v>
      </c>
      <c r="D39" s="321" t="s">
        <v>540</v>
      </c>
      <c r="E39" s="105" t="s">
        <v>530</v>
      </c>
      <c r="F39" s="105">
        <v>1.389</v>
      </c>
      <c r="G39" s="105" t="s">
        <v>541</v>
      </c>
      <c r="H39" s="376" t="s">
        <v>542</v>
      </c>
      <c r="I39" s="363">
        <v>7</v>
      </c>
      <c r="J39" s="111">
        <v>13.5</v>
      </c>
      <c r="K39" s="80">
        <f t="shared" si="0"/>
        <v>171.9748148148148</v>
      </c>
      <c r="L39" s="127">
        <v>11.1</v>
      </c>
      <c r="M39" s="82">
        <v>14.4</v>
      </c>
      <c r="N39" s="105" t="s">
        <v>281</v>
      </c>
      <c r="O39" s="105" t="s">
        <v>9</v>
      </c>
      <c r="P39" s="105" t="s">
        <v>10</v>
      </c>
      <c r="Q39" s="375"/>
      <c r="R39" s="519" t="s">
        <v>165</v>
      </c>
      <c r="S39" s="85">
        <f t="shared" si="2"/>
        <v>121</v>
      </c>
      <c r="T39" s="86">
        <f t="shared" si="1"/>
      </c>
    </row>
    <row r="40" spans="1:20" s="12" customFormat="1" ht="24" customHeight="1">
      <c r="A40" s="190"/>
      <c r="B40" s="73"/>
      <c r="C40" s="372" t="s">
        <v>1576</v>
      </c>
      <c r="D40" s="321" t="s">
        <v>1577</v>
      </c>
      <c r="E40" s="105" t="s">
        <v>501</v>
      </c>
      <c r="F40" s="105">
        <v>1.394</v>
      </c>
      <c r="G40" s="105" t="s">
        <v>121</v>
      </c>
      <c r="H40" s="376" t="s">
        <v>1578</v>
      </c>
      <c r="I40" s="363">
        <v>5</v>
      </c>
      <c r="J40" s="111">
        <v>20.4</v>
      </c>
      <c r="K40" s="80">
        <f>IF(J40&gt;0,1/J40*34.6*67.1,"")</f>
        <v>113.80686274509804</v>
      </c>
      <c r="L40" s="127">
        <v>14.4</v>
      </c>
      <c r="M40" s="82">
        <v>17.6</v>
      </c>
      <c r="N40" s="105" t="s">
        <v>170</v>
      </c>
      <c r="O40" s="105" t="s">
        <v>9</v>
      </c>
      <c r="P40" s="105" t="s">
        <v>10</v>
      </c>
      <c r="Q40" s="375"/>
      <c r="R40" s="519" t="s">
        <v>165</v>
      </c>
      <c r="S40" s="129">
        <f>IF(J40&lt;&gt;0,IF(J40&gt;=L40,ROUNDDOWN(J40/L40*100,0),""),"")</f>
        <v>141</v>
      </c>
      <c r="T40" s="86">
        <f>IF(J40&lt;&gt;0,IF(J40&gt;=M40,ROUNDDOWN(J40/M40*100,0),""),"")</f>
        <v>115</v>
      </c>
    </row>
    <row r="41" spans="1:20" s="12" customFormat="1" ht="24" customHeight="1">
      <c r="A41" s="190"/>
      <c r="B41" s="73"/>
      <c r="C41" s="372" t="s">
        <v>543</v>
      </c>
      <c r="D41" s="321" t="s">
        <v>544</v>
      </c>
      <c r="E41" s="105" t="s">
        <v>545</v>
      </c>
      <c r="F41" s="105">
        <v>1.389</v>
      </c>
      <c r="G41" s="105" t="s">
        <v>121</v>
      </c>
      <c r="H41" s="376" t="s">
        <v>546</v>
      </c>
      <c r="I41" s="363">
        <v>5</v>
      </c>
      <c r="J41" s="111">
        <v>17.6</v>
      </c>
      <c r="K41" s="80">
        <f t="shared" si="0"/>
        <v>131.9125</v>
      </c>
      <c r="L41" s="127">
        <v>14.4</v>
      </c>
      <c r="M41" s="82">
        <v>17.6</v>
      </c>
      <c r="N41" s="105" t="s">
        <v>281</v>
      </c>
      <c r="O41" s="105" t="s">
        <v>9</v>
      </c>
      <c r="P41" s="105" t="s">
        <v>10</v>
      </c>
      <c r="Q41" s="375"/>
      <c r="R41" s="519" t="s">
        <v>165</v>
      </c>
      <c r="S41" s="85">
        <f t="shared" si="2"/>
        <v>122</v>
      </c>
      <c r="T41" s="86">
        <f t="shared" si="1"/>
        <v>100</v>
      </c>
    </row>
    <row r="42" spans="1:20" s="12" customFormat="1" ht="39" customHeight="1">
      <c r="A42" s="190"/>
      <c r="B42" s="73"/>
      <c r="C42" s="372" t="s">
        <v>547</v>
      </c>
      <c r="D42" s="321" t="s">
        <v>544</v>
      </c>
      <c r="E42" s="105" t="s">
        <v>545</v>
      </c>
      <c r="F42" s="105">
        <v>1.389</v>
      </c>
      <c r="G42" s="105" t="s">
        <v>121</v>
      </c>
      <c r="H42" s="376" t="s">
        <v>548</v>
      </c>
      <c r="I42" s="363">
        <v>5</v>
      </c>
      <c r="J42" s="111">
        <v>17.6</v>
      </c>
      <c r="K42" s="80">
        <f t="shared" si="0"/>
        <v>131.9125</v>
      </c>
      <c r="L42" s="127">
        <v>14.4</v>
      </c>
      <c r="M42" s="82">
        <v>17.6</v>
      </c>
      <c r="N42" s="105" t="s">
        <v>281</v>
      </c>
      <c r="O42" s="105" t="s">
        <v>9</v>
      </c>
      <c r="P42" s="105" t="s">
        <v>10</v>
      </c>
      <c r="Q42" s="375"/>
      <c r="R42" s="519" t="s">
        <v>165</v>
      </c>
      <c r="S42" s="85">
        <f t="shared" si="2"/>
        <v>122</v>
      </c>
      <c r="T42" s="86">
        <f t="shared" si="1"/>
        <v>100</v>
      </c>
    </row>
    <row r="43" spans="1:20" s="12" customFormat="1" ht="24" customHeight="1">
      <c r="A43" s="190"/>
      <c r="B43" s="73"/>
      <c r="C43" s="520" t="s">
        <v>549</v>
      </c>
      <c r="D43" s="365" t="s">
        <v>550</v>
      </c>
      <c r="E43" s="105" t="s">
        <v>551</v>
      </c>
      <c r="F43" s="105">
        <v>1.984</v>
      </c>
      <c r="G43" s="105" t="s">
        <v>541</v>
      </c>
      <c r="H43" s="376" t="s">
        <v>1579</v>
      </c>
      <c r="I43" s="363">
        <v>5</v>
      </c>
      <c r="J43" s="111">
        <v>11.6</v>
      </c>
      <c r="K43" s="80">
        <f t="shared" si="0"/>
        <v>200.14310344827587</v>
      </c>
      <c r="L43" s="127">
        <v>12.2</v>
      </c>
      <c r="M43" s="82">
        <v>15.4</v>
      </c>
      <c r="N43" s="105" t="s">
        <v>538</v>
      </c>
      <c r="O43" s="105" t="s">
        <v>9</v>
      </c>
      <c r="P43" s="105" t="s">
        <v>83</v>
      </c>
      <c r="Q43" s="375"/>
      <c r="R43" s="366"/>
      <c r="S43" s="85">
        <f t="shared" si="2"/>
      </c>
      <c r="T43" s="86">
        <f t="shared" si="1"/>
      </c>
    </row>
    <row r="44" spans="1:20" s="12" customFormat="1" ht="24" customHeight="1">
      <c r="A44" s="190"/>
      <c r="B44" s="73"/>
      <c r="C44" s="520" t="s">
        <v>552</v>
      </c>
      <c r="D44" s="365" t="s">
        <v>553</v>
      </c>
      <c r="E44" s="105" t="s">
        <v>554</v>
      </c>
      <c r="F44" s="105">
        <v>1.798</v>
      </c>
      <c r="G44" s="105" t="s">
        <v>121</v>
      </c>
      <c r="H44" s="376" t="s">
        <v>1580</v>
      </c>
      <c r="I44" s="363">
        <v>5</v>
      </c>
      <c r="J44" s="111">
        <v>13.4</v>
      </c>
      <c r="K44" s="80">
        <f t="shared" si="0"/>
        <v>173.25820895522384</v>
      </c>
      <c r="L44" s="127">
        <v>13.2</v>
      </c>
      <c r="M44" s="82">
        <v>16.5</v>
      </c>
      <c r="N44" s="105" t="s">
        <v>538</v>
      </c>
      <c r="O44" s="105" t="s">
        <v>9</v>
      </c>
      <c r="P44" s="105" t="s">
        <v>10</v>
      </c>
      <c r="Q44" s="375"/>
      <c r="R44" s="366"/>
      <c r="S44" s="85">
        <f t="shared" si="2"/>
        <v>101</v>
      </c>
      <c r="T44" s="86">
        <f t="shared" si="1"/>
      </c>
    </row>
    <row r="45" spans="1:20" s="12" customFormat="1" ht="24" customHeight="1">
      <c r="A45" s="190"/>
      <c r="B45" s="73"/>
      <c r="C45" s="372" t="s">
        <v>555</v>
      </c>
      <c r="D45" s="365" t="s">
        <v>556</v>
      </c>
      <c r="E45" s="105" t="s">
        <v>557</v>
      </c>
      <c r="F45" s="105">
        <v>3.598</v>
      </c>
      <c r="G45" s="105" t="s">
        <v>1367</v>
      </c>
      <c r="H45" s="376" t="s">
        <v>1581</v>
      </c>
      <c r="I45" s="363">
        <v>5</v>
      </c>
      <c r="J45" s="111">
        <v>9.8</v>
      </c>
      <c r="K45" s="80">
        <f t="shared" si="0"/>
        <v>236.90408163265303</v>
      </c>
      <c r="L45" s="127">
        <v>8.7</v>
      </c>
      <c r="M45" s="82">
        <v>11.9</v>
      </c>
      <c r="N45" s="105" t="s">
        <v>558</v>
      </c>
      <c r="O45" s="105" t="s">
        <v>9</v>
      </c>
      <c r="P45" s="105" t="s">
        <v>34</v>
      </c>
      <c r="Q45" s="375"/>
      <c r="R45" s="366" t="s">
        <v>165</v>
      </c>
      <c r="S45" s="85">
        <f t="shared" si="2"/>
        <v>112</v>
      </c>
      <c r="T45" s="86">
        <f t="shared" si="1"/>
      </c>
    </row>
    <row r="46" spans="1:20" s="12" customFormat="1" ht="24" customHeight="1">
      <c r="A46" s="190"/>
      <c r="B46" s="73"/>
      <c r="C46" s="372" t="s">
        <v>559</v>
      </c>
      <c r="D46" s="365" t="s">
        <v>560</v>
      </c>
      <c r="E46" s="105" t="s">
        <v>557</v>
      </c>
      <c r="F46" s="105">
        <v>3.598</v>
      </c>
      <c r="G46" s="105" t="s">
        <v>1367</v>
      </c>
      <c r="H46" s="376" t="s">
        <v>1582</v>
      </c>
      <c r="I46" s="363">
        <v>5</v>
      </c>
      <c r="J46" s="111">
        <v>9.8</v>
      </c>
      <c r="K46" s="80">
        <f t="shared" si="0"/>
        <v>236.90408163265303</v>
      </c>
      <c r="L46" s="127">
        <v>8.7</v>
      </c>
      <c r="M46" s="82">
        <v>11.9</v>
      </c>
      <c r="N46" s="105" t="s">
        <v>558</v>
      </c>
      <c r="O46" s="105" t="s">
        <v>9</v>
      </c>
      <c r="P46" s="105" t="s">
        <v>34</v>
      </c>
      <c r="Q46" s="375"/>
      <c r="R46" s="366" t="s">
        <v>165</v>
      </c>
      <c r="S46" s="85">
        <f t="shared" si="2"/>
        <v>112</v>
      </c>
      <c r="T46" s="86">
        <f t="shared" si="1"/>
      </c>
    </row>
    <row r="47" spans="1:20" s="12" customFormat="1" ht="24" customHeight="1">
      <c r="A47" s="196"/>
      <c r="B47" s="73"/>
      <c r="C47" s="372" t="s">
        <v>561</v>
      </c>
      <c r="D47" s="365" t="s">
        <v>562</v>
      </c>
      <c r="E47" s="105" t="s">
        <v>563</v>
      </c>
      <c r="F47" s="105">
        <v>2.994</v>
      </c>
      <c r="G47" s="105" t="s">
        <v>1367</v>
      </c>
      <c r="H47" s="376" t="s">
        <v>1583</v>
      </c>
      <c r="I47" s="363">
        <v>5</v>
      </c>
      <c r="J47" s="111">
        <v>13.5</v>
      </c>
      <c r="K47" s="80">
        <f t="shared" si="0"/>
        <v>171.9748148148148</v>
      </c>
      <c r="L47" s="127">
        <v>7.4</v>
      </c>
      <c r="M47" s="82">
        <v>10.6</v>
      </c>
      <c r="N47" s="105" t="s">
        <v>564</v>
      </c>
      <c r="O47" s="105" t="s">
        <v>9</v>
      </c>
      <c r="P47" s="105" t="s">
        <v>34</v>
      </c>
      <c r="Q47" s="375"/>
      <c r="R47" s="366" t="s">
        <v>165</v>
      </c>
      <c r="S47" s="85">
        <f t="shared" si="2"/>
        <v>182</v>
      </c>
      <c r="T47" s="86">
        <f t="shared" si="1"/>
        <v>127</v>
      </c>
    </row>
    <row r="49" spans="2:3" ht="11.25">
      <c r="B49" s="12"/>
      <c r="C49" s="12"/>
    </row>
    <row r="50" spans="2:3" ht="11.25">
      <c r="B50" s="12"/>
      <c r="C50" s="12"/>
    </row>
    <row r="51" ht="11.25">
      <c r="C51" s="12"/>
    </row>
  </sheetData>
  <sheetProtection/>
  <mergeCells count="22">
    <mergeCell ref="I2:N2"/>
    <mergeCell ref="P2:T2"/>
    <mergeCell ref="Q3:T3"/>
    <mergeCell ref="A4:A8"/>
    <mergeCell ref="B4:C8"/>
    <mergeCell ref="D4:D5"/>
    <mergeCell ref="E4:F5"/>
    <mergeCell ref="G4:G8"/>
    <mergeCell ref="H4:H8"/>
    <mergeCell ref="I4:I8"/>
    <mergeCell ref="T4:T8"/>
    <mergeCell ref="J5:J8"/>
    <mergeCell ref="K5:K8"/>
    <mergeCell ref="L5:L8"/>
    <mergeCell ref="M5:M8"/>
    <mergeCell ref="O5:Q5"/>
    <mergeCell ref="D6:D8"/>
    <mergeCell ref="E6:E8"/>
    <mergeCell ref="F6:F8"/>
    <mergeCell ref="J4:M4"/>
    <mergeCell ref="O4:Q4"/>
    <mergeCell ref="S4:S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875" style="4" customWidth="1"/>
    <col min="6" max="6" width="13.125" style="6" bestFit="1" customWidth="1"/>
    <col min="7" max="7" width="5.875" style="6" bestFit="1" customWidth="1"/>
    <col min="8" max="8" width="12.125" style="6" bestFit="1" customWidth="1"/>
    <col min="9" max="9" width="10.50390625" style="6" bestFit="1" customWidth="1"/>
    <col min="10" max="10" width="7.00390625" style="6" bestFit="1" customWidth="1"/>
    <col min="11" max="11" width="5.875" style="6" bestFit="1" customWidth="1"/>
    <col min="12" max="12" width="8.75390625" style="6" bestFit="1" customWidth="1"/>
    <col min="13" max="13" width="8.50390625" style="6" bestFit="1" customWidth="1"/>
    <col min="14" max="14" width="8.625" style="6" bestFit="1" customWidth="1"/>
    <col min="15" max="15" width="14.375" style="6" bestFit="1" customWidth="1"/>
    <col min="16" max="16" width="10.00390625" style="6" bestFit="1" customWidth="1"/>
    <col min="17" max="17" width="6.00390625" style="6" customWidth="1"/>
    <col min="18" max="18" width="25.25390625" style="6" bestFit="1" customWidth="1"/>
    <col min="19" max="19" width="11.00390625" style="6" bestFit="1" customWidth="1"/>
    <col min="20" max="21" width="8.25390625" style="6" bestFit="1" customWidth="1"/>
    <col min="22" max="16384" width="9.00390625" style="6" customWidth="1"/>
  </cols>
  <sheetData>
    <row r="1" spans="1:17" ht="21.75" customHeight="1">
      <c r="A1" s="5"/>
      <c r="B1" s="5"/>
      <c r="Q1" s="7"/>
    </row>
    <row r="2" spans="1:21" s="12" customFormat="1" ht="15">
      <c r="A2" s="8"/>
      <c r="B2" s="8"/>
      <c r="C2" s="8"/>
      <c r="D2" s="9"/>
      <c r="E2" s="1"/>
      <c r="F2" s="10"/>
      <c r="G2" s="9"/>
      <c r="H2" s="9"/>
      <c r="I2" s="8"/>
      <c r="J2" s="839" t="s">
        <v>1424</v>
      </c>
      <c r="K2" s="839"/>
      <c r="L2" s="839"/>
      <c r="M2" s="839"/>
      <c r="N2" s="839"/>
      <c r="O2" s="839"/>
      <c r="P2" s="11"/>
      <c r="Q2" s="759" t="s">
        <v>356</v>
      </c>
      <c r="R2" s="760"/>
      <c r="S2" s="760"/>
      <c r="T2" s="760"/>
      <c r="U2" s="760"/>
    </row>
    <row r="3" spans="1:21" s="12" customFormat="1" ht="23.25" customHeight="1">
      <c r="A3" s="13" t="s">
        <v>0</v>
      </c>
      <c r="B3" s="13"/>
      <c r="C3" s="8"/>
      <c r="D3" s="9"/>
      <c r="E3" s="1"/>
      <c r="F3" s="8"/>
      <c r="G3" s="8"/>
      <c r="H3" s="8"/>
      <c r="I3" s="8"/>
      <c r="J3" s="11"/>
      <c r="K3" s="8"/>
      <c r="L3" s="8"/>
      <c r="M3" s="8"/>
      <c r="N3" s="8"/>
      <c r="O3" s="8"/>
      <c r="P3" s="9"/>
      <c r="Q3" s="14"/>
      <c r="R3" s="840" t="s">
        <v>866</v>
      </c>
      <c r="S3" s="840"/>
      <c r="T3" s="840"/>
      <c r="U3" s="840"/>
    </row>
    <row r="4" spans="1:21" s="12" customFormat="1" ht="14.25" customHeight="1" thickBot="1">
      <c r="A4" s="809" t="s">
        <v>867</v>
      </c>
      <c r="B4" s="841" t="s">
        <v>1426</v>
      </c>
      <c r="C4" s="842"/>
      <c r="D4" s="847"/>
      <c r="E4" s="257"/>
      <c r="F4" s="841" t="s">
        <v>868</v>
      </c>
      <c r="G4" s="849"/>
      <c r="H4" s="815" t="s">
        <v>869</v>
      </c>
      <c r="I4" s="815" t="s">
        <v>870</v>
      </c>
      <c r="J4" s="851" t="s">
        <v>871</v>
      </c>
      <c r="K4" s="816" t="s">
        <v>872</v>
      </c>
      <c r="L4" s="817"/>
      <c r="M4" s="817"/>
      <c r="N4" s="818"/>
      <c r="O4" s="259"/>
      <c r="P4" s="819"/>
      <c r="Q4" s="820"/>
      <c r="R4" s="821"/>
      <c r="S4" s="15"/>
      <c r="T4" s="822" t="s">
        <v>1</v>
      </c>
      <c r="U4" s="825" t="s">
        <v>2</v>
      </c>
    </row>
    <row r="5" spans="1:21" s="12" customFormat="1" ht="11.25" customHeight="1">
      <c r="A5" s="810"/>
      <c r="B5" s="843"/>
      <c r="C5" s="844"/>
      <c r="D5" s="848"/>
      <c r="E5" s="258"/>
      <c r="F5" s="850"/>
      <c r="G5" s="835"/>
      <c r="H5" s="810"/>
      <c r="I5" s="810"/>
      <c r="J5" s="852"/>
      <c r="K5" s="826" t="s">
        <v>875</v>
      </c>
      <c r="L5" s="829" t="s">
        <v>876</v>
      </c>
      <c r="M5" s="832" t="s">
        <v>877</v>
      </c>
      <c r="N5" s="833" t="s">
        <v>878</v>
      </c>
      <c r="O5" s="16" t="s">
        <v>879</v>
      </c>
      <c r="P5" s="836" t="s">
        <v>880</v>
      </c>
      <c r="Q5" s="837"/>
      <c r="R5" s="838"/>
      <c r="S5" s="17" t="s">
        <v>881</v>
      </c>
      <c r="T5" s="823"/>
      <c r="U5" s="810"/>
    </row>
    <row r="6" spans="1:21" s="12" customFormat="1" ht="11.25" customHeight="1">
      <c r="A6" s="810"/>
      <c r="B6" s="843"/>
      <c r="C6" s="844"/>
      <c r="D6" s="809" t="s">
        <v>882</v>
      </c>
      <c r="E6" s="812" t="s">
        <v>1111</v>
      </c>
      <c r="F6" s="809" t="s">
        <v>882</v>
      </c>
      <c r="G6" s="815" t="s">
        <v>883</v>
      </c>
      <c r="H6" s="810"/>
      <c r="I6" s="810"/>
      <c r="J6" s="852"/>
      <c r="K6" s="827"/>
      <c r="L6" s="830"/>
      <c r="M6" s="827"/>
      <c r="N6" s="834"/>
      <c r="O6" s="18" t="s">
        <v>884</v>
      </c>
      <c r="P6" s="18" t="s">
        <v>885</v>
      </c>
      <c r="Q6" s="18"/>
      <c r="R6" s="18"/>
      <c r="S6" s="19" t="s">
        <v>886</v>
      </c>
      <c r="T6" s="823"/>
      <c r="U6" s="810"/>
    </row>
    <row r="7" spans="1:21" s="12" customFormat="1" ht="12" customHeight="1">
      <c r="A7" s="810"/>
      <c r="B7" s="843"/>
      <c r="C7" s="844"/>
      <c r="D7" s="810"/>
      <c r="E7" s="813"/>
      <c r="F7" s="810"/>
      <c r="G7" s="810"/>
      <c r="H7" s="810"/>
      <c r="I7" s="810"/>
      <c r="J7" s="852"/>
      <c r="K7" s="827"/>
      <c r="L7" s="830"/>
      <c r="M7" s="827"/>
      <c r="N7" s="834"/>
      <c r="O7" s="18" t="s">
        <v>887</v>
      </c>
      <c r="P7" s="18" t="s">
        <v>888</v>
      </c>
      <c r="Q7" s="18" t="s">
        <v>889</v>
      </c>
      <c r="R7" s="18" t="s">
        <v>890</v>
      </c>
      <c r="S7" s="19" t="s">
        <v>891</v>
      </c>
      <c r="T7" s="823"/>
      <c r="U7" s="810"/>
    </row>
    <row r="8" spans="1:21" s="12" customFormat="1" ht="11.25" customHeight="1">
      <c r="A8" s="811"/>
      <c r="B8" s="845"/>
      <c r="C8" s="846"/>
      <c r="D8" s="811"/>
      <c r="E8" s="814"/>
      <c r="F8" s="811"/>
      <c r="G8" s="811"/>
      <c r="H8" s="811"/>
      <c r="I8" s="811"/>
      <c r="J8" s="850"/>
      <c r="K8" s="828"/>
      <c r="L8" s="831"/>
      <c r="M8" s="828"/>
      <c r="N8" s="835"/>
      <c r="O8" s="260" t="s">
        <v>892</v>
      </c>
      <c r="P8" s="260" t="s">
        <v>893</v>
      </c>
      <c r="Q8" s="260" t="s">
        <v>894</v>
      </c>
      <c r="R8" s="20"/>
      <c r="S8" s="21" t="s">
        <v>895</v>
      </c>
      <c r="T8" s="824"/>
      <c r="U8" s="811"/>
    </row>
    <row r="9" spans="1:21" s="12" customFormat="1" ht="24" customHeight="1">
      <c r="A9" s="183" t="s">
        <v>1584</v>
      </c>
      <c r="B9" s="184"/>
      <c r="C9" s="121" t="s">
        <v>565</v>
      </c>
      <c r="D9" s="186" t="s">
        <v>566</v>
      </c>
      <c r="E9" s="521" t="s">
        <v>1585</v>
      </c>
      <c r="F9" s="187" t="s">
        <v>567</v>
      </c>
      <c r="G9" s="188">
        <v>1.199</v>
      </c>
      <c r="H9" s="187" t="s">
        <v>568</v>
      </c>
      <c r="I9" s="107" t="s">
        <v>569</v>
      </c>
      <c r="J9" s="108">
        <v>5</v>
      </c>
      <c r="K9" s="111">
        <v>19</v>
      </c>
      <c r="L9" s="80">
        <f aca="true" t="shared" si="0" ref="L9:L39">IF(K9&gt;0,1/K9*34.6*67.1,"")</f>
        <v>122.19263157894736</v>
      </c>
      <c r="M9" s="111">
        <v>20.5</v>
      </c>
      <c r="N9" s="82">
        <v>23.4</v>
      </c>
      <c r="O9" s="107" t="s">
        <v>570</v>
      </c>
      <c r="P9" s="105" t="s">
        <v>9</v>
      </c>
      <c r="Q9" s="107" t="s">
        <v>10</v>
      </c>
      <c r="R9" s="103"/>
      <c r="S9" s="112"/>
      <c r="T9" s="85" t="s">
        <v>1515</v>
      </c>
      <c r="U9" s="86" t="s">
        <v>1515</v>
      </c>
    </row>
    <row r="10" spans="1:21" s="12" customFormat="1" ht="24" customHeight="1">
      <c r="A10" s="190"/>
      <c r="B10" s="191"/>
      <c r="C10" s="423"/>
      <c r="D10" s="103" t="s">
        <v>566</v>
      </c>
      <c r="E10" s="300" t="s">
        <v>1586</v>
      </c>
      <c r="F10" s="105" t="s">
        <v>567</v>
      </c>
      <c r="G10" s="106">
        <v>1.199</v>
      </c>
      <c r="H10" s="105" t="s">
        <v>568</v>
      </c>
      <c r="I10" s="107" t="s">
        <v>571</v>
      </c>
      <c r="J10" s="108">
        <v>5</v>
      </c>
      <c r="K10" s="373">
        <v>19</v>
      </c>
      <c r="L10" s="80">
        <f t="shared" si="0"/>
        <v>122.19263157894736</v>
      </c>
      <c r="M10" s="111">
        <v>18.7</v>
      </c>
      <c r="N10" s="82">
        <v>21.8</v>
      </c>
      <c r="O10" s="105" t="s">
        <v>1587</v>
      </c>
      <c r="P10" s="105" t="s">
        <v>9</v>
      </c>
      <c r="Q10" s="107" t="s">
        <v>10</v>
      </c>
      <c r="R10" s="103"/>
      <c r="S10" s="112"/>
      <c r="T10" s="85">
        <v>101</v>
      </c>
      <c r="U10" s="86" t="s">
        <v>1515</v>
      </c>
    </row>
    <row r="11" spans="1:21" s="12" customFormat="1" ht="24" customHeight="1">
      <c r="A11" s="190"/>
      <c r="B11" s="191"/>
      <c r="C11" s="121"/>
      <c r="D11" s="103" t="s">
        <v>566</v>
      </c>
      <c r="E11" s="300" t="s">
        <v>1588</v>
      </c>
      <c r="F11" s="105" t="s">
        <v>567</v>
      </c>
      <c r="G11" s="106">
        <v>1.199</v>
      </c>
      <c r="H11" s="105" t="s">
        <v>408</v>
      </c>
      <c r="I11" s="107">
        <v>1070</v>
      </c>
      <c r="J11" s="108">
        <v>5</v>
      </c>
      <c r="K11" s="111">
        <v>18.2</v>
      </c>
      <c r="L11" s="80">
        <f t="shared" si="0"/>
        <v>127.56373626373626</v>
      </c>
      <c r="M11" s="111">
        <v>20.5</v>
      </c>
      <c r="N11" s="82">
        <v>23.4</v>
      </c>
      <c r="O11" s="107" t="s">
        <v>570</v>
      </c>
      <c r="P11" s="105" t="s">
        <v>9</v>
      </c>
      <c r="Q11" s="107" t="s">
        <v>10</v>
      </c>
      <c r="R11" s="103"/>
      <c r="S11" s="112"/>
      <c r="T11" s="85" t="s">
        <v>1515</v>
      </c>
      <c r="U11" s="86" t="s">
        <v>1515</v>
      </c>
    </row>
    <row r="12" spans="1:21" s="12" customFormat="1" ht="24" customHeight="1">
      <c r="A12" s="190"/>
      <c r="B12" s="191"/>
      <c r="C12" s="121"/>
      <c r="D12" s="103" t="s">
        <v>566</v>
      </c>
      <c r="E12" s="300" t="s">
        <v>1589</v>
      </c>
      <c r="F12" s="105" t="s">
        <v>567</v>
      </c>
      <c r="G12" s="106">
        <v>1.199</v>
      </c>
      <c r="H12" s="105" t="s">
        <v>408</v>
      </c>
      <c r="I12" s="107" t="s">
        <v>571</v>
      </c>
      <c r="J12" s="108">
        <v>5</v>
      </c>
      <c r="K12" s="111">
        <v>18.2</v>
      </c>
      <c r="L12" s="80">
        <f t="shared" si="0"/>
        <v>127.56373626373626</v>
      </c>
      <c r="M12" s="111">
        <v>18.7</v>
      </c>
      <c r="N12" s="82">
        <v>21.8</v>
      </c>
      <c r="O12" s="107" t="s">
        <v>570</v>
      </c>
      <c r="P12" s="105" t="s">
        <v>9</v>
      </c>
      <c r="Q12" s="107" t="s">
        <v>10</v>
      </c>
      <c r="R12" s="365"/>
      <c r="S12" s="112"/>
      <c r="T12" s="85" t="s">
        <v>1515</v>
      </c>
      <c r="U12" s="86" t="s">
        <v>1515</v>
      </c>
    </row>
    <row r="13" spans="1:21" s="12" customFormat="1" ht="24" customHeight="1">
      <c r="A13" s="190"/>
      <c r="B13" s="191"/>
      <c r="C13" s="121"/>
      <c r="D13" s="103" t="s">
        <v>566</v>
      </c>
      <c r="E13" s="321" t="s">
        <v>1590</v>
      </c>
      <c r="F13" s="105" t="s">
        <v>567</v>
      </c>
      <c r="G13" s="106">
        <v>1.199</v>
      </c>
      <c r="H13" s="105" t="s">
        <v>408</v>
      </c>
      <c r="I13" s="107" t="s">
        <v>1591</v>
      </c>
      <c r="J13" s="108">
        <v>5</v>
      </c>
      <c r="K13" s="111">
        <v>19.4</v>
      </c>
      <c r="L13" s="80">
        <f t="shared" si="0"/>
        <v>119.67319587628867</v>
      </c>
      <c r="M13" s="111">
        <v>18.7</v>
      </c>
      <c r="N13" s="82">
        <v>21.8</v>
      </c>
      <c r="O13" s="107" t="s">
        <v>597</v>
      </c>
      <c r="P13" s="105" t="s">
        <v>9</v>
      </c>
      <c r="Q13" s="107" t="s">
        <v>10</v>
      </c>
      <c r="R13" s="103"/>
      <c r="S13" s="112"/>
      <c r="T13" s="85">
        <v>103</v>
      </c>
      <c r="U13" s="86" t="s">
        <v>1515</v>
      </c>
    </row>
    <row r="14" spans="1:21" s="12" customFormat="1" ht="24" customHeight="1">
      <c r="A14" s="190"/>
      <c r="B14" s="191"/>
      <c r="C14" s="121"/>
      <c r="D14" s="103" t="s">
        <v>573</v>
      </c>
      <c r="E14" s="300" t="s">
        <v>1592</v>
      </c>
      <c r="F14" s="105" t="s">
        <v>567</v>
      </c>
      <c r="G14" s="106">
        <v>1.199</v>
      </c>
      <c r="H14" s="105" t="s">
        <v>484</v>
      </c>
      <c r="I14" s="107" t="s">
        <v>1593</v>
      </c>
      <c r="J14" s="108">
        <v>5</v>
      </c>
      <c r="K14" s="111">
        <v>19</v>
      </c>
      <c r="L14" s="80">
        <f t="shared" si="0"/>
        <v>122.19263157894736</v>
      </c>
      <c r="M14" s="111">
        <v>20.5</v>
      </c>
      <c r="N14" s="82">
        <v>23.4</v>
      </c>
      <c r="O14" s="107" t="s">
        <v>570</v>
      </c>
      <c r="P14" s="105" t="s">
        <v>9</v>
      </c>
      <c r="Q14" s="107" t="s">
        <v>10</v>
      </c>
      <c r="R14" s="103"/>
      <c r="S14" s="112"/>
      <c r="T14" s="85" t="s">
        <v>1515</v>
      </c>
      <c r="U14" s="86" t="s">
        <v>1515</v>
      </c>
    </row>
    <row r="15" spans="1:21" s="12" customFormat="1" ht="24" customHeight="1">
      <c r="A15" s="190"/>
      <c r="B15" s="191"/>
      <c r="C15" s="121"/>
      <c r="D15" s="103" t="s">
        <v>573</v>
      </c>
      <c r="E15" s="300" t="s">
        <v>1594</v>
      </c>
      <c r="F15" s="105" t="s">
        <v>567</v>
      </c>
      <c r="G15" s="106">
        <v>1.199</v>
      </c>
      <c r="H15" s="105" t="s">
        <v>408</v>
      </c>
      <c r="I15" s="107" t="s">
        <v>574</v>
      </c>
      <c r="J15" s="108">
        <v>5</v>
      </c>
      <c r="K15" s="111">
        <v>18.2</v>
      </c>
      <c r="L15" s="80">
        <f t="shared" si="0"/>
        <v>127.56373626373626</v>
      </c>
      <c r="M15" s="111">
        <v>20.5</v>
      </c>
      <c r="N15" s="82">
        <v>23.4</v>
      </c>
      <c r="O15" s="107" t="s">
        <v>570</v>
      </c>
      <c r="P15" s="105" t="s">
        <v>9</v>
      </c>
      <c r="Q15" s="107" t="s">
        <v>10</v>
      </c>
      <c r="R15" s="103"/>
      <c r="S15" s="112"/>
      <c r="T15" s="85" t="s">
        <v>1515</v>
      </c>
      <c r="U15" s="86" t="s">
        <v>1515</v>
      </c>
    </row>
    <row r="16" spans="1:21" s="12" customFormat="1" ht="24" customHeight="1">
      <c r="A16" s="190"/>
      <c r="B16" s="191"/>
      <c r="C16" s="121"/>
      <c r="D16" s="103" t="s">
        <v>573</v>
      </c>
      <c r="E16" s="300" t="s">
        <v>1586</v>
      </c>
      <c r="F16" s="107" t="s">
        <v>567</v>
      </c>
      <c r="G16" s="106">
        <v>1.199</v>
      </c>
      <c r="H16" s="107" t="s">
        <v>408</v>
      </c>
      <c r="I16" s="107" t="s">
        <v>575</v>
      </c>
      <c r="J16" s="108">
        <v>5</v>
      </c>
      <c r="K16" s="111">
        <v>18.2</v>
      </c>
      <c r="L16" s="80">
        <f t="shared" si="0"/>
        <v>127.56373626373626</v>
      </c>
      <c r="M16" s="111">
        <v>18.7</v>
      </c>
      <c r="N16" s="82">
        <v>21.8</v>
      </c>
      <c r="O16" s="107" t="s">
        <v>570</v>
      </c>
      <c r="P16" s="105" t="s">
        <v>9</v>
      </c>
      <c r="Q16" s="107" t="s">
        <v>10</v>
      </c>
      <c r="R16" s="103"/>
      <c r="S16" s="112"/>
      <c r="T16" s="85" t="s">
        <v>1515</v>
      </c>
      <c r="U16" s="86" t="s">
        <v>1515</v>
      </c>
    </row>
    <row r="17" spans="1:21" s="12" customFormat="1" ht="24" customHeight="1">
      <c r="A17" s="190"/>
      <c r="B17" s="191"/>
      <c r="C17" s="121"/>
      <c r="D17" s="103" t="s">
        <v>573</v>
      </c>
      <c r="E17" s="321" t="s">
        <v>1405</v>
      </c>
      <c r="F17" s="107" t="s">
        <v>567</v>
      </c>
      <c r="G17" s="106">
        <v>1.199</v>
      </c>
      <c r="H17" s="107" t="s">
        <v>408</v>
      </c>
      <c r="I17" s="107" t="s">
        <v>572</v>
      </c>
      <c r="J17" s="108">
        <v>5</v>
      </c>
      <c r="K17" s="111">
        <v>19.4</v>
      </c>
      <c r="L17" s="80">
        <f t="shared" si="0"/>
        <v>119.67319587628867</v>
      </c>
      <c r="M17" s="111">
        <v>18.7</v>
      </c>
      <c r="N17" s="82">
        <v>21.8</v>
      </c>
      <c r="O17" s="107" t="s">
        <v>597</v>
      </c>
      <c r="P17" s="105" t="s">
        <v>9</v>
      </c>
      <c r="Q17" s="107" t="s">
        <v>10</v>
      </c>
      <c r="R17" s="103"/>
      <c r="S17" s="112"/>
      <c r="T17" s="85">
        <v>103</v>
      </c>
      <c r="U17" s="86" t="s">
        <v>1515</v>
      </c>
    </row>
    <row r="18" spans="1:21" s="12" customFormat="1" ht="24" customHeight="1">
      <c r="A18" s="190"/>
      <c r="B18" s="191"/>
      <c r="C18" s="121"/>
      <c r="D18" s="103" t="s">
        <v>1595</v>
      </c>
      <c r="E18" s="321" t="s">
        <v>1596</v>
      </c>
      <c r="F18" s="107" t="s">
        <v>1597</v>
      </c>
      <c r="G18" s="106">
        <v>1.199</v>
      </c>
      <c r="H18" s="107" t="s">
        <v>1598</v>
      </c>
      <c r="I18" s="107" t="s">
        <v>1599</v>
      </c>
      <c r="J18" s="108">
        <v>5</v>
      </c>
      <c r="K18" s="111">
        <v>18.2</v>
      </c>
      <c r="L18" s="80">
        <f t="shared" si="0"/>
        <v>127.56373626373626</v>
      </c>
      <c r="M18" s="111">
        <v>18.7</v>
      </c>
      <c r="N18" s="82">
        <v>21.8</v>
      </c>
      <c r="O18" s="107" t="s">
        <v>597</v>
      </c>
      <c r="P18" s="105" t="s">
        <v>9</v>
      </c>
      <c r="Q18" s="107" t="s">
        <v>10</v>
      </c>
      <c r="R18" s="103"/>
      <c r="S18" s="112"/>
      <c r="T18" s="85"/>
      <c r="U18" s="86" t="s">
        <v>1515</v>
      </c>
    </row>
    <row r="19" spans="1:21" s="12" customFormat="1" ht="24" customHeight="1">
      <c r="A19" s="190"/>
      <c r="B19" s="191"/>
      <c r="C19" s="121"/>
      <c r="D19" s="103" t="s">
        <v>1595</v>
      </c>
      <c r="E19" s="309" t="s">
        <v>1440</v>
      </c>
      <c r="F19" s="107" t="s">
        <v>1597</v>
      </c>
      <c r="G19" s="106">
        <v>1.199</v>
      </c>
      <c r="H19" s="107" t="s">
        <v>1598</v>
      </c>
      <c r="I19" s="107">
        <v>1200</v>
      </c>
      <c r="J19" s="108">
        <v>5</v>
      </c>
      <c r="K19" s="111">
        <v>18.2</v>
      </c>
      <c r="L19" s="80">
        <f t="shared" si="0"/>
        <v>127.56373626373626</v>
      </c>
      <c r="M19" s="111">
        <v>17.2</v>
      </c>
      <c r="N19" s="82">
        <v>20.3</v>
      </c>
      <c r="O19" s="107" t="s">
        <v>597</v>
      </c>
      <c r="P19" s="105" t="s">
        <v>9</v>
      </c>
      <c r="Q19" s="107" t="s">
        <v>10</v>
      </c>
      <c r="R19" s="103"/>
      <c r="S19" s="112"/>
      <c r="T19" s="85">
        <v>105</v>
      </c>
      <c r="U19" s="86" t="s">
        <v>1515</v>
      </c>
    </row>
    <row r="20" spans="1:21" s="12" customFormat="1" ht="24" customHeight="1">
      <c r="A20" s="190"/>
      <c r="B20" s="191"/>
      <c r="C20" s="121"/>
      <c r="D20" s="103" t="s">
        <v>1600</v>
      </c>
      <c r="E20" s="300" t="s">
        <v>1391</v>
      </c>
      <c r="F20" s="107" t="s">
        <v>1601</v>
      </c>
      <c r="G20" s="106">
        <v>1.598</v>
      </c>
      <c r="H20" s="107" t="s">
        <v>7</v>
      </c>
      <c r="I20" s="107" t="s">
        <v>1602</v>
      </c>
      <c r="J20" s="108">
        <v>5</v>
      </c>
      <c r="K20" s="111">
        <v>15.6</v>
      </c>
      <c r="L20" s="80">
        <f t="shared" si="0"/>
        <v>148.824358974359</v>
      </c>
      <c r="M20" s="111">
        <v>17.2</v>
      </c>
      <c r="N20" s="82">
        <v>20.3</v>
      </c>
      <c r="O20" s="107" t="s">
        <v>597</v>
      </c>
      <c r="P20" s="105" t="s">
        <v>9</v>
      </c>
      <c r="Q20" s="107" t="s">
        <v>10</v>
      </c>
      <c r="R20" s="103"/>
      <c r="S20" s="112"/>
      <c r="T20" s="85" t="s">
        <v>1515</v>
      </c>
      <c r="U20" s="86" t="s">
        <v>1515</v>
      </c>
    </row>
    <row r="21" spans="1:21" s="12" customFormat="1" ht="24" customHeight="1">
      <c r="A21" s="190"/>
      <c r="B21" s="191"/>
      <c r="C21" s="121"/>
      <c r="D21" s="103" t="s">
        <v>576</v>
      </c>
      <c r="E21" s="300" t="s">
        <v>1391</v>
      </c>
      <c r="F21" s="107" t="s">
        <v>577</v>
      </c>
      <c r="G21" s="106">
        <v>1.598</v>
      </c>
      <c r="H21" s="107" t="s">
        <v>7</v>
      </c>
      <c r="I21" s="107" t="s">
        <v>578</v>
      </c>
      <c r="J21" s="108">
        <v>5</v>
      </c>
      <c r="K21" s="111">
        <v>15.2</v>
      </c>
      <c r="L21" s="80">
        <f t="shared" si="0"/>
        <v>152.74078947368417</v>
      </c>
      <c r="M21" s="111">
        <v>17.2</v>
      </c>
      <c r="N21" s="82">
        <v>20.3</v>
      </c>
      <c r="O21" s="107" t="s">
        <v>570</v>
      </c>
      <c r="P21" s="105" t="s">
        <v>9</v>
      </c>
      <c r="Q21" s="107" t="s">
        <v>10</v>
      </c>
      <c r="R21" s="103"/>
      <c r="S21" s="112"/>
      <c r="T21" s="85" t="s">
        <v>1515</v>
      </c>
      <c r="U21" s="86" t="s">
        <v>1515</v>
      </c>
    </row>
    <row r="22" spans="1:21" s="12" customFormat="1" ht="24" customHeight="1">
      <c r="A22" s="190"/>
      <c r="B22" s="192"/>
      <c r="C22" s="193"/>
      <c r="D22" s="103" t="s">
        <v>1603</v>
      </c>
      <c r="E22" s="300" t="s">
        <v>1391</v>
      </c>
      <c r="F22" s="107" t="s">
        <v>1604</v>
      </c>
      <c r="G22" s="106">
        <v>1.598</v>
      </c>
      <c r="H22" s="107" t="s">
        <v>7</v>
      </c>
      <c r="I22" s="107" t="s">
        <v>1602</v>
      </c>
      <c r="J22" s="108">
        <v>5</v>
      </c>
      <c r="K22" s="111">
        <v>13.8</v>
      </c>
      <c r="L22" s="80">
        <f t="shared" si="0"/>
        <v>168.23623188405796</v>
      </c>
      <c r="M22" s="111">
        <v>17.2</v>
      </c>
      <c r="N22" s="82">
        <v>20.3</v>
      </c>
      <c r="O22" s="107" t="s">
        <v>570</v>
      </c>
      <c r="P22" s="105" t="s">
        <v>9</v>
      </c>
      <c r="Q22" s="107" t="s">
        <v>10</v>
      </c>
      <c r="R22" s="103"/>
      <c r="S22" s="112"/>
      <c r="T22" s="85" t="s">
        <v>1515</v>
      </c>
      <c r="U22" s="86" t="s">
        <v>1515</v>
      </c>
    </row>
    <row r="23" spans="1:21" s="12" customFormat="1" ht="24" customHeight="1">
      <c r="A23" s="190"/>
      <c r="B23" s="73"/>
      <c r="C23" s="104" t="s">
        <v>579</v>
      </c>
      <c r="D23" s="103" t="s">
        <v>580</v>
      </c>
      <c r="E23" s="300" t="s">
        <v>1391</v>
      </c>
      <c r="F23" s="107" t="s">
        <v>567</v>
      </c>
      <c r="G23" s="106">
        <v>1.199</v>
      </c>
      <c r="H23" s="107" t="s">
        <v>408</v>
      </c>
      <c r="I23" s="107" t="s">
        <v>581</v>
      </c>
      <c r="J23" s="108">
        <v>5</v>
      </c>
      <c r="K23" s="111">
        <v>18.5</v>
      </c>
      <c r="L23" s="80">
        <f t="shared" si="0"/>
        <v>125.49513513513514</v>
      </c>
      <c r="M23" s="111">
        <v>18.7</v>
      </c>
      <c r="N23" s="82">
        <v>21.8</v>
      </c>
      <c r="O23" s="107" t="s">
        <v>597</v>
      </c>
      <c r="P23" s="105" t="s">
        <v>9</v>
      </c>
      <c r="Q23" s="107" t="s">
        <v>10</v>
      </c>
      <c r="R23" s="103"/>
      <c r="S23" s="112"/>
      <c r="T23" s="85" t="s">
        <v>1515</v>
      </c>
      <c r="U23" s="86" t="s">
        <v>1515</v>
      </c>
    </row>
    <row r="24" spans="1:21" s="12" customFormat="1" ht="24" customHeight="1">
      <c r="A24" s="190"/>
      <c r="B24" s="191"/>
      <c r="C24" s="121" t="s">
        <v>582</v>
      </c>
      <c r="D24" s="103" t="s">
        <v>583</v>
      </c>
      <c r="E24" s="321" t="s">
        <v>1605</v>
      </c>
      <c r="F24" s="107" t="s">
        <v>577</v>
      </c>
      <c r="G24" s="106">
        <v>1.598</v>
      </c>
      <c r="H24" s="107" t="s">
        <v>7</v>
      </c>
      <c r="I24" s="107" t="s">
        <v>584</v>
      </c>
      <c r="J24" s="108">
        <v>5</v>
      </c>
      <c r="K24" s="111">
        <v>13.4</v>
      </c>
      <c r="L24" s="80">
        <f t="shared" si="0"/>
        <v>173.25820895522384</v>
      </c>
      <c r="M24" s="111">
        <v>15.8</v>
      </c>
      <c r="N24" s="82">
        <v>19</v>
      </c>
      <c r="O24" s="107" t="s">
        <v>570</v>
      </c>
      <c r="P24" s="105" t="s">
        <v>9</v>
      </c>
      <c r="Q24" s="107" t="s">
        <v>10</v>
      </c>
      <c r="R24" s="103"/>
      <c r="S24" s="112"/>
      <c r="T24" s="85" t="s">
        <v>1515</v>
      </c>
      <c r="U24" s="86" t="s">
        <v>1515</v>
      </c>
    </row>
    <row r="25" spans="1:21" s="12" customFormat="1" ht="24" customHeight="1">
      <c r="A25" s="190"/>
      <c r="B25" s="191"/>
      <c r="C25" s="121"/>
      <c r="D25" s="103" t="s">
        <v>583</v>
      </c>
      <c r="E25" s="321" t="s">
        <v>1606</v>
      </c>
      <c r="F25" s="107" t="s">
        <v>577</v>
      </c>
      <c r="G25" s="106">
        <v>1.598</v>
      </c>
      <c r="H25" s="107" t="s">
        <v>364</v>
      </c>
      <c r="I25" s="107" t="s">
        <v>585</v>
      </c>
      <c r="J25" s="108">
        <v>5</v>
      </c>
      <c r="K25" s="111">
        <v>11.4</v>
      </c>
      <c r="L25" s="80">
        <f t="shared" si="0"/>
        <v>203.65438596491228</v>
      </c>
      <c r="M25" s="111">
        <v>15.8</v>
      </c>
      <c r="N25" s="82">
        <v>19</v>
      </c>
      <c r="O25" s="107" t="s">
        <v>570</v>
      </c>
      <c r="P25" s="105" t="s">
        <v>9</v>
      </c>
      <c r="Q25" s="107" t="s">
        <v>10</v>
      </c>
      <c r="R25" s="103"/>
      <c r="S25" s="112"/>
      <c r="T25" s="85" t="s">
        <v>1515</v>
      </c>
      <c r="U25" s="86" t="s">
        <v>1515</v>
      </c>
    </row>
    <row r="26" spans="1:21" s="12" customFormat="1" ht="24" customHeight="1">
      <c r="A26" s="190"/>
      <c r="B26" s="191"/>
      <c r="C26" s="121"/>
      <c r="D26" s="103" t="s">
        <v>586</v>
      </c>
      <c r="E26" s="321" t="s">
        <v>1428</v>
      </c>
      <c r="F26" s="107" t="s">
        <v>587</v>
      </c>
      <c r="G26" s="106">
        <v>1.199</v>
      </c>
      <c r="H26" s="107" t="s">
        <v>364</v>
      </c>
      <c r="I26" s="107" t="s">
        <v>588</v>
      </c>
      <c r="J26" s="108">
        <v>5</v>
      </c>
      <c r="K26" s="111">
        <v>16.1</v>
      </c>
      <c r="L26" s="80">
        <f t="shared" si="0"/>
        <v>144.20248447204966</v>
      </c>
      <c r="M26" s="111">
        <v>17.2</v>
      </c>
      <c r="N26" s="82">
        <v>20.3</v>
      </c>
      <c r="O26" s="107" t="s">
        <v>597</v>
      </c>
      <c r="P26" s="105" t="s">
        <v>9</v>
      </c>
      <c r="Q26" s="107" t="s">
        <v>10</v>
      </c>
      <c r="R26" s="103"/>
      <c r="S26" s="112"/>
      <c r="T26" s="85" t="s">
        <v>1515</v>
      </c>
      <c r="U26" s="86" t="s">
        <v>1515</v>
      </c>
    </row>
    <row r="27" spans="1:21" s="12" customFormat="1" ht="24" customHeight="1">
      <c r="A27" s="190"/>
      <c r="B27" s="191"/>
      <c r="C27" s="121"/>
      <c r="D27" s="103" t="s">
        <v>586</v>
      </c>
      <c r="E27" s="307" t="s">
        <v>1607</v>
      </c>
      <c r="F27" s="107" t="s">
        <v>587</v>
      </c>
      <c r="G27" s="106">
        <v>1.199</v>
      </c>
      <c r="H27" s="107" t="s">
        <v>364</v>
      </c>
      <c r="I27" s="107">
        <v>1320</v>
      </c>
      <c r="J27" s="108">
        <v>5</v>
      </c>
      <c r="K27" s="111">
        <v>16.1</v>
      </c>
      <c r="L27" s="80">
        <f t="shared" si="0"/>
        <v>144.20248447204966</v>
      </c>
      <c r="M27" s="111">
        <v>15.8</v>
      </c>
      <c r="N27" s="82">
        <v>19</v>
      </c>
      <c r="O27" s="107" t="s">
        <v>597</v>
      </c>
      <c r="P27" s="105" t="s">
        <v>9</v>
      </c>
      <c r="Q27" s="107" t="s">
        <v>10</v>
      </c>
      <c r="R27" s="103"/>
      <c r="S27" s="112"/>
      <c r="T27" s="85">
        <v>101</v>
      </c>
      <c r="U27" s="86" t="s">
        <v>1515</v>
      </c>
    </row>
    <row r="28" spans="1:21" s="12" customFormat="1" ht="24" customHeight="1">
      <c r="A28" s="190"/>
      <c r="B28" s="191"/>
      <c r="C28" s="121"/>
      <c r="D28" s="103" t="s">
        <v>586</v>
      </c>
      <c r="E28" s="321" t="s">
        <v>1608</v>
      </c>
      <c r="F28" s="107" t="s">
        <v>587</v>
      </c>
      <c r="G28" s="106">
        <v>1.199</v>
      </c>
      <c r="H28" s="107" t="s">
        <v>364</v>
      </c>
      <c r="I28" s="107" t="s">
        <v>588</v>
      </c>
      <c r="J28" s="108">
        <v>5</v>
      </c>
      <c r="K28" s="111">
        <v>18.1</v>
      </c>
      <c r="L28" s="80">
        <f t="shared" si="0"/>
        <v>128.2685082872928</v>
      </c>
      <c r="M28" s="111">
        <v>17.2</v>
      </c>
      <c r="N28" s="82">
        <v>20.3</v>
      </c>
      <c r="O28" s="107" t="s">
        <v>597</v>
      </c>
      <c r="P28" s="105" t="s">
        <v>9</v>
      </c>
      <c r="Q28" s="107" t="s">
        <v>10</v>
      </c>
      <c r="R28" s="103"/>
      <c r="S28" s="112"/>
      <c r="T28" s="85">
        <v>105</v>
      </c>
      <c r="U28" s="86" t="s">
        <v>1515</v>
      </c>
    </row>
    <row r="29" spans="1:21" s="12" customFormat="1" ht="24" customHeight="1">
      <c r="A29" s="190"/>
      <c r="B29" s="191"/>
      <c r="C29" s="121"/>
      <c r="D29" s="103" t="s">
        <v>586</v>
      </c>
      <c r="E29" s="307" t="s">
        <v>1609</v>
      </c>
      <c r="F29" s="105" t="s">
        <v>587</v>
      </c>
      <c r="G29" s="106">
        <v>1.199</v>
      </c>
      <c r="H29" s="105" t="s">
        <v>364</v>
      </c>
      <c r="I29" s="107">
        <v>1320</v>
      </c>
      <c r="J29" s="108">
        <v>5</v>
      </c>
      <c r="K29" s="111">
        <v>17.7</v>
      </c>
      <c r="L29" s="80">
        <f t="shared" si="0"/>
        <v>131.16723163841806</v>
      </c>
      <c r="M29" s="111">
        <v>15.8</v>
      </c>
      <c r="N29" s="82">
        <v>19</v>
      </c>
      <c r="O29" s="107" t="s">
        <v>597</v>
      </c>
      <c r="P29" s="105" t="s">
        <v>9</v>
      </c>
      <c r="Q29" s="107" t="s">
        <v>10</v>
      </c>
      <c r="R29" s="103"/>
      <c r="S29" s="112"/>
      <c r="T29" s="85">
        <v>112</v>
      </c>
      <c r="U29" s="86" t="s">
        <v>1515</v>
      </c>
    </row>
    <row r="30" spans="1:21" s="12" customFormat="1" ht="37.5" customHeight="1">
      <c r="A30" s="190"/>
      <c r="B30" s="191"/>
      <c r="C30" s="121"/>
      <c r="D30" s="103" t="s">
        <v>589</v>
      </c>
      <c r="E30" s="321" t="s">
        <v>1610</v>
      </c>
      <c r="F30" s="107" t="s">
        <v>587</v>
      </c>
      <c r="G30" s="106">
        <v>1.199</v>
      </c>
      <c r="H30" s="107" t="s">
        <v>364</v>
      </c>
      <c r="I30" s="107" t="s">
        <v>590</v>
      </c>
      <c r="J30" s="108">
        <v>5</v>
      </c>
      <c r="K30" s="111">
        <v>16.1</v>
      </c>
      <c r="L30" s="80">
        <f t="shared" si="0"/>
        <v>144.20248447204966</v>
      </c>
      <c r="M30" s="111">
        <v>15.8</v>
      </c>
      <c r="N30" s="82">
        <v>19</v>
      </c>
      <c r="O30" s="107" t="s">
        <v>597</v>
      </c>
      <c r="P30" s="105" t="s">
        <v>9</v>
      </c>
      <c r="Q30" s="107" t="s">
        <v>10</v>
      </c>
      <c r="R30" s="103"/>
      <c r="S30" s="112"/>
      <c r="T30" s="85">
        <v>101</v>
      </c>
      <c r="U30" s="86" t="s">
        <v>1515</v>
      </c>
    </row>
    <row r="31" spans="1:21" s="12" customFormat="1" ht="24" customHeight="1">
      <c r="A31" s="190"/>
      <c r="B31" s="191"/>
      <c r="C31" s="121"/>
      <c r="D31" s="103" t="s">
        <v>589</v>
      </c>
      <c r="E31" s="321" t="s">
        <v>1611</v>
      </c>
      <c r="F31" s="107" t="s">
        <v>587</v>
      </c>
      <c r="G31" s="106">
        <v>1.199</v>
      </c>
      <c r="H31" s="107" t="s">
        <v>364</v>
      </c>
      <c r="I31" s="107" t="s">
        <v>590</v>
      </c>
      <c r="J31" s="108">
        <v>5</v>
      </c>
      <c r="K31" s="111">
        <v>17.7</v>
      </c>
      <c r="L31" s="80">
        <f t="shared" si="0"/>
        <v>131.16723163841806</v>
      </c>
      <c r="M31" s="111">
        <v>15.8</v>
      </c>
      <c r="N31" s="82">
        <v>19</v>
      </c>
      <c r="O31" s="107" t="s">
        <v>597</v>
      </c>
      <c r="P31" s="105" t="s">
        <v>9</v>
      </c>
      <c r="Q31" s="107" t="s">
        <v>10</v>
      </c>
      <c r="R31" s="103"/>
      <c r="S31" s="112"/>
      <c r="T31" s="85">
        <v>112</v>
      </c>
      <c r="U31" s="86" t="s">
        <v>1515</v>
      </c>
    </row>
    <row r="32" spans="1:21" s="12" customFormat="1" ht="24" customHeight="1">
      <c r="A32" s="190"/>
      <c r="B32" s="184"/>
      <c r="C32" s="185" t="s">
        <v>591</v>
      </c>
      <c r="D32" s="186" t="s">
        <v>592</v>
      </c>
      <c r="E32" s="521" t="s">
        <v>1612</v>
      </c>
      <c r="F32" s="426" t="s">
        <v>577</v>
      </c>
      <c r="G32" s="188">
        <v>1.598</v>
      </c>
      <c r="H32" s="426" t="s">
        <v>364</v>
      </c>
      <c r="I32" s="426" t="s">
        <v>1613</v>
      </c>
      <c r="J32" s="194">
        <v>5</v>
      </c>
      <c r="K32" s="195">
        <v>10.4</v>
      </c>
      <c r="L32" s="101">
        <f t="shared" si="0"/>
        <v>223.23653846153843</v>
      </c>
      <c r="M32" s="195">
        <v>14.4</v>
      </c>
      <c r="N32" s="522">
        <v>17.6</v>
      </c>
      <c r="O32" s="426" t="s">
        <v>570</v>
      </c>
      <c r="P32" s="187" t="s">
        <v>9</v>
      </c>
      <c r="Q32" s="426" t="s">
        <v>10</v>
      </c>
      <c r="R32" s="186"/>
      <c r="S32" s="523"/>
      <c r="T32" s="524" t="s">
        <v>1515</v>
      </c>
      <c r="U32" s="525" t="s">
        <v>1515</v>
      </c>
    </row>
    <row r="33" spans="1:21" s="12" customFormat="1" ht="24" customHeight="1">
      <c r="A33" s="190"/>
      <c r="B33" s="192"/>
      <c r="C33" s="193"/>
      <c r="D33" s="103" t="s">
        <v>592</v>
      </c>
      <c r="E33" s="321" t="s">
        <v>1404</v>
      </c>
      <c r="F33" s="107" t="s">
        <v>577</v>
      </c>
      <c r="G33" s="106">
        <v>1.598</v>
      </c>
      <c r="H33" s="107" t="s">
        <v>364</v>
      </c>
      <c r="I33" s="107" t="s">
        <v>1614</v>
      </c>
      <c r="J33" s="108">
        <v>5</v>
      </c>
      <c r="K33" s="111">
        <v>10.4</v>
      </c>
      <c r="L33" s="80">
        <f t="shared" si="0"/>
        <v>223.23653846153843</v>
      </c>
      <c r="M33" s="111">
        <v>13.2</v>
      </c>
      <c r="N33" s="82">
        <v>16.5</v>
      </c>
      <c r="O33" s="107" t="s">
        <v>570</v>
      </c>
      <c r="P33" s="105" t="s">
        <v>9</v>
      </c>
      <c r="Q33" s="107" t="s">
        <v>10</v>
      </c>
      <c r="R33" s="103"/>
      <c r="S33" s="112"/>
      <c r="T33" s="85" t="s">
        <v>1515</v>
      </c>
      <c r="U33" s="86" t="s">
        <v>1515</v>
      </c>
    </row>
    <row r="34" spans="1:21" s="12" customFormat="1" ht="24" customHeight="1">
      <c r="A34" s="190"/>
      <c r="B34" s="191"/>
      <c r="C34" s="121" t="s">
        <v>593</v>
      </c>
      <c r="D34" s="103" t="s">
        <v>594</v>
      </c>
      <c r="E34" s="300" t="s">
        <v>1391</v>
      </c>
      <c r="F34" s="107" t="s">
        <v>577</v>
      </c>
      <c r="G34" s="106">
        <v>1.598</v>
      </c>
      <c r="H34" s="107" t="s">
        <v>364</v>
      </c>
      <c r="I34" s="107" t="s">
        <v>595</v>
      </c>
      <c r="J34" s="194">
        <v>5</v>
      </c>
      <c r="K34" s="195">
        <v>11</v>
      </c>
      <c r="L34" s="101">
        <f t="shared" si="0"/>
        <v>211.05999999999997</v>
      </c>
      <c r="M34" s="111">
        <v>14.4</v>
      </c>
      <c r="N34" s="82">
        <v>17.6</v>
      </c>
      <c r="O34" s="107" t="s">
        <v>570</v>
      </c>
      <c r="P34" s="105" t="s">
        <v>9</v>
      </c>
      <c r="Q34" s="107" t="s">
        <v>10</v>
      </c>
      <c r="R34" s="103"/>
      <c r="S34" s="112"/>
      <c r="T34" s="85" t="s">
        <v>1515</v>
      </c>
      <c r="U34" s="86" t="s">
        <v>1515</v>
      </c>
    </row>
    <row r="35" spans="1:21" s="12" customFormat="1" ht="24" customHeight="1">
      <c r="A35" s="190"/>
      <c r="B35" s="191"/>
      <c r="C35" s="121"/>
      <c r="D35" s="103" t="s">
        <v>596</v>
      </c>
      <c r="E35" s="307" t="s">
        <v>1177</v>
      </c>
      <c r="F35" s="107" t="s">
        <v>577</v>
      </c>
      <c r="G35" s="106">
        <v>1.598</v>
      </c>
      <c r="H35" s="107" t="s">
        <v>364</v>
      </c>
      <c r="I35" s="107">
        <v>1560</v>
      </c>
      <c r="J35" s="194">
        <v>5</v>
      </c>
      <c r="K35" s="195">
        <v>10.6</v>
      </c>
      <c r="L35" s="101">
        <f t="shared" si="0"/>
        <v>219.0245283018868</v>
      </c>
      <c r="M35" s="111">
        <v>13.2</v>
      </c>
      <c r="N35" s="82">
        <v>16.5</v>
      </c>
      <c r="O35" s="107" t="s">
        <v>570</v>
      </c>
      <c r="P35" s="105" t="s">
        <v>9</v>
      </c>
      <c r="Q35" s="107" t="s">
        <v>10</v>
      </c>
      <c r="R35" s="103"/>
      <c r="S35" s="112"/>
      <c r="T35" s="85" t="s">
        <v>1515</v>
      </c>
      <c r="U35" s="86" t="s">
        <v>1515</v>
      </c>
    </row>
    <row r="36" spans="1:21" s="12" customFormat="1" ht="24" customHeight="1">
      <c r="A36" s="190"/>
      <c r="B36" s="191"/>
      <c r="C36" s="121"/>
      <c r="D36" s="103" t="s">
        <v>1615</v>
      </c>
      <c r="E36" s="321" t="s">
        <v>1616</v>
      </c>
      <c r="F36" s="107" t="s">
        <v>363</v>
      </c>
      <c r="G36" s="106">
        <v>1.598</v>
      </c>
      <c r="H36" s="107" t="s">
        <v>364</v>
      </c>
      <c r="I36" s="107" t="s">
        <v>1617</v>
      </c>
      <c r="J36" s="194">
        <v>5</v>
      </c>
      <c r="K36" s="195">
        <v>13.6</v>
      </c>
      <c r="L36" s="101">
        <f t="shared" si="0"/>
        <v>170.71029411764707</v>
      </c>
      <c r="M36" s="111">
        <v>14.4</v>
      </c>
      <c r="N36" s="82">
        <v>17.6</v>
      </c>
      <c r="O36" s="107" t="s">
        <v>597</v>
      </c>
      <c r="P36" s="105" t="s">
        <v>9</v>
      </c>
      <c r="Q36" s="107" t="s">
        <v>10</v>
      </c>
      <c r="R36" s="103"/>
      <c r="S36" s="112"/>
      <c r="T36" s="85" t="s">
        <v>1515</v>
      </c>
      <c r="U36" s="86" t="s">
        <v>1515</v>
      </c>
    </row>
    <row r="37" spans="1:21" s="12" customFormat="1" ht="24" customHeight="1">
      <c r="A37" s="190"/>
      <c r="B37" s="191"/>
      <c r="C37" s="121"/>
      <c r="D37" s="103" t="s">
        <v>1615</v>
      </c>
      <c r="E37" s="300" t="s">
        <v>1618</v>
      </c>
      <c r="F37" s="107" t="s">
        <v>363</v>
      </c>
      <c r="G37" s="106">
        <v>1.598</v>
      </c>
      <c r="H37" s="107" t="s">
        <v>364</v>
      </c>
      <c r="I37" s="107">
        <v>1540</v>
      </c>
      <c r="J37" s="194">
        <v>5</v>
      </c>
      <c r="K37" s="195">
        <v>13.6</v>
      </c>
      <c r="L37" s="101">
        <f t="shared" si="0"/>
        <v>170.71029411764707</v>
      </c>
      <c r="M37" s="111">
        <v>13.2</v>
      </c>
      <c r="N37" s="82">
        <v>16.5</v>
      </c>
      <c r="O37" s="107" t="s">
        <v>597</v>
      </c>
      <c r="P37" s="105" t="s">
        <v>9</v>
      </c>
      <c r="Q37" s="107" t="s">
        <v>10</v>
      </c>
      <c r="R37" s="103"/>
      <c r="S37" s="112"/>
      <c r="T37" s="85">
        <v>103</v>
      </c>
      <c r="U37" s="86" t="s">
        <v>1515</v>
      </c>
    </row>
    <row r="38" spans="1:21" s="12" customFormat="1" ht="24" customHeight="1">
      <c r="A38" s="190"/>
      <c r="B38" s="192"/>
      <c r="C38" s="193"/>
      <c r="D38" s="103" t="s">
        <v>1619</v>
      </c>
      <c r="E38" s="300" t="s">
        <v>1391</v>
      </c>
      <c r="F38" s="107" t="s">
        <v>363</v>
      </c>
      <c r="G38" s="106">
        <v>1.598</v>
      </c>
      <c r="H38" s="107" t="s">
        <v>364</v>
      </c>
      <c r="I38" s="107">
        <v>1560</v>
      </c>
      <c r="J38" s="194">
        <v>5</v>
      </c>
      <c r="K38" s="195">
        <v>13.6</v>
      </c>
      <c r="L38" s="101">
        <f t="shared" si="0"/>
        <v>170.71029411764707</v>
      </c>
      <c r="M38" s="111">
        <v>13.2</v>
      </c>
      <c r="N38" s="82">
        <v>16.5</v>
      </c>
      <c r="O38" s="107" t="s">
        <v>597</v>
      </c>
      <c r="P38" s="105" t="s">
        <v>9</v>
      </c>
      <c r="Q38" s="107" t="s">
        <v>10</v>
      </c>
      <c r="R38" s="103"/>
      <c r="S38" s="112"/>
      <c r="T38" s="85">
        <v>103</v>
      </c>
      <c r="U38" s="86" t="s">
        <v>1515</v>
      </c>
    </row>
    <row r="39" spans="1:21" s="12" customFormat="1" ht="24" customHeight="1" thickBot="1">
      <c r="A39" s="196"/>
      <c r="B39" s="192"/>
      <c r="C39" s="193" t="s">
        <v>598</v>
      </c>
      <c r="D39" s="103" t="s">
        <v>599</v>
      </c>
      <c r="E39" s="321" t="s">
        <v>1428</v>
      </c>
      <c r="F39" s="107" t="s">
        <v>577</v>
      </c>
      <c r="G39" s="106">
        <v>1.598</v>
      </c>
      <c r="H39" s="107" t="s">
        <v>364</v>
      </c>
      <c r="I39" s="107" t="s">
        <v>600</v>
      </c>
      <c r="J39" s="108">
        <v>7</v>
      </c>
      <c r="K39" s="109">
        <v>11.7</v>
      </c>
      <c r="L39" s="110">
        <f t="shared" si="0"/>
        <v>198.43247863247862</v>
      </c>
      <c r="M39" s="111">
        <v>13.200000000000001</v>
      </c>
      <c r="N39" s="82">
        <v>16.5</v>
      </c>
      <c r="O39" s="107" t="s">
        <v>570</v>
      </c>
      <c r="P39" s="105" t="s">
        <v>9</v>
      </c>
      <c r="Q39" s="107" t="s">
        <v>10</v>
      </c>
      <c r="R39" s="103"/>
      <c r="S39" s="112"/>
      <c r="T39" s="85" t="s">
        <v>1515</v>
      </c>
      <c r="U39" s="86" t="s">
        <v>1515</v>
      </c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9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31" customWidth="1"/>
    <col min="2" max="2" width="1.875" style="131" customWidth="1"/>
    <col min="3" max="3" width="17.125" style="131" customWidth="1"/>
    <col min="4" max="4" width="12.375" style="131" customWidth="1"/>
    <col min="5" max="5" width="8.125" style="131" bestFit="1" customWidth="1"/>
    <col min="6" max="6" width="5.25390625" style="131" bestFit="1" customWidth="1"/>
    <col min="7" max="8" width="8.875" style="131" bestFit="1" customWidth="1"/>
    <col min="9" max="9" width="7.125" style="131" customWidth="1"/>
    <col min="10" max="10" width="7.875" style="131" customWidth="1"/>
    <col min="11" max="11" width="9.875" style="131" customWidth="1"/>
    <col min="12" max="12" width="8.625" style="131" customWidth="1"/>
    <col min="13" max="13" width="8.75390625" style="131" customWidth="1"/>
    <col min="14" max="14" width="8.875" style="131" bestFit="1" customWidth="1"/>
    <col min="15" max="15" width="6.75390625" style="131" customWidth="1"/>
    <col min="16" max="16" width="4.25390625" style="131" customWidth="1"/>
    <col min="17" max="17" width="17.375" style="201" customWidth="1"/>
    <col min="18" max="18" width="7.50390625" style="131" customWidth="1"/>
    <col min="19" max="16384" width="9.00390625" style="131" customWidth="1"/>
  </cols>
  <sheetData>
    <row r="1" spans="1:16" ht="21.75" customHeight="1">
      <c r="A1" s="130"/>
      <c r="B1" s="130"/>
      <c r="P1" s="200"/>
    </row>
    <row r="2" spans="1:20" s="64" customFormat="1" ht="14.25">
      <c r="A2" s="131"/>
      <c r="B2" s="131"/>
      <c r="C2" s="131"/>
      <c r="E2" s="136"/>
      <c r="H2" s="131"/>
      <c r="I2" s="131"/>
      <c r="J2" s="526" t="s">
        <v>601</v>
      </c>
      <c r="K2" s="137"/>
      <c r="L2" s="137"/>
      <c r="M2" s="137"/>
      <c r="N2" s="137"/>
      <c r="O2" s="137"/>
      <c r="P2" s="137"/>
      <c r="Q2" s="527"/>
      <c r="R2" s="137"/>
      <c r="S2" s="137"/>
      <c r="T2" s="131"/>
    </row>
    <row r="3" spans="1:20" s="64" customFormat="1" ht="23.25" customHeight="1">
      <c r="A3" s="528" t="s">
        <v>602</v>
      </c>
      <c r="B3" s="31"/>
      <c r="C3" s="131"/>
      <c r="E3" s="131"/>
      <c r="F3" s="131"/>
      <c r="G3" s="131"/>
      <c r="H3" s="131"/>
      <c r="I3" s="137"/>
      <c r="J3" s="131"/>
      <c r="K3" s="131"/>
      <c r="L3" s="131"/>
      <c r="M3" s="131"/>
      <c r="N3" s="131"/>
      <c r="P3" s="139"/>
      <c r="Q3" s="761" t="s">
        <v>367</v>
      </c>
      <c r="R3" s="761"/>
      <c r="S3" s="761"/>
      <c r="T3" s="761"/>
    </row>
    <row r="4" spans="1:20" s="64" customFormat="1" ht="14.25" customHeight="1" thickBot="1">
      <c r="A4" s="804" t="s">
        <v>424</v>
      </c>
      <c r="B4" s="918" t="s">
        <v>425</v>
      </c>
      <c r="C4" s="919"/>
      <c r="D4" s="928"/>
      <c r="E4" s="918" t="s">
        <v>426</v>
      </c>
      <c r="F4" s="928"/>
      <c r="G4" s="737" t="s">
        <v>288</v>
      </c>
      <c r="H4" s="737" t="s">
        <v>289</v>
      </c>
      <c r="I4" s="774" t="s">
        <v>290</v>
      </c>
      <c r="J4" s="688" t="s">
        <v>291</v>
      </c>
      <c r="K4" s="689"/>
      <c r="L4" s="689"/>
      <c r="M4" s="690"/>
      <c r="N4" s="144"/>
      <c r="O4" s="906"/>
      <c r="P4" s="907"/>
      <c r="Q4" s="908"/>
      <c r="R4" s="145"/>
      <c r="S4" s="741" t="s">
        <v>1</v>
      </c>
      <c r="T4" s="744" t="s">
        <v>2</v>
      </c>
    </row>
    <row r="5" spans="1:20" s="64" customFormat="1" ht="10.5">
      <c r="A5" s="912"/>
      <c r="B5" s="920"/>
      <c r="C5" s="921"/>
      <c r="D5" s="929"/>
      <c r="E5" s="922"/>
      <c r="F5" s="929"/>
      <c r="G5" s="735"/>
      <c r="H5" s="735"/>
      <c r="I5" s="775"/>
      <c r="J5" s="745" t="s">
        <v>293</v>
      </c>
      <c r="K5" s="748" t="s">
        <v>294</v>
      </c>
      <c r="L5" s="751" t="s">
        <v>368</v>
      </c>
      <c r="M5" s="752" t="s">
        <v>369</v>
      </c>
      <c r="N5" s="149" t="s">
        <v>432</v>
      </c>
      <c r="O5" s="915" t="s">
        <v>433</v>
      </c>
      <c r="P5" s="916"/>
      <c r="Q5" s="917"/>
      <c r="R5" s="153" t="s">
        <v>434</v>
      </c>
      <c r="S5" s="742"/>
      <c r="T5" s="735"/>
    </row>
    <row r="6" spans="1:20" s="64" customFormat="1" ht="13.5" customHeight="1">
      <c r="A6" s="912"/>
      <c r="B6" s="920"/>
      <c r="C6" s="921"/>
      <c r="D6" s="804" t="s">
        <v>444</v>
      </c>
      <c r="E6" s="804" t="s">
        <v>444</v>
      </c>
      <c r="F6" s="737" t="s">
        <v>300</v>
      </c>
      <c r="G6" s="735"/>
      <c r="H6" s="735"/>
      <c r="I6" s="775"/>
      <c r="J6" s="746"/>
      <c r="K6" s="749"/>
      <c r="L6" s="746"/>
      <c r="M6" s="753"/>
      <c r="N6" s="158" t="s">
        <v>441</v>
      </c>
      <c r="O6" s="158" t="s">
        <v>442</v>
      </c>
      <c r="P6" s="158"/>
      <c r="Q6" s="529"/>
      <c r="R6" s="133" t="s">
        <v>443</v>
      </c>
      <c r="S6" s="742"/>
      <c r="T6" s="735"/>
    </row>
    <row r="7" spans="1:20" s="64" customFormat="1" ht="10.5">
      <c r="A7" s="912"/>
      <c r="B7" s="920"/>
      <c r="C7" s="921"/>
      <c r="D7" s="912"/>
      <c r="E7" s="912"/>
      <c r="F7" s="735"/>
      <c r="G7" s="735"/>
      <c r="H7" s="735"/>
      <c r="I7" s="775"/>
      <c r="J7" s="746"/>
      <c r="K7" s="749"/>
      <c r="L7" s="746"/>
      <c r="M7" s="753"/>
      <c r="N7" s="158" t="s">
        <v>450</v>
      </c>
      <c r="O7" s="158" t="s">
        <v>451</v>
      </c>
      <c r="P7" s="158" t="s">
        <v>452</v>
      </c>
      <c r="Q7" s="529" t="s">
        <v>453</v>
      </c>
      <c r="R7" s="133" t="s">
        <v>454</v>
      </c>
      <c r="S7" s="742"/>
      <c r="T7" s="735"/>
    </row>
    <row r="8" spans="1:20" s="64" customFormat="1" ht="10.5">
      <c r="A8" s="805"/>
      <c r="B8" s="922"/>
      <c r="C8" s="923"/>
      <c r="D8" s="805"/>
      <c r="E8" s="805"/>
      <c r="F8" s="736"/>
      <c r="G8" s="736"/>
      <c r="H8" s="736"/>
      <c r="I8" s="773"/>
      <c r="J8" s="747"/>
      <c r="K8" s="750"/>
      <c r="L8" s="747"/>
      <c r="M8" s="754"/>
      <c r="N8" s="166" t="s">
        <v>458</v>
      </c>
      <c r="O8" s="166" t="s">
        <v>459</v>
      </c>
      <c r="P8" s="166" t="s">
        <v>460</v>
      </c>
      <c r="Q8" s="530"/>
      <c r="R8" s="138" t="s">
        <v>461</v>
      </c>
      <c r="S8" s="743"/>
      <c r="T8" s="736"/>
    </row>
    <row r="9" spans="1:24" ht="22.5" customHeight="1">
      <c r="A9" s="197" t="s">
        <v>603</v>
      </c>
      <c r="B9" s="225"/>
      <c r="C9" s="531" t="s">
        <v>604</v>
      </c>
      <c r="D9" s="227" t="s">
        <v>605</v>
      </c>
      <c r="E9" s="532" t="s">
        <v>204</v>
      </c>
      <c r="F9" s="53">
        <v>1.984</v>
      </c>
      <c r="G9" s="53" t="s">
        <v>114</v>
      </c>
      <c r="H9" s="123" t="s">
        <v>606</v>
      </c>
      <c r="I9" s="56">
        <v>5</v>
      </c>
      <c r="J9" s="233">
        <v>13</v>
      </c>
      <c r="K9" s="533">
        <f aca="true" t="shared" si="0" ref="K9:K32">IF(J9&gt;0,1/J9*34.6*67.1,"")</f>
        <v>178.58923076923077</v>
      </c>
      <c r="L9" s="417">
        <v>11.1</v>
      </c>
      <c r="M9" s="534">
        <v>14.4</v>
      </c>
      <c r="N9" s="53" t="s">
        <v>281</v>
      </c>
      <c r="O9" s="53" t="s">
        <v>171</v>
      </c>
      <c r="P9" s="53" t="s">
        <v>83</v>
      </c>
      <c r="Q9" s="535"/>
      <c r="R9" s="536"/>
      <c r="S9" s="537">
        <f aca="true" t="shared" si="1" ref="S9:S72">IF(J9&lt;&gt;0,IF(J9&gt;=L9,ROUNDDOWN(J9/L9*100,0),""),"")</f>
        <v>117</v>
      </c>
      <c r="T9" s="53">
        <f aca="true" t="shared" si="2" ref="T9:T72">IF(J9&lt;&gt;0,IF(J9&gt;=M9,ROUNDDOWN(J9/M9*100,0),""),"")</f>
      </c>
      <c r="U9" s="203"/>
      <c r="X9" s="133"/>
    </row>
    <row r="10" spans="1:24" ht="22.5" customHeight="1">
      <c r="A10" s="199"/>
      <c r="B10" s="220"/>
      <c r="C10" s="538"/>
      <c r="D10" s="227" t="s">
        <v>607</v>
      </c>
      <c r="E10" s="532" t="s">
        <v>204</v>
      </c>
      <c r="F10" s="53">
        <v>1.984</v>
      </c>
      <c r="G10" s="53" t="s">
        <v>114</v>
      </c>
      <c r="H10" s="123" t="s">
        <v>608</v>
      </c>
      <c r="I10" s="56">
        <v>5</v>
      </c>
      <c r="J10" s="233">
        <v>13</v>
      </c>
      <c r="K10" s="533">
        <f t="shared" si="0"/>
        <v>178.58923076923077</v>
      </c>
      <c r="L10" s="417">
        <v>11.1</v>
      </c>
      <c r="M10" s="534">
        <v>14.4</v>
      </c>
      <c r="N10" s="53" t="s">
        <v>281</v>
      </c>
      <c r="O10" s="53" t="s">
        <v>171</v>
      </c>
      <c r="P10" s="53" t="s">
        <v>83</v>
      </c>
      <c r="Q10" s="535"/>
      <c r="R10" s="536"/>
      <c r="S10" s="537">
        <f t="shared" si="1"/>
        <v>117</v>
      </c>
      <c r="T10" s="53">
        <f t="shared" si="2"/>
      </c>
      <c r="U10" s="203"/>
      <c r="X10" s="133"/>
    </row>
    <row r="11" spans="1:20" s="64" customFormat="1" ht="31.5">
      <c r="A11" s="146"/>
      <c r="B11" s="262"/>
      <c r="C11" s="539" t="s">
        <v>611</v>
      </c>
      <c r="D11" s="227" t="s">
        <v>612</v>
      </c>
      <c r="E11" s="532" t="s">
        <v>613</v>
      </c>
      <c r="F11" s="53">
        <v>2.706</v>
      </c>
      <c r="G11" s="53" t="s">
        <v>114</v>
      </c>
      <c r="H11" s="53">
        <v>1390</v>
      </c>
      <c r="I11" s="56">
        <v>2</v>
      </c>
      <c r="J11" s="233">
        <v>12</v>
      </c>
      <c r="K11" s="533">
        <f t="shared" si="0"/>
        <v>193.47166666666664</v>
      </c>
      <c r="L11" s="417">
        <v>15.8</v>
      </c>
      <c r="M11" s="534">
        <v>19</v>
      </c>
      <c r="N11" s="53" t="s">
        <v>281</v>
      </c>
      <c r="O11" s="53" t="s">
        <v>171</v>
      </c>
      <c r="P11" s="53" t="s">
        <v>381</v>
      </c>
      <c r="Q11" s="540" t="s">
        <v>614</v>
      </c>
      <c r="R11" s="541"/>
      <c r="S11" s="537">
        <f t="shared" si="1"/>
      </c>
      <c r="T11" s="53">
        <f t="shared" si="2"/>
      </c>
    </row>
    <row r="12" spans="1:20" s="64" customFormat="1" ht="31.5">
      <c r="A12" s="146"/>
      <c r="B12" s="264"/>
      <c r="C12" s="542"/>
      <c r="D12" s="227" t="s">
        <v>612</v>
      </c>
      <c r="E12" s="532" t="s">
        <v>613</v>
      </c>
      <c r="F12" s="53">
        <v>2.706</v>
      </c>
      <c r="G12" s="53" t="s">
        <v>117</v>
      </c>
      <c r="H12" s="53">
        <v>1360</v>
      </c>
      <c r="I12" s="56">
        <v>2</v>
      </c>
      <c r="J12" s="233">
        <v>11.6</v>
      </c>
      <c r="K12" s="533">
        <f t="shared" si="0"/>
        <v>200.14310344827587</v>
      </c>
      <c r="L12" s="417">
        <v>15.8</v>
      </c>
      <c r="M12" s="534">
        <v>19</v>
      </c>
      <c r="N12" s="53" t="s">
        <v>176</v>
      </c>
      <c r="O12" s="53" t="s">
        <v>171</v>
      </c>
      <c r="P12" s="53" t="s">
        <v>381</v>
      </c>
      <c r="Q12" s="540" t="s">
        <v>615</v>
      </c>
      <c r="R12" s="541"/>
      <c r="S12" s="537">
        <f t="shared" si="1"/>
      </c>
      <c r="T12" s="53">
        <f t="shared" si="2"/>
      </c>
    </row>
    <row r="13" spans="1:20" s="64" customFormat="1" ht="22.5" customHeight="1">
      <c r="A13" s="146"/>
      <c r="B13" s="262"/>
      <c r="C13" s="539" t="s">
        <v>616</v>
      </c>
      <c r="D13" s="227" t="s">
        <v>612</v>
      </c>
      <c r="E13" s="532" t="s">
        <v>613</v>
      </c>
      <c r="F13" s="53">
        <v>2.706</v>
      </c>
      <c r="G13" s="53" t="s">
        <v>114</v>
      </c>
      <c r="H13" s="53">
        <v>1380</v>
      </c>
      <c r="I13" s="56">
        <v>2</v>
      </c>
      <c r="J13" s="233">
        <v>12</v>
      </c>
      <c r="K13" s="533">
        <f t="shared" si="0"/>
        <v>193.47166666666664</v>
      </c>
      <c r="L13" s="417">
        <v>15.8</v>
      </c>
      <c r="M13" s="534">
        <v>19</v>
      </c>
      <c r="N13" s="53" t="s">
        <v>281</v>
      </c>
      <c r="O13" s="53" t="s">
        <v>171</v>
      </c>
      <c r="P13" s="53" t="s">
        <v>381</v>
      </c>
      <c r="R13" s="541"/>
      <c r="S13" s="537">
        <f t="shared" si="1"/>
      </c>
      <c r="T13" s="53">
        <f t="shared" si="2"/>
      </c>
    </row>
    <row r="14" spans="1:20" s="64" customFormat="1" ht="22.5" customHeight="1">
      <c r="A14" s="146"/>
      <c r="B14" s="264"/>
      <c r="C14" s="542"/>
      <c r="D14" s="227" t="s">
        <v>612</v>
      </c>
      <c r="E14" s="532" t="s">
        <v>613</v>
      </c>
      <c r="F14" s="53">
        <v>2.706</v>
      </c>
      <c r="G14" s="53" t="s">
        <v>117</v>
      </c>
      <c r="H14" s="53">
        <v>1350</v>
      </c>
      <c r="I14" s="56">
        <v>2</v>
      </c>
      <c r="J14" s="233">
        <v>11.6</v>
      </c>
      <c r="K14" s="533">
        <f t="shared" si="0"/>
        <v>200.14310344827587</v>
      </c>
      <c r="L14" s="417">
        <v>15.8</v>
      </c>
      <c r="M14" s="534">
        <v>19</v>
      </c>
      <c r="N14" s="53" t="s">
        <v>176</v>
      </c>
      <c r="O14" s="53" t="s">
        <v>171</v>
      </c>
      <c r="P14" s="53" t="s">
        <v>381</v>
      </c>
      <c r="Q14" s="540"/>
      <c r="R14" s="541"/>
      <c r="S14" s="537">
        <f t="shared" si="1"/>
      </c>
      <c r="T14" s="53">
        <f t="shared" si="2"/>
      </c>
    </row>
    <row r="15" spans="1:20" s="64" customFormat="1" ht="31.5">
      <c r="A15" s="146"/>
      <c r="B15" s="262"/>
      <c r="C15" s="539" t="s">
        <v>617</v>
      </c>
      <c r="D15" s="227" t="s">
        <v>618</v>
      </c>
      <c r="E15" s="532" t="s">
        <v>619</v>
      </c>
      <c r="F15" s="53">
        <v>3.436</v>
      </c>
      <c r="G15" s="53" t="s">
        <v>114</v>
      </c>
      <c r="H15" s="53">
        <v>1400</v>
      </c>
      <c r="I15" s="56">
        <v>2</v>
      </c>
      <c r="J15" s="233">
        <v>11.4</v>
      </c>
      <c r="K15" s="533">
        <f t="shared" si="0"/>
        <v>203.65438596491228</v>
      </c>
      <c r="L15" s="417">
        <v>15.8</v>
      </c>
      <c r="M15" s="534">
        <v>19</v>
      </c>
      <c r="N15" s="53" t="s">
        <v>281</v>
      </c>
      <c r="O15" s="53" t="s">
        <v>171</v>
      </c>
      <c r="P15" s="53" t="s">
        <v>381</v>
      </c>
      <c r="Q15" s="540" t="s">
        <v>620</v>
      </c>
      <c r="R15" s="541"/>
      <c r="S15" s="537">
        <f t="shared" si="1"/>
      </c>
      <c r="T15" s="53">
        <f t="shared" si="2"/>
      </c>
    </row>
    <row r="16" spans="1:20" s="64" customFormat="1" ht="31.5">
      <c r="A16" s="146"/>
      <c r="B16" s="264"/>
      <c r="C16" s="542"/>
      <c r="D16" s="227" t="s">
        <v>618</v>
      </c>
      <c r="E16" s="532" t="s">
        <v>619</v>
      </c>
      <c r="F16" s="53">
        <v>3.436</v>
      </c>
      <c r="G16" s="53" t="s">
        <v>117</v>
      </c>
      <c r="H16" s="53">
        <v>1370</v>
      </c>
      <c r="I16" s="56">
        <v>2</v>
      </c>
      <c r="J16" s="233">
        <v>10</v>
      </c>
      <c r="K16" s="533">
        <f t="shared" si="0"/>
        <v>232.166</v>
      </c>
      <c r="L16" s="417">
        <v>15.8</v>
      </c>
      <c r="M16" s="534">
        <v>19</v>
      </c>
      <c r="N16" s="53" t="s">
        <v>176</v>
      </c>
      <c r="O16" s="53" t="s">
        <v>171</v>
      </c>
      <c r="P16" s="53" t="s">
        <v>381</v>
      </c>
      <c r="Q16" s="540" t="s">
        <v>621</v>
      </c>
      <c r="R16" s="541"/>
      <c r="S16" s="537">
        <f t="shared" si="1"/>
      </c>
      <c r="T16" s="53">
        <f t="shared" si="2"/>
      </c>
    </row>
    <row r="17" spans="1:20" s="64" customFormat="1" ht="22.5" customHeight="1">
      <c r="A17" s="146"/>
      <c r="B17" s="262"/>
      <c r="C17" s="539" t="s">
        <v>622</v>
      </c>
      <c r="D17" s="227" t="s">
        <v>618</v>
      </c>
      <c r="E17" s="532" t="s">
        <v>619</v>
      </c>
      <c r="F17" s="53">
        <v>3.436</v>
      </c>
      <c r="G17" s="53" t="s">
        <v>114</v>
      </c>
      <c r="H17" s="53">
        <v>1390</v>
      </c>
      <c r="I17" s="56">
        <v>2</v>
      </c>
      <c r="J17" s="233">
        <v>11.4</v>
      </c>
      <c r="K17" s="533">
        <f t="shared" si="0"/>
        <v>203.65438596491228</v>
      </c>
      <c r="L17" s="417">
        <v>15.8</v>
      </c>
      <c r="M17" s="534">
        <v>19</v>
      </c>
      <c r="N17" s="53" t="s">
        <v>281</v>
      </c>
      <c r="O17" s="53" t="s">
        <v>171</v>
      </c>
      <c r="P17" s="53" t="s">
        <v>381</v>
      </c>
      <c r="R17" s="541"/>
      <c r="S17" s="537">
        <f t="shared" si="1"/>
      </c>
      <c r="T17" s="53">
        <f t="shared" si="2"/>
      </c>
    </row>
    <row r="18" spans="1:20" s="64" customFormat="1" ht="22.5" customHeight="1">
      <c r="A18" s="146"/>
      <c r="B18" s="264"/>
      <c r="C18" s="542"/>
      <c r="D18" s="227" t="s">
        <v>618</v>
      </c>
      <c r="E18" s="532" t="s">
        <v>619</v>
      </c>
      <c r="F18" s="53">
        <v>3.436</v>
      </c>
      <c r="G18" s="53" t="s">
        <v>117</v>
      </c>
      <c r="H18" s="53">
        <v>1360</v>
      </c>
      <c r="I18" s="56">
        <v>2</v>
      </c>
      <c r="J18" s="233">
        <v>10</v>
      </c>
      <c r="K18" s="533">
        <f t="shared" si="0"/>
        <v>232.166</v>
      </c>
      <c r="L18" s="417">
        <v>15.8</v>
      </c>
      <c r="M18" s="534">
        <v>19</v>
      </c>
      <c r="N18" s="53" t="s">
        <v>176</v>
      </c>
      <c r="O18" s="53" t="s">
        <v>171</v>
      </c>
      <c r="P18" s="53" t="s">
        <v>381</v>
      </c>
      <c r="Q18" s="540"/>
      <c r="R18" s="541"/>
      <c r="S18" s="537">
        <f t="shared" si="1"/>
      </c>
      <c r="T18" s="53">
        <f t="shared" si="2"/>
      </c>
    </row>
    <row r="19" spans="1:20" ht="22.5" customHeight="1">
      <c r="A19" s="150"/>
      <c r="B19" s="543"/>
      <c r="C19" s="531" t="s">
        <v>623</v>
      </c>
      <c r="D19" s="227" t="s">
        <v>624</v>
      </c>
      <c r="E19" s="532" t="s">
        <v>625</v>
      </c>
      <c r="F19" s="53" t="s">
        <v>626</v>
      </c>
      <c r="G19" s="53" t="s">
        <v>121</v>
      </c>
      <c r="H19" s="53" t="s">
        <v>627</v>
      </c>
      <c r="I19" s="56">
        <v>4</v>
      </c>
      <c r="J19" s="233">
        <v>11.1</v>
      </c>
      <c r="K19" s="533">
        <f t="shared" si="0"/>
        <v>209.15855855855858</v>
      </c>
      <c r="L19" s="417">
        <v>11.1</v>
      </c>
      <c r="M19" s="534">
        <v>14.4</v>
      </c>
      <c r="N19" s="53" t="s">
        <v>628</v>
      </c>
      <c r="O19" s="53" t="s">
        <v>171</v>
      </c>
      <c r="P19" s="53" t="s">
        <v>381</v>
      </c>
      <c r="Q19" s="540" t="s">
        <v>629</v>
      </c>
      <c r="R19" s="541"/>
      <c r="S19" s="537">
        <f t="shared" si="1"/>
        <v>100</v>
      </c>
      <c r="T19" s="53">
        <f t="shared" si="2"/>
      </c>
    </row>
    <row r="20" spans="1:20" ht="22.5" customHeight="1">
      <c r="A20" s="150"/>
      <c r="B20" s="220"/>
      <c r="C20" s="538"/>
      <c r="D20" s="227" t="s">
        <v>630</v>
      </c>
      <c r="E20" s="532" t="s">
        <v>625</v>
      </c>
      <c r="F20" s="53" t="s">
        <v>626</v>
      </c>
      <c r="G20" s="53" t="s">
        <v>121</v>
      </c>
      <c r="H20" s="53" t="s">
        <v>631</v>
      </c>
      <c r="I20" s="56">
        <v>4</v>
      </c>
      <c r="J20" s="233">
        <v>11.1</v>
      </c>
      <c r="K20" s="533">
        <f t="shared" si="0"/>
        <v>209.15855855855858</v>
      </c>
      <c r="L20" s="417">
        <v>11.1</v>
      </c>
      <c r="M20" s="534">
        <v>14.4</v>
      </c>
      <c r="N20" s="53" t="s">
        <v>628</v>
      </c>
      <c r="O20" s="53" t="s">
        <v>171</v>
      </c>
      <c r="P20" s="53" t="s">
        <v>381</v>
      </c>
      <c r="Q20" s="540" t="s">
        <v>629</v>
      </c>
      <c r="R20" s="541"/>
      <c r="S20" s="537">
        <f t="shared" si="1"/>
        <v>100</v>
      </c>
      <c r="T20" s="53">
        <f t="shared" si="2"/>
      </c>
    </row>
    <row r="21" spans="1:20" s="64" customFormat="1" ht="22.5" customHeight="1">
      <c r="A21" s="150"/>
      <c r="B21" s="544"/>
      <c r="C21" s="545" t="s">
        <v>1620</v>
      </c>
      <c r="D21" s="227" t="s">
        <v>1621</v>
      </c>
      <c r="E21" s="532" t="s">
        <v>1622</v>
      </c>
      <c r="F21" s="53" t="s">
        <v>702</v>
      </c>
      <c r="G21" s="53" t="s">
        <v>609</v>
      </c>
      <c r="H21" s="53" t="s">
        <v>1623</v>
      </c>
      <c r="I21" s="56">
        <v>5</v>
      </c>
      <c r="J21" s="233">
        <v>11</v>
      </c>
      <c r="K21" s="533">
        <f t="shared" si="0"/>
        <v>211.05999999999997</v>
      </c>
      <c r="L21" s="417">
        <v>8.7</v>
      </c>
      <c r="M21" s="534">
        <v>11.9</v>
      </c>
      <c r="N21" s="53" t="s">
        <v>721</v>
      </c>
      <c r="O21" s="53" t="s">
        <v>171</v>
      </c>
      <c r="P21" s="53" t="s">
        <v>83</v>
      </c>
      <c r="Q21" s="540"/>
      <c r="R21" s="541"/>
      <c r="S21" s="537">
        <f t="shared" si="1"/>
        <v>126</v>
      </c>
      <c r="T21" s="86">
        <f t="shared" si="2"/>
      </c>
    </row>
    <row r="22" spans="1:20" s="64" customFormat="1" ht="22.5" customHeight="1">
      <c r="A22" s="150"/>
      <c r="B22" s="526"/>
      <c r="C22" s="538"/>
      <c r="D22" s="227" t="s">
        <v>1624</v>
      </c>
      <c r="E22" s="532" t="s">
        <v>1622</v>
      </c>
      <c r="F22" s="53" t="s">
        <v>702</v>
      </c>
      <c r="G22" s="53" t="s">
        <v>609</v>
      </c>
      <c r="H22" s="53" t="s">
        <v>1093</v>
      </c>
      <c r="I22" s="56">
        <v>5</v>
      </c>
      <c r="J22" s="233">
        <v>11</v>
      </c>
      <c r="K22" s="533">
        <f t="shared" si="0"/>
        <v>211.05999999999997</v>
      </c>
      <c r="L22" s="417">
        <v>8.7</v>
      </c>
      <c r="M22" s="534">
        <v>11.9</v>
      </c>
      <c r="N22" s="53" t="s">
        <v>721</v>
      </c>
      <c r="O22" s="53" t="s">
        <v>171</v>
      </c>
      <c r="P22" s="53" t="s">
        <v>83</v>
      </c>
      <c r="Q22" s="540"/>
      <c r="R22" s="541"/>
      <c r="S22" s="537">
        <f t="shared" si="1"/>
        <v>126</v>
      </c>
      <c r="T22" s="86">
        <f t="shared" si="2"/>
      </c>
    </row>
    <row r="23" spans="1:20" s="64" customFormat="1" ht="22.5" customHeight="1">
      <c r="A23" s="146"/>
      <c r="B23" s="147"/>
      <c r="C23" s="546" t="s">
        <v>632</v>
      </c>
      <c r="D23" s="227" t="s">
        <v>633</v>
      </c>
      <c r="E23" s="532" t="s">
        <v>634</v>
      </c>
      <c r="F23" s="53">
        <v>3.436</v>
      </c>
      <c r="G23" s="53" t="s">
        <v>114</v>
      </c>
      <c r="H23" s="53">
        <v>1480</v>
      </c>
      <c r="I23" s="56">
        <v>4</v>
      </c>
      <c r="J23" s="233">
        <v>11</v>
      </c>
      <c r="K23" s="533">
        <f t="shared" si="0"/>
        <v>211.05999999999997</v>
      </c>
      <c r="L23" s="417">
        <v>14.4</v>
      </c>
      <c r="M23" s="534">
        <v>17.6</v>
      </c>
      <c r="N23" s="53" t="s">
        <v>281</v>
      </c>
      <c r="O23" s="53" t="s">
        <v>171</v>
      </c>
      <c r="P23" s="53" t="s">
        <v>83</v>
      </c>
      <c r="Q23" s="540" t="s">
        <v>635</v>
      </c>
      <c r="R23" s="541"/>
      <c r="S23" s="537">
        <f t="shared" si="1"/>
      </c>
      <c r="T23" s="53">
        <f t="shared" si="2"/>
      </c>
    </row>
    <row r="24" spans="1:20" s="64" customFormat="1" ht="22.5" customHeight="1">
      <c r="A24" s="146"/>
      <c r="B24" s="264"/>
      <c r="C24" s="542"/>
      <c r="D24" s="227" t="s">
        <v>633</v>
      </c>
      <c r="E24" s="532" t="s">
        <v>634</v>
      </c>
      <c r="F24" s="53">
        <v>3.436</v>
      </c>
      <c r="G24" s="53" t="s">
        <v>636</v>
      </c>
      <c r="H24" s="53">
        <v>1460</v>
      </c>
      <c r="I24" s="56">
        <v>4</v>
      </c>
      <c r="J24" s="233">
        <v>10</v>
      </c>
      <c r="K24" s="533">
        <f t="shared" si="0"/>
        <v>232.166</v>
      </c>
      <c r="L24" s="417">
        <v>14.4</v>
      </c>
      <c r="M24" s="534">
        <v>17.6</v>
      </c>
      <c r="N24" s="53" t="s">
        <v>176</v>
      </c>
      <c r="O24" s="53" t="s">
        <v>171</v>
      </c>
      <c r="P24" s="53" t="s">
        <v>83</v>
      </c>
      <c r="Q24" s="540"/>
      <c r="R24" s="541"/>
      <c r="S24" s="537">
        <f t="shared" si="1"/>
      </c>
      <c r="T24" s="53">
        <f t="shared" si="2"/>
      </c>
    </row>
    <row r="25" spans="1:20" s="64" customFormat="1" ht="22.5" customHeight="1">
      <c r="A25" s="146"/>
      <c r="B25" s="262"/>
      <c r="C25" s="539" t="s">
        <v>637</v>
      </c>
      <c r="D25" s="227" t="s">
        <v>618</v>
      </c>
      <c r="E25" s="532" t="s">
        <v>619</v>
      </c>
      <c r="F25" s="53">
        <v>3.436</v>
      </c>
      <c r="G25" s="53" t="s">
        <v>114</v>
      </c>
      <c r="H25" s="53">
        <v>1400</v>
      </c>
      <c r="I25" s="56">
        <v>2</v>
      </c>
      <c r="J25" s="233">
        <v>10.9</v>
      </c>
      <c r="K25" s="533">
        <f t="shared" si="0"/>
        <v>212.99633027522933</v>
      </c>
      <c r="L25" s="417">
        <v>15.8</v>
      </c>
      <c r="M25" s="534">
        <v>19</v>
      </c>
      <c r="N25" s="53" t="s">
        <v>281</v>
      </c>
      <c r="O25" s="53" t="s">
        <v>171</v>
      </c>
      <c r="P25" s="53" t="s">
        <v>381</v>
      </c>
      <c r="Q25" s="540" t="s">
        <v>638</v>
      </c>
      <c r="R25" s="541"/>
      <c r="S25" s="537">
        <f t="shared" si="1"/>
      </c>
      <c r="T25" s="53">
        <f t="shared" si="2"/>
      </c>
    </row>
    <row r="26" spans="1:20" s="64" customFormat="1" ht="22.5" customHeight="1">
      <c r="A26" s="146"/>
      <c r="B26" s="264"/>
      <c r="C26" s="542"/>
      <c r="D26" s="227" t="s">
        <v>618</v>
      </c>
      <c r="E26" s="532" t="s">
        <v>619</v>
      </c>
      <c r="F26" s="53">
        <v>3.436</v>
      </c>
      <c r="G26" s="53" t="s">
        <v>117</v>
      </c>
      <c r="H26" s="53">
        <v>1370</v>
      </c>
      <c r="I26" s="56">
        <v>2</v>
      </c>
      <c r="J26" s="233">
        <v>10.7</v>
      </c>
      <c r="K26" s="533">
        <f t="shared" si="0"/>
        <v>216.97757009345796</v>
      </c>
      <c r="L26" s="417">
        <v>15.8</v>
      </c>
      <c r="M26" s="534">
        <v>19</v>
      </c>
      <c r="N26" s="53" t="s">
        <v>176</v>
      </c>
      <c r="O26" s="53" t="s">
        <v>171</v>
      </c>
      <c r="P26" s="53" t="s">
        <v>381</v>
      </c>
      <c r="Q26" s="540" t="s">
        <v>639</v>
      </c>
      <c r="R26" s="541"/>
      <c r="S26" s="537">
        <f t="shared" si="1"/>
      </c>
      <c r="T26" s="53">
        <f t="shared" si="2"/>
      </c>
    </row>
    <row r="27" spans="1:20" s="64" customFormat="1" ht="22.5" customHeight="1">
      <c r="A27" s="146"/>
      <c r="B27" s="262"/>
      <c r="C27" s="539" t="s">
        <v>640</v>
      </c>
      <c r="D27" s="227" t="s">
        <v>618</v>
      </c>
      <c r="E27" s="532" t="s">
        <v>619</v>
      </c>
      <c r="F27" s="53">
        <v>3.436</v>
      </c>
      <c r="G27" s="53" t="s">
        <v>114</v>
      </c>
      <c r="H27" s="53">
        <v>1390</v>
      </c>
      <c r="I27" s="56">
        <v>2</v>
      </c>
      <c r="J27" s="233">
        <v>10.9</v>
      </c>
      <c r="K27" s="533">
        <f t="shared" si="0"/>
        <v>212.99633027522933</v>
      </c>
      <c r="L27" s="417">
        <v>15.8</v>
      </c>
      <c r="M27" s="534">
        <v>19</v>
      </c>
      <c r="N27" s="53" t="s">
        <v>281</v>
      </c>
      <c r="O27" s="53" t="s">
        <v>171</v>
      </c>
      <c r="P27" s="53" t="s">
        <v>381</v>
      </c>
      <c r="Q27" s="540" t="s">
        <v>641</v>
      </c>
      <c r="R27" s="541"/>
      <c r="S27" s="537">
        <f t="shared" si="1"/>
      </c>
      <c r="T27" s="53">
        <f t="shared" si="2"/>
      </c>
    </row>
    <row r="28" spans="1:20" s="64" customFormat="1" ht="22.5" customHeight="1">
      <c r="A28" s="146"/>
      <c r="B28" s="264"/>
      <c r="C28" s="542"/>
      <c r="D28" s="227" t="s">
        <v>618</v>
      </c>
      <c r="E28" s="532" t="s">
        <v>619</v>
      </c>
      <c r="F28" s="53">
        <v>3.436</v>
      </c>
      <c r="G28" s="53" t="s">
        <v>117</v>
      </c>
      <c r="H28" s="53">
        <v>1360</v>
      </c>
      <c r="I28" s="56">
        <v>2</v>
      </c>
      <c r="J28" s="233">
        <v>10.7</v>
      </c>
      <c r="K28" s="533">
        <f t="shared" si="0"/>
        <v>216.97757009345796</v>
      </c>
      <c r="L28" s="417">
        <v>15.8</v>
      </c>
      <c r="M28" s="534">
        <v>19</v>
      </c>
      <c r="N28" s="53" t="s">
        <v>176</v>
      </c>
      <c r="O28" s="53" t="s">
        <v>171</v>
      </c>
      <c r="P28" s="53" t="s">
        <v>381</v>
      </c>
      <c r="Q28" s="540" t="s">
        <v>642</v>
      </c>
      <c r="R28" s="541"/>
      <c r="S28" s="537">
        <f t="shared" si="1"/>
      </c>
      <c r="T28" s="53">
        <f t="shared" si="2"/>
      </c>
    </row>
    <row r="29" spans="1:20" s="64" customFormat="1" ht="22.5" customHeight="1">
      <c r="A29" s="146"/>
      <c r="B29" s="264"/>
      <c r="C29" s="542" t="s">
        <v>643</v>
      </c>
      <c r="D29" s="227" t="s">
        <v>633</v>
      </c>
      <c r="E29" s="532" t="s">
        <v>634</v>
      </c>
      <c r="F29" s="53">
        <v>3.436</v>
      </c>
      <c r="G29" s="53" t="s">
        <v>114</v>
      </c>
      <c r="H29" s="53">
        <v>1580</v>
      </c>
      <c r="I29" s="56">
        <v>4</v>
      </c>
      <c r="J29" s="233">
        <v>10.8</v>
      </c>
      <c r="K29" s="533">
        <f t="shared" si="0"/>
        <v>214.9685185185185</v>
      </c>
      <c r="L29" s="417">
        <v>13.2</v>
      </c>
      <c r="M29" s="534">
        <v>16.5</v>
      </c>
      <c r="N29" s="53" t="s">
        <v>281</v>
      </c>
      <c r="O29" s="53" t="s">
        <v>171</v>
      </c>
      <c r="P29" s="53" t="s">
        <v>83</v>
      </c>
      <c r="Q29" s="540" t="s">
        <v>644</v>
      </c>
      <c r="R29" s="541"/>
      <c r="S29" s="537">
        <f t="shared" si="1"/>
      </c>
      <c r="T29" s="53">
        <f t="shared" si="2"/>
      </c>
    </row>
    <row r="30" spans="1:20" s="64" customFormat="1" ht="22.5" customHeight="1">
      <c r="A30" s="146"/>
      <c r="B30" s="264"/>
      <c r="C30" s="542" t="s">
        <v>645</v>
      </c>
      <c r="D30" s="227" t="s">
        <v>633</v>
      </c>
      <c r="E30" s="532" t="s">
        <v>634</v>
      </c>
      <c r="F30" s="53">
        <v>3.436</v>
      </c>
      <c r="G30" s="53" t="s">
        <v>114</v>
      </c>
      <c r="H30" s="53">
        <v>1550</v>
      </c>
      <c r="I30" s="56">
        <v>4</v>
      </c>
      <c r="J30" s="233">
        <v>10.8</v>
      </c>
      <c r="K30" s="533">
        <f t="shared" si="0"/>
        <v>214.9685185185185</v>
      </c>
      <c r="L30" s="417">
        <v>13.2</v>
      </c>
      <c r="M30" s="534">
        <v>16.5</v>
      </c>
      <c r="N30" s="53" t="s">
        <v>281</v>
      </c>
      <c r="O30" s="53" t="s">
        <v>171</v>
      </c>
      <c r="P30" s="53" t="s">
        <v>83</v>
      </c>
      <c r="Q30" s="540" t="s">
        <v>646</v>
      </c>
      <c r="R30" s="541"/>
      <c r="S30" s="537">
        <f t="shared" si="1"/>
      </c>
      <c r="T30" s="53">
        <f t="shared" si="2"/>
      </c>
    </row>
    <row r="31" spans="1:20" s="64" customFormat="1" ht="22.5" customHeight="1">
      <c r="A31" s="146"/>
      <c r="B31" s="263"/>
      <c r="C31" s="539" t="s">
        <v>1625</v>
      </c>
      <c r="D31" s="227" t="s">
        <v>648</v>
      </c>
      <c r="E31" s="532" t="s">
        <v>649</v>
      </c>
      <c r="F31" s="53">
        <v>3.799</v>
      </c>
      <c r="G31" s="53" t="s">
        <v>114</v>
      </c>
      <c r="H31" s="53">
        <v>1460</v>
      </c>
      <c r="I31" s="56">
        <v>4</v>
      </c>
      <c r="J31" s="233">
        <v>10.7</v>
      </c>
      <c r="K31" s="533">
        <f t="shared" si="0"/>
        <v>216.97757009345796</v>
      </c>
      <c r="L31" s="417">
        <v>14.4</v>
      </c>
      <c r="M31" s="534">
        <v>17.6</v>
      </c>
      <c r="N31" s="53" t="s">
        <v>281</v>
      </c>
      <c r="O31" s="53" t="s">
        <v>171</v>
      </c>
      <c r="P31" s="53" t="s">
        <v>57</v>
      </c>
      <c r="Q31" s="540" t="s">
        <v>1626</v>
      </c>
      <c r="R31" s="541"/>
      <c r="S31" s="537">
        <f t="shared" si="1"/>
      </c>
      <c r="T31" s="53">
        <f t="shared" si="2"/>
      </c>
    </row>
    <row r="32" spans="1:20" s="64" customFormat="1" ht="22.5" customHeight="1">
      <c r="A32" s="146"/>
      <c r="B32" s="263"/>
      <c r="C32" s="546"/>
      <c r="D32" s="227" t="s">
        <v>648</v>
      </c>
      <c r="E32" s="532" t="s">
        <v>649</v>
      </c>
      <c r="F32" s="53">
        <v>3.799</v>
      </c>
      <c r="G32" s="53" t="s">
        <v>114</v>
      </c>
      <c r="H32" s="53">
        <v>1460</v>
      </c>
      <c r="I32" s="56">
        <v>2</v>
      </c>
      <c r="J32" s="233">
        <v>10.7</v>
      </c>
      <c r="K32" s="533">
        <f t="shared" si="0"/>
        <v>216.97757009345796</v>
      </c>
      <c r="L32" s="417">
        <v>14.4</v>
      </c>
      <c r="M32" s="534">
        <v>17.6</v>
      </c>
      <c r="N32" s="53" t="s">
        <v>281</v>
      </c>
      <c r="O32" s="53" t="s">
        <v>171</v>
      </c>
      <c r="P32" s="53" t="s">
        <v>57</v>
      </c>
      <c r="Q32" s="540" t="s">
        <v>1627</v>
      </c>
      <c r="R32" s="541"/>
      <c r="S32" s="537">
        <f t="shared" si="1"/>
      </c>
      <c r="T32" s="53">
        <f t="shared" si="2"/>
      </c>
    </row>
    <row r="33" spans="1:20" s="64" customFormat="1" ht="22.5" customHeight="1">
      <c r="A33" s="146"/>
      <c r="B33" s="264"/>
      <c r="C33" s="546"/>
      <c r="D33" s="227" t="s">
        <v>648</v>
      </c>
      <c r="E33" s="532" t="s">
        <v>649</v>
      </c>
      <c r="F33" s="53">
        <v>3.799</v>
      </c>
      <c r="G33" s="53" t="s">
        <v>114</v>
      </c>
      <c r="H33" s="53">
        <v>1510</v>
      </c>
      <c r="I33" s="56">
        <v>4</v>
      </c>
      <c r="J33" s="233">
        <v>10.7</v>
      </c>
      <c r="K33" s="533">
        <v>216.97757009345796</v>
      </c>
      <c r="L33" s="417">
        <v>14.4</v>
      </c>
      <c r="M33" s="534">
        <v>17.6</v>
      </c>
      <c r="N33" s="53" t="s">
        <v>281</v>
      </c>
      <c r="O33" s="53" t="s">
        <v>171</v>
      </c>
      <c r="P33" s="53" t="s">
        <v>57</v>
      </c>
      <c r="Q33" s="540" t="s">
        <v>1628</v>
      </c>
      <c r="R33" s="541"/>
      <c r="S33" s="537">
        <f t="shared" si="1"/>
      </c>
      <c r="T33" s="53">
        <f t="shared" si="2"/>
      </c>
    </row>
    <row r="34" spans="1:20" s="64" customFormat="1" ht="22.5" customHeight="1">
      <c r="A34" s="146"/>
      <c r="B34" s="263"/>
      <c r="C34" s="539" t="s">
        <v>1629</v>
      </c>
      <c r="D34" s="227" t="s">
        <v>648</v>
      </c>
      <c r="E34" s="532" t="s">
        <v>649</v>
      </c>
      <c r="F34" s="53">
        <v>3.799</v>
      </c>
      <c r="G34" s="53" t="s">
        <v>114</v>
      </c>
      <c r="H34" s="53">
        <v>1500</v>
      </c>
      <c r="I34" s="56">
        <v>4</v>
      </c>
      <c r="J34" s="233">
        <v>10.7</v>
      </c>
      <c r="K34" s="533">
        <f>IF(J34&gt;0,1/J34*34.6*67.1,"")</f>
        <v>216.97757009345796</v>
      </c>
      <c r="L34" s="417">
        <v>14.4</v>
      </c>
      <c r="M34" s="534">
        <v>17.6</v>
      </c>
      <c r="N34" s="53" t="s">
        <v>281</v>
      </c>
      <c r="O34" s="53" t="s">
        <v>171</v>
      </c>
      <c r="P34" s="53" t="s">
        <v>83</v>
      </c>
      <c r="Q34" s="540" t="s">
        <v>1630</v>
      </c>
      <c r="R34" s="541"/>
      <c r="S34" s="537">
        <f t="shared" si="1"/>
      </c>
      <c r="T34" s="53">
        <f t="shared" si="2"/>
      </c>
    </row>
    <row r="35" spans="1:20" s="64" customFormat="1" ht="22.5" customHeight="1">
      <c r="A35" s="146"/>
      <c r="B35" s="263"/>
      <c r="C35" s="546"/>
      <c r="D35" s="227" t="s">
        <v>648</v>
      </c>
      <c r="E35" s="532" t="s">
        <v>649</v>
      </c>
      <c r="F35" s="53">
        <v>3.799</v>
      </c>
      <c r="G35" s="53" t="s">
        <v>114</v>
      </c>
      <c r="H35" s="53">
        <v>1500</v>
      </c>
      <c r="I35" s="56">
        <v>2</v>
      </c>
      <c r="J35" s="233">
        <v>10.7</v>
      </c>
      <c r="K35" s="533">
        <f>IF(J35&gt;0,1/J35*34.6*67.1,"")</f>
        <v>216.97757009345796</v>
      </c>
      <c r="L35" s="417">
        <v>14.4</v>
      </c>
      <c r="M35" s="534">
        <v>17.6</v>
      </c>
      <c r="N35" s="53" t="s">
        <v>281</v>
      </c>
      <c r="O35" s="53" t="s">
        <v>171</v>
      </c>
      <c r="P35" s="53" t="s">
        <v>83</v>
      </c>
      <c r="Q35" s="540" t="s">
        <v>1631</v>
      </c>
      <c r="R35" s="541"/>
      <c r="S35" s="537">
        <f t="shared" si="1"/>
      </c>
      <c r="T35" s="53">
        <f t="shared" si="2"/>
      </c>
    </row>
    <row r="36" spans="1:20" s="64" customFormat="1" ht="22.5" customHeight="1">
      <c r="A36" s="146"/>
      <c r="B36" s="264"/>
      <c r="C36" s="546"/>
      <c r="D36" s="227" t="s">
        <v>648</v>
      </c>
      <c r="E36" s="532" t="s">
        <v>649</v>
      </c>
      <c r="F36" s="53">
        <v>3.799</v>
      </c>
      <c r="G36" s="53" t="s">
        <v>114</v>
      </c>
      <c r="H36" s="53">
        <v>1560</v>
      </c>
      <c r="I36" s="56">
        <v>4</v>
      </c>
      <c r="J36" s="233">
        <v>10</v>
      </c>
      <c r="K36" s="533">
        <v>232.166</v>
      </c>
      <c r="L36" s="417">
        <v>13.2</v>
      </c>
      <c r="M36" s="534">
        <v>16.5</v>
      </c>
      <c r="N36" s="53" t="s">
        <v>281</v>
      </c>
      <c r="O36" s="53" t="s">
        <v>171</v>
      </c>
      <c r="P36" s="53" t="s">
        <v>83</v>
      </c>
      <c r="Q36" s="540" t="s">
        <v>1632</v>
      </c>
      <c r="R36" s="541"/>
      <c r="S36" s="537">
        <f t="shared" si="1"/>
      </c>
      <c r="T36" s="53">
        <f t="shared" si="2"/>
      </c>
    </row>
    <row r="37" spans="1:20" s="64" customFormat="1" ht="22.5" customHeight="1">
      <c r="A37" s="146"/>
      <c r="B37" s="263"/>
      <c r="C37" s="539" t="s">
        <v>647</v>
      </c>
      <c r="D37" s="227" t="s">
        <v>648</v>
      </c>
      <c r="E37" s="532" t="s">
        <v>649</v>
      </c>
      <c r="F37" s="53">
        <v>3.799</v>
      </c>
      <c r="G37" s="53" t="s">
        <v>114</v>
      </c>
      <c r="H37" s="53">
        <v>1500</v>
      </c>
      <c r="I37" s="56">
        <v>4</v>
      </c>
      <c r="J37" s="233">
        <v>10.7</v>
      </c>
      <c r="K37" s="533">
        <f aca="true" t="shared" si="3" ref="K37:K60">IF(J37&gt;0,1/J37*34.6*67.1,"")</f>
        <v>216.97757009345796</v>
      </c>
      <c r="L37" s="417">
        <v>14.4</v>
      </c>
      <c r="M37" s="534">
        <v>17.6</v>
      </c>
      <c r="N37" s="53" t="s">
        <v>281</v>
      </c>
      <c r="O37" s="53" t="s">
        <v>171</v>
      </c>
      <c r="P37" s="53" t="s">
        <v>83</v>
      </c>
      <c r="Q37" s="540" t="s">
        <v>650</v>
      </c>
      <c r="R37" s="541"/>
      <c r="S37" s="537">
        <f t="shared" si="1"/>
      </c>
      <c r="T37" s="53">
        <f t="shared" si="2"/>
      </c>
    </row>
    <row r="38" spans="1:20" s="64" customFormat="1" ht="22.5" customHeight="1">
      <c r="A38" s="146"/>
      <c r="B38" s="147"/>
      <c r="C38" s="546"/>
      <c r="D38" s="227" t="s">
        <v>648</v>
      </c>
      <c r="E38" s="532" t="s">
        <v>649</v>
      </c>
      <c r="F38" s="53">
        <v>3.799</v>
      </c>
      <c r="G38" s="53" t="s">
        <v>114</v>
      </c>
      <c r="H38" s="53">
        <v>1500</v>
      </c>
      <c r="I38" s="56">
        <v>4</v>
      </c>
      <c r="J38" s="233">
        <v>10.5</v>
      </c>
      <c r="K38" s="533">
        <f t="shared" si="3"/>
        <v>221.11047619047616</v>
      </c>
      <c r="L38" s="417">
        <v>14.4</v>
      </c>
      <c r="M38" s="534">
        <v>17.6</v>
      </c>
      <c r="N38" s="53" t="s">
        <v>281</v>
      </c>
      <c r="O38" s="53" t="s">
        <v>171</v>
      </c>
      <c r="P38" s="53" t="s">
        <v>83</v>
      </c>
      <c r="Q38" s="540" t="s">
        <v>635</v>
      </c>
      <c r="R38" s="541"/>
      <c r="S38" s="537">
        <f t="shared" si="1"/>
      </c>
      <c r="T38" s="53">
        <f t="shared" si="2"/>
      </c>
    </row>
    <row r="39" spans="1:20" s="64" customFormat="1" ht="22.5" customHeight="1">
      <c r="A39" s="146"/>
      <c r="B39" s="264"/>
      <c r="C39" s="542"/>
      <c r="D39" s="227" t="s">
        <v>648</v>
      </c>
      <c r="E39" s="532" t="s">
        <v>649</v>
      </c>
      <c r="F39" s="53">
        <v>3.799</v>
      </c>
      <c r="G39" s="53" t="s">
        <v>636</v>
      </c>
      <c r="H39" s="53">
        <v>1480</v>
      </c>
      <c r="I39" s="56">
        <v>4</v>
      </c>
      <c r="J39" s="233">
        <v>9.8</v>
      </c>
      <c r="K39" s="533">
        <f t="shared" si="3"/>
        <v>236.90408163265303</v>
      </c>
      <c r="L39" s="417">
        <v>14.4</v>
      </c>
      <c r="M39" s="534">
        <v>17.6</v>
      </c>
      <c r="N39" s="53" t="s">
        <v>176</v>
      </c>
      <c r="O39" s="53" t="s">
        <v>171</v>
      </c>
      <c r="P39" s="53" t="s">
        <v>83</v>
      </c>
      <c r="Q39" s="540" t="s">
        <v>651</v>
      </c>
      <c r="R39" s="541"/>
      <c r="S39" s="537">
        <f t="shared" si="1"/>
      </c>
      <c r="T39" s="53">
        <f t="shared" si="2"/>
      </c>
    </row>
    <row r="40" spans="1:20" s="64" customFormat="1" ht="22.5" customHeight="1">
      <c r="A40" s="146"/>
      <c r="B40" s="262"/>
      <c r="C40" s="539" t="s">
        <v>652</v>
      </c>
      <c r="D40" s="227" t="s">
        <v>648</v>
      </c>
      <c r="E40" s="532" t="s">
        <v>649</v>
      </c>
      <c r="F40" s="53">
        <v>3.799</v>
      </c>
      <c r="G40" s="53" t="s">
        <v>114</v>
      </c>
      <c r="H40" s="53">
        <v>1510</v>
      </c>
      <c r="I40" s="56">
        <v>4</v>
      </c>
      <c r="J40" s="233">
        <v>10.7</v>
      </c>
      <c r="K40" s="533">
        <f t="shared" si="3"/>
        <v>216.97757009345796</v>
      </c>
      <c r="L40" s="417">
        <v>14.4</v>
      </c>
      <c r="M40" s="534">
        <v>17.6</v>
      </c>
      <c r="N40" s="53" t="s">
        <v>281</v>
      </c>
      <c r="O40" s="53" t="s">
        <v>171</v>
      </c>
      <c r="P40" s="53" t="s">
        <v>381</v>
      </c>
      <c r="Q40" s="540" t="s">
        <v>653</v>
      </c>
      <c r="R40" s="541"/>
      <c r="S40" s="537">
        <f t="shared" si="1"/>
      </c>
      <c r="T40" s="53">
        <f t="shared" si="2"/>
      </c>
    </row>
    <row r="41" spans="1:20" s="64" customFormat="1" ht="22.5" customHeight="1">
      <c r="A41" s="146"/>
      <c r="B41" s="264"/>
      <c r="C41" s="542"/>
      <c r="D41" s="227" t="s">
        <v>648</v>
      </c>
      <c r="E41" s="532" t="s">
        <v>649</v>
      </c>
      <c r="F41" s="53">
        <v>3.799</v>
      </c>
      <c r="G41" s="53" t="s">
        <v>114</v>
      </c>
      <c r="H41" s="53">
        <v>1510</v>
      </c>
      <c r="I41" s="56">
        <v>4</v>
      </c>
      <c r="J41" s="233">
        <v>9.8</v>
      </c>
      <c r="K41" s="533">
        <f t="shared" si="3"/>
        <v>236.90408163265303</v>
      </c>
      <c r="L41" s="417">
        <v>14.4</v>
      </c>
      <c r="M41" s="534">
        <v>17.6</v>
      </c>
      <c r="N41" s="53" t="s">
        <v>281</v>
      </c>
      <c r="O41" s="53" t="s">
        <v>171</v>
      </c>
      <c r="P41" s="53" t="s">
        <v>381</v>
      </c>
      <c r="Q41" s="540" t="s">
        <v>654</v>
      </c>
      <c r="R41" s="541"/>
      <c r="S41" s="537">
        <f t="shared" si="1"/>
      </c>
      <c r="T41" s="53">
        <f t="shared" si="2"/>
      </c>
    </row>
    <row r="42" spans="1:20" s="64" customFormat="1" ht="22.5" customHeight="1">
      <c r="A42" s="146"/>
      <c r="B42" s="263"/>
      <c r="C42" s="539" t="s">
        <v>655</v>
      </c>
      <c r="D42" s="227" t="s">
        <v>648</v>
      </c>
      <c r="E42" s="532" t="s">
        <v>649</v>
      </c>
      <c r="F42" s="53">
        <v>3.799</v>
      </c>
      <c r="G42" s="53" t="s">
        <v>114</v>
      </c>
      <c r="H42" s="53">
        <v>1460</v>
      </c>
      <c r="I42" s="56">
        <v>4</v>
      </c>
      <c r="J42" s="233">
        <v>10.7</v>
      </c>
      <c r="K42" s="533">
        <f t="shared" si="3"/>
        <v>216.97757009345796</v>
      </c>
      <c r="L42" s="417">
        <v>14.4</v>
      </c>
      <c r="M42" s="534">
        <v>17.6</v>
      </c>
      <c r="N42" s="53" t="s">
        <v>281</v>
      </c>
      <c r="O42" s="53" t="s">
        <v>171</v>
      </c>
      <c r="P42" s="53" t="s">
        <v>381</v>
      </c>
      <c r="Q42" s="540" t="s">
        <v>656</v>
      </c>
      <c r="R42" s="541"/>
      <c r="S42" s="537">
        <f t="shared" si="1"/>
      </c>
      <c r="T42" s="53">
        <f t="shared" si="2"/>
      </c>
    </row>
    <row r="43" spans="1:20" s="64" customFormat="1" ht="22.5" customHeight="1">
      <c r="A43" s="146"/>
      <c r="B43" s="147"/>
      <c r="C43" s="546"/>
      <c r="D43" s="227" t="s">
        <v>648</v>
      </c>
      <c r="E43" s="532" t="s">
        <v>649</v>
      </c>
      <c r="F43" s="53">
        <v>3.799</v>
      </c>
      <c r="G43" s="53" t="s">
        <v>114</v>
      </c>
      <c r="H43" s="53">
        <v>1460</v>
      </c>
      <c r="I43" s="56">
        <v>4</v>
      </c>
      <c r="J43" s="233">
        <v>9.8</v>
      </c>
      <c r="K43" s="533">
        <f t="shared" si="3"/>
        <v>236.90408163265303</v>
      </c>
      <c r="L43" s="417">
        <v>14.4</v>
      </c>
      <c r="M43" s="534">
        <v>17.6</v>
      </c>
      <c r="N43" s="53" t="s">
        <v>281</v>
      </c>
      <c r="O43" s="53" t="s">
        <v>171</v>
      </c>
      <c r="P43" s="53" t="s">
        <v>381</v>
      </c>
      <c r="Q43" s="540" t="s">
        <v>657</v>
      </c>
      <c r="R43" s="541"/>
      <c r="S43" s="537">
        <f t="shared" si="1"/>
      </c>
      <c r="T43" s="53">
        <f t="shared" si="2"/>
      </c>
    </row>
    <row r="44" spans="1:20" s="64" customFormat="1" ht="22.5" customHeight="1">
      <c r="A44" s="146"/>
      <c r="B44" s="264"/>
      <c r="C44" s="542"/>
      <c r="D44" s="227" t="s">
        <v>648</v>
      </c>
      <c r="E44" s="532" t="s">
        <v>649</v>
      </c>
      <c r="F44" s="53">
        <v>3.799</v>
      </c>
      <c r="G44" s="53" t="s">
        <v>636</v>
      </c>
      <c r="H44" s="53">
        <v>1440</v>
      </c>
      <c r="I44" s="56">
        <v>4</v>
      </c>
      <c r="J44" s="233">
        <v>9.1</v>
      </c>
      <c r="K44" s="533">
        <f t="shared" si="3"/>
        <v>255.12747252747252</v>
      </c>
      <c r="L44" s="417">
        <v>14.4</v>
      </c>
      <c r="M44" s="534">
        <v>17.6</v>
      </c>
      <c r="N44" s="53" t="s">
        <v>176</v>
      </c>
      <c r="O44" s="53" t="s">
        <v>171</v>
      </c>
      <c r="P44" s="53" t="s">
        <v>381</v>
      </c>
      <c r="Q44" s="540" t="s">
        <v>658</v>
      </c>
      <c r="R44" s="541"/>
      <c r="S44" s="537">
        <f t="shared" si="1"/>
      </c>
      <c r="T44" s="53">
        <f t="shared" si="2"/>
      </c>
    </row>
    <row r="45" spans="1:20" s="64" customFormat="1" ht="22.5" customHeight="1">
      <c r="A45" s="146"/>
      <c r="B45" s="263"/>
      <c r="C45" s="539" t="s">
        <v>659</v>
      </c>
      <c r="D45" s="227" t="s">
        <v>648</v>
      </c>
      <c r="E45" s="532" t="s">
        <v>649</v>
      </c>
      <c r="F45" s="53">
        <v>3.799</v>
      </c>
      <c r="G45" s="53" t="s">
        <v>114</v>
      </c>
      <c r="H45" s="53">
        <v>1450</v>
      </c>
      <c r="I45" s="56">
        <v>4</v>
      </c>
      <c r="J45" s="233">
        <v>10.7</v>
      </c>
      <c r="K45" s="533">
        <f t="shared" si="3"/>
        <v>216.97757009345796</v>
      </c>
      <c r="L45" s="417">
        <v>14.4</v>
      </c>
      <c r="M45" s="534">
        <v>17.6</v>
      </c>
      <c r="N45" s="53" t="s">
        <v>281</v>
      </c>
      <c r="O45" s="53" t="s">
        <v>171</v>
      </c>
      <c r="P45" s="53" t="s">
        <v>381</v>
      </c>
      <c r="Q45" s="540" t="s">
        <v>660</v>
      </c>
      <c r="R45" s="541"/>
      <c r="S45" s="537">
        <f t="shared" si="1"/>
      </c>
      <c r="T45" s="53">
        <f t="shared" si="2"/>
      </c>
    </row>
    <row r="46" spans="1:20" s="64" customFormat="1" ht="22.5" customHeight="1">
      <c r="A46" s="146"/>
      <c r="B46" s="147"/>
      <c r="C46" s="546"/>
      <c r="D46" s="227" t="s">
        <v>648</v>
      </c>
      <c r="E46" s="532" t="s">
        <v>649</v>
      </c>
      <c r="F46" s="53">
        <v>3.799</v>
      </c>
      <c r="G46" s="53" t="s">
        <v>114</v>
      </c>
      <c r="H46" s="53">
        <v>1450</v>
      </c>
      <c r="I46" s="56">
        <v>4</v>
      </c>
      <c r="J46" s="233">
        <v>9.8</v>
      </c>
      <c r="K46" s="533">
        <f t="shared" si="3"/>
        <v>236.90408163265303</v>
      </c>
      <c r="L46" s="417">
        <v>14.4</v>
      </c>
      <c r="M46" s="534">
        <v>17.6</v>
      </c>
      <c r="N46" s="53" t="s">
        <v>281</v>
      </c>
      <c r="O46" s="53" t="s">
        <v>171</v>
      </c>
      <c r="P46" s="53" t="s">
        <v>381</v>
      </c>
      <c r="Q46" s="540" t="s">
        <v>661</v>
      </c>
      <c r="R46" s="541"/>
      <c r="S46" s="537">
        <f t="shared" si="1"/>
      </c>
      <c r="T46" s="53">
        <f t="shared" si="2"/>
      </c>
    </row>
    <row r="47" spans="1:20" s="64" customFormat="1" ht="22.5" customHeight="1">
      <c r="A47" s="146"/>
      <c r="B47" s="264"/>
      <c r="C47" s="542"/>
      <c r="D47" s="227" t="s">
        <v>648</v>
      </c>
      <c r="E47" s="532" t="s">
        <v>649</v>
      </c>
      <c r="F47" s="53">
        <v>3.799</v>
      </c>
      <c r="G47" s="53" t="s">
        <v>636</v>
      </c>
      <c r="H47" s="53">
        <v>1430</v>
      </c>
      <c r="I47" s="56">
        <v>4</v>
      </c>
      <c r="J47" s="233">
        <v>9.1</v>
      </c>
      <c r="K47" s="533">
        <f t="shared" si="3"/>
        <v>255.12747252747252</v>
      </c>
      <c r="L47" s="417">
        <v>14.4</v>
      </c>
      <c r="M47" s="534">
        <v>17.6</v>
      </c>
      <c r="N47" s="53" t="s">
        <v>176</v>
      </c>
      <c r="O47" s="53" t="s">
        <v>171</v>
      </c>
      <c r="P47" s="53" t="s">
        <v>381</v>
      </c>
      <c r="Q47" s="540" t="s">
        <v>662</v>
      </c>
      <c r="R47" s="541"/>
      <c r="S47" s="537">
        <f t="shared" si="1"/>
      </c>
      <c r="T47" s="53">
        <f t="shared" si="2"/>
      </c>
    </row>
    <row r="48" spans="1:20" ht="22.5" customHeight="1">
      <c r="A48" s="150"/>
      <c r="B48" s="225"/>
      <c r="C48" s="531" t="s">
        <v>663</v>
      </c>
      <c r="D48" s="227" t="s">
        <v>624</v>
      </c>
      <c r="E48" s="532" t="s">
        <v>625</v>
      </c>
      <c r="F48" s="53" t="s">
        <v>626</v>
      </c>
      <c r="G48" s="53" t="s">
        <v>121</v>
      </c>
      <c r="H48" s="53">
        <v>1860</v>
      </c>
      <c r="I48" s="56">
        <v>4</v>
      </c>
      <c r="J48" s="233">
        <v>10.5</v>
      </c>
      <c r="K48" s="533">
        <f t="shared" si="3"/>
        <v>221.11047619047616</v>
      </c>
      <c r="L48" s="417">
        <v>11.1</v>
      </c>
      <c r="M48" s="534">
        <v>14.4</v>
      </c>
      <c r="N48" s="53" t="s">
        <v>628</v>
      </c>
      <c r="O48" s="53" t="s">
        <v>171</v>
      </c>
      <c r="P48" s="53" t="s">
        <v>83</v>
      </c>
      <c r="Q48" s="540" t="s">
        <v>664</v>
      </c>
      <c r="R48" s="541"/>
      <c r="S48" s="537">
        <f t="shared" si="1"/>
      </c>
      <c r="T48" s="53">
        <f t="shared" si="2"/>
      </c>
    </row>
    <row r="49" spans="1:20" ht="22.5" customHeight="1">
      <c r="A49" s="150"/>
      <c r="B49" s="212"/>
      <c r="C49" s="545"/>
      <c r="D49" s="227" t="s">
        <v>624</v>
      </c>
      <c r="E49" s="532" t="s">
        <v>625</v>
      </c>
      <c r="F49" s="53" t="s">
        <v>626</v>
      </c>
      <c r="G49" s="53" t="s">
        <v>121</v>
      </c>
      <c r="H49" s="53">
        <v>1880</v>
      </c>
      <c r="I49" s="56">
        <v>4</v>
      </c>
      <c r="J49" s="233">
        <v>10.5</v>
      </c>
      <c r="K49" s="533">
        <f t="shared" si="3"/>
        <v>221.11047619047616</v>
      </c>
      <c r="L49" s="417">
        <v>10.2</v>
      </c>
      <c r="M49" s="547">
        <v>13.5</v>
      </c>
      <c r="N49" s="53" t="s">
        <v>628</v>
      </c>
      <c r="O49" s="53" t="s">
        <v>171</v>
      </c>
      <c r="P49" s="53" t="s">
        <v>83</v>
      </c>
      <c r="Q49" s="540" t="s">
        <v>665</v>
      </c>
      <c r="R49" s="541"/>
      <c r="S49" s="537">
        <f t="shared" si="1"/>
        <v>102</v>
      </c>
      <c r="T49" s="53">
        <f t="shared" si="2"/>
      </c>
    </row>
    <row r="50" spans="1:20" ht="22.5" customHeight="1">
      <c r="A50" s="150"/>
      <c r="B50" s="212"/>
      <c r="C50" s="545"/>
      <c r="D50" s="227" t="s">
        <v>630</v>
      </c>
      <c r="E50" s="532" t="s">
        <v>625</v>
      </c>
      <c r="F50" s="53" t="s">
        <v>626</v>
      </c>
      <c r="G50" s="53" t="s">
        <v>121</v>
      </c>
      <c r="H50" s="53">
        <v>1870</v>
      </c>
      <c r="I50" s="56">
        <v>4</v>
      </c>
      <c r="J50" s="233">
        <v>10.5</v>
      </c>
      <c r="K50" s="533">
        <f t="shared" si="3"/>
        <v>221.11047619047616</v>
      </c>
      <c r="L50" s="417">
        <v>11.1</v>
      </c>
      <c r="M50" s="534">
        <v>14.4</v>
      </c>
      <c r="N50" s="53" t="s">
        <v>628</v>
      </c>
      <c r="O50" s="53" t="s">
        <v>171</v>
      </c>
      <c r="P50" s="53" t="s">
        <v>83</v>
      </c>
      <c r="Q50" s="540" t="s">
        <v>664</v>
      </c>
      <c r="R50" s="541"/>
      <c r="S50" s="537">
        <f t="shared" si="1"/>
      </c>
      <c r="T50" s="53">
        <f t="shared" si="2"/>
      </c>
    </row>
    <row r="51" spans="1:20" ht="22.5" customHeight="1">
      <c r="A51" s="150"/>
      <c r="B51" s="212"/>
      <c r="C51" s="545"/>
      <c r="D51" s="227" t="s">
        <v>630</v>
      </c>
      <c r="E51" s="532" t="s">
        <v>625</v>
      </c>
      <c r="F51" s="53" t="s">
        <v>626</v>
      </c>
      <c r="G51" s="53" t="s">
        <v>121</v>
      </c>
      <c r="H51" s="53" t="s">
        <v>666</v>
      </c>
      <c r="I51" s="56">
        <v>4</v>
      </c>
      <c r="J51" s="233">
        <v>10.5</v>
      </c>
      <c r="K51" s="533">
        <f t="shared" si="3"/>
        <v>221.11047619047616</v>
      </c>
      <c r="L51" s="417">
        <v>10.2</v>
      </c>
      <c r="M51" s="547">
        <v>13.5</v>
      </c>
      <c r="N51" s="53" t="s">
        <v>628</v>
      </c>
      <c r="O51" s="53" t="s">
        <v>171</v>
      </c>
      <c r="P51" s="53" t="s">
        <v>83</v>
      </c>
      <c r="Q51" s="540" t="s">
        <v>665</v>
      </c>
      <c r="R51" s="541"/>
      <c r="S51" s="537">
        <f t="shared" si="1"/>
        <v>102</v>
      </c>
      <c r="T51" s="53">
        <f t="shared" si="2"/>
      </c>
    </row>
    <row r="52" spans="1:20" ht="22.5" customHeight="1">
      <c r="A52" s="150"/>
      <c r="B52" s="548"/>
      <c r="C52" s="549" t="s">
        <v>667</v>
      </c>
      <c r="D52" s="168" t="s">
        <v>668</v>
      </c>
      <c r="E52" s="123" t="s">
        <v>669</v>
      </c>
      <c r="F52" s="123">
        <v>2.996</v>
      </c>
      <c r="G52" s="125" t="s">
        <v>114</v>
      </c>
      <c r="H52" s="125" t="s">
        <v>335</v>
      </c>
      <c r="I52" s="126">
        <v>4</v>
      </c>
      <c r="J52" s="550">
        <v>10.4</v>
      </c>
      <c r="K52" s="410">
        <f t="shared" si="3"/>
        <v>223.23653846153843</v>
      </c>
      <c r="L52" s="551">
        <v>10.2</v>
      </c>
      <c r="M52" s="547">
        <v>13.5</v>
      </c>
      <c r="N52" s="53" t="s">
        <v>628</v>
      </c>
      <c r="O52" s="125" t="s">
        <v>670</v>
      </c>
      <c r="P52" s="123" t="s">
        <v>381</v>
      </c>
      <c r="Q52" s="552" t="s">
        <v>671</v>
      </c>
      <c r="R52" s="418"/>
      <c r="S52" s="537">
        <f t="shared" si="1"/>
        <v>101</v>
      </c>
      <c r="T52" s="53">
        <f t="shared" si="2"/>
      </c>
    </row>
    <row r="53" spans="1:24" ht="22.5" customHeight="1">
      <c r="A53" s="199"/>
      <c r="B53" s="225"/>
      <c r="C53" s="531" t="s">
        <v>672</v>
      </c>
      <c r="D53" s="227" t="s">
        <v>1633</v>
      </c>
      <c r="E53" s="532" t="s">
        <v>673</v>
      </c>
      <c r="F53" s="53">
        <v>3.604</v>
      </c>
      <c r="G53" s="53" t="s">
        <v>114</v>
      </c>
      <c r="H53" s="123" t="s">
        <v>674</v>
      </c>
      <c r="I53" s="56">
        <v>5</v>
      </c>
      <c r="J53" s="233">
        <v>10.3</v>
      </c>
      <c r="K53" s="533">
        <f t="shared" si="3"/>
        <v>225.40388349514564</v>
      </c>
      <c r="L53" s="417">
        <v>9.4</v>
      </c>
      <c r="M53" s="534">
        <v>12.7</v>
      </c>
      <c r="N53" s="53" t="s">
        <v>281</v>
      </c>
      <c r="O53" s="53" t="s">
        <v>670</v>
      </c>
      <c r="P53" s="53" t="s">
        <v>83</v>
      </c>
      <c r="Q53" s="535"/>
      <c r="R53" s="536" t="s">
        <v>165</v>
      </c>
      <c r="S53" s="537">
        <f t="shared" si="1"/>
        <v>109</v>
      </c>
      <c r="T53" s="53">
        <f t="shared" si="2"/>
      </c>
      <c r="U53" s="203"/>
      <c r="X53" s="133"/>
    </row>
    <row r="54" spans="1:24" ht="22.5" customHeight="1">
      <c r="A54" s="199"/>
      <c r="B54" s="220"/>
      <c r="C54" s="538"/>
      <c r="D54" s="227" t="s">
        <v>1634</v>
      </c>
      <c r="E54" s="532" t="s">
        <v>673</v>
      </c>
      <c r="F54" s="53">
        <v>3.604</v>
      </c>
      <c r="G54" s="53" t="s">
        <v>114</v>
      </c>
      <c r="H54" s="123" t="s">
        <v>675</v>
      </c>
      <c r="I54" s="56">
        <v>5</v>
      </c>
      <c r="J54" s="233">
        <v>10.3</v>
      </c>
      <c r="K54" s="533">
        <f t="shared" si="3"/>
        <v>225.40388349514564</v>
      </c>
      <c r="L54" s="417">
        <v>9.4</v>
      </c>
      <c r="M54" s="534">
        <v>12.7</v>
      </c>
      <c r="N54" s="53" t="s">
        <v>281</v>
      </c>
      <c r="O54" s="53" t="s">
        <v>670</v>
      </c>
      <c r="P54" s="53" t="s">
        <v>83</v>
      </c>
      <c r="Q54" s="535"/>
      <c r="R54" s="536" t="s">
        <v>165</v>
      </c>
      <c r="S54" s="537">
        <f t="shared" si="1"/>
        <v>109</v>
      </c>
      <c r="T54" s="53">
        <f t="shared" si="2"/>
      </c>
      <c r="U54" s="203"/>
      <c r="X54" s="133"/>
    </row>
    <row r="55" spans="1:20" s="64" customFormat="1" ht="22.5" customHeight="1">
      <c r="A55" s="146"/>
      <c r="B55" s="264"/>
      <c r="C55" s="553" t="s">
        <v>676</v>
      </c>
      <c r="D55" s="227" t="s">
        <v>677</v>
      </c>
      <c r="E55" s="532" t="s">
        <v>678</v>
      </c>
      <c r="F55" s="53">
        <v>3.799</v>
      </c>
      <c r="G55" s="53" t="s">
        <v>114</v>
      </c>
      <c r="H55" s="53">
        <v>1680</v>
      </c>
      <c r="I55" s="56">
        <v>4</v>
      </c>
      <c r="J55" s="233">
        <v>10.1</v>
      </c>
      <c r="K55" s="410">
        <f t="shared" si="3"/>
        <v>229.86732673267326</v>
      </c>
      <c r="L55" s="417">
        <v>12.2</v>
      </c>
      <c r="M55" s="534">
        <v>15.4</v>
      </c>
      <c r="N55" s="53" t="s">
        <v>281</v>
      </c>
      <c r="O55" s="53" t="s">
        <v>670</v>
      </c>
      <c r="P55" s="53" t="s">
        <v>83</v>
      </c>
      <c r="Q55" s="540" t="s">
        <v>679</v>
      </c>
      <c r="R55" s="541"/>
      <c r="S55" s="537">
        <f t="shared" si="1"/>
      </c>
      <c r="T55" s="53">
        <f t="shared" si="2"/>
      </c>
    </row>
    <row r="56" spans="1:20" s="64" customFormat="1" ht="22.5" customHeight="1">
      <c r="A56" s="146"/>
      <c r="B56" s="264"/>
      <c r="C56" s="553" t="s">
        <v>680</v>
      </c>
      <c r="D56" s="227" t="s">
        <v>677</v>
      </c>
      <c r="E56" s="532" t="s">
        <v>678</v>
      </c>
      <c r="F56" s="53">
        <v>3.799</v>
      </c>
      <c r="G56" s="53" t="s">
        <v>114</v>
      </c>
      <c r="H56" s="53">
        <v>1670</v>
      </c>
      <c r="I56" s="56">
        <v>4</v>
      </c>
      <c r="J56" s="233">
        <v>10.1</v>
      </c>
      <c r="K56" s="410">
        <f t="shared" si="3"/>
        <v>229.86732673267326</v>
      </c>
      <c r="L56" s="417">
        <v>12.2</v>
      </c>
      <c r="M56" s="534">
        <v>15.4</v>
      </c>
      <c r="N56" s="53" t="s">
        <v>281</v>
      </c>
      <c r="O56" s="53" t="s">
        <v>670</v>
      </c>
      <c r="P56" s="53" t="s">
        <v>83</v>
      </c>
      <c r="Q56" s="540" t="s">
        <v>681</v>
      </c>
      <c r="R56" s="541"/>
      <c r="S56" s="537">
        <f t="shared" si="1"/>
      </c>
      <c r="T56" s="53">
        <f t="shared" si="2"/>
      </c>
    </row>
    <row r="57" spans="1:20" s="64" customFormat="1" ht="22.5" customHeight="1">
      <c r="A57" s="146"/>
      <c r="B57" s="262"/>
      <c r="C57" s="539" t="s">
        <v>682</v>
      </c>
      <c r="D57" s="227" t="s">
        <v>648</v>
      </c>
      <c r="E57" s="532" t="s">
        <v>649</v>
      </c>
      <c r="F57" s="53">
        <v>3.799</v>
      </c>
      <c r="G57" s="53" t="s">
        <v>114</v>
      </c>
      <c r="H57" s="53">
        <v>1600</v>
      </c>
      <c r="I57" s="56">
        <v>4</v>
      </c>
      <c r="J57" s="233">
        <v>10.1</v>
      </c>
      <c r="K57" s="410">
        <f t="shared" si="3"/>
        <v>229.86732673267326</v>
      </c>
      <c r="L57" s="417">
        <v>13.2</v>
      </c>
      <c r="M57" s="534">
        <v>16.5</v>
      </c>
      <c r="N57" s="53" t="s">
        <v>281</v>
      </c>
      <c r="O57" s="53" t="s">
        <v>171</v>
      </c>
      <c r="P57" s="53" t="s">
        <v>83</v>
      </c>
      <c r="Q57" s="540" t="s">
        <v>683</v>
      </c>
      <c r="R57" s="541"/>
      <c r="S57" s="537">
        <f t="shared" si="1"/>
      </c>
      <c r="T57" s="53">
        <f t="shared" si="2"/>
      </c>
    </row>
    <row r="58" spans="1:20" s="64" customFormat="1" ht="22.5" customHeight="1">
      <c r="A58" s="146"/>
      <c r="B58" s="264"/>
      <c r="C58" s="542"/>
      <c r="D58" s="227" t="s">
        <v>1635</v>
      </c>
      <c r="E58" s="532" t="s">
        <v>1636</v>
      </c>
      <c r="F58" s="53">
        <v>3.799</v>
      </c>
      <c r="G58" s="53" t="s">
        <v>1637</v>
      </c>
      <c r="H58" s="53">
        <v>1600</v>
      </c>
      <c r="I58" s="56">
        <v>4</v>
      </c>
      <c r="J58" s="233">
        <v>10</v>
      </c>
      <c r="K58" s="410">
        <f t="shared" si="3"/>
        <v>232.166</v>
      </c>
      <c r="L58" s="417">
        <v>13.2</v>
      </c>
      <c r="M58" s="534">
        <v>16.5</v>
      </c>
      <c r="N58" s="53" t="s">
        <v>1638</v>
      </c>
      <c r="O58" s="53" t="s">
        <v>1639</v>
      </c>
      <c r="P58" s="53" t="s">
        <v>1640</v>
      </c>
      <c r="Q58" s="540" t="s">
        <v>684</v>
      </c>
      <c r="R58" s="541"/>
      <c r="S58" s="537">
        <f t="shared" si="1"/>
      </c>
      <c r="T58" s="53">
        <f t="shared" si="2"/>
      </c>
    </row>
    <row r="59" spans="1:20" s="64" customFormat="1" ht="22.5" customHeight="1">
      <c r="A59" s="146"/>
      <c r="B59" s="262"/>
      <c r="C59" s="539" t="s">
        <v>685</v>
      </c>
      <c r="D59" s="227" t="s">
        <v>648</v>
      </c>
      <c r="E59" s="532" t="s">
        <v>649</v>
      </c>
      <c r="F59" s="53">
        <v>3.799</v>
      </c>
      <c r="G59" s="53" t="s">
        <v>114</v>
      </c>
      <c r="H59" s="53">
        <v>1560</v>
      </c>
      <c r="I59" s="56">
        <v>4</v>
      </c>
      <c r="J59" s="233">
        <v>10.1</v>
      </c>
      <c r="K59" s="533">
        <f t="shared" si="3"/>
        <v>229.86732673267326</v>
      </c>
      <c r="L59" s="417">
        <v>13.2</v>
      </c>
      <c r="M59" s="534">
        <v>16.5</v>
      </c>
      <c r="N59" s="53" t="s">
        <v>281</v>
      </c>
      <c r="O59" s="53" t="s">
        <v>171</v>
      </c>
      <c r="P59" s="53" t="s">
        <v>83</v>
      </c>
      <c r="Q59" s="540" t="s">
        <v>686</v>
      </c>
      <c r="R59" s="541"/>
      <c r="S59" s="537">
        <f t="shared" si="1"/>
      </c>
      <c r="T59" s="53">
        <f t="shared" si="2"/>
      </c>
    </row>
    <row r="60" spans="1:20" s="64" customFormat="1" ht="22.5" customHeight="1">
      <c r="A60" s="146"/>
      <c r="B60" s="264"/>
      <c r="C60" s="542"/>
      <c r="D60" s="227" t="s">
        <v>648</v>
      </c>
      <c r="E60" s="532" t="s">
        <v>649</v>
      </c>
      <c r="F60" s="53">
        <v>3.799</v>
      </c>
      <c r="G60" s="53" t="s">
        <v>114</v>
      </c>
      <c r="H60" s="53">
        <v>1560</v>
      </c>
      <c r="I60" s="56">
        <v>4</v>
      </c>
      <c r="J60" s="233">
        <v>10</v>
      </c>
      <c r="K60" s="533">
        <f t="shared" si="3"/>
        <v>232.166</v>
      </c>
      <c r="L60" s="417">
        <v>13.2</v>
      </c>
      <c r="M60" s="534">
        <v>16.5</v>
      </c>
      <c r="N60" s="53" t="s">
        <v>281</v>
      </c>
      <c r="O60" s="53" t="s">
        <v>171</v>
      </c>
      <c r="P60" s="53" t="s">
        <v>83</v>
      </c>
      <c r="Q60" s="540" t="s">
        <v>687</v>
      </c>
      <c r="R60" s="541"/>
      <c r="S60" s="537">
        <f t="shared" si="1"/>
      </c>
      <c r="T60" s="53">
        <f t="shared" si="2"/>
      </c>
    </row>
    <row r="61" spans="1:20" s="64" customFormat="1" ht="22.5" customHeight="1">
      <c r="A61" s="146"/>
      <c r="B61" s="264"/>
      <c r="C61" s="546" t="s">
        <v>1641</v>
      </c>
      <c r="D61" s="227" t="s">
        <v>648</v>
      </c>
      <c r="E61" s="532" t="s">
        <v>649</v>
      </c>
      <c r="F61" s="53">
        <v>3.799</v>
      </c>
      <c r="G61" s="53" t="s">
        <v>114</v>
      </c>
      <c r="H61" s="53">
        <v>1600</v>
      </c>
      <c r="I61" s="56">
        <v>4</v>
      </c>
      <c r="J61" s="233">
        <v>10</v>
      </c>
      <c r="K61" s="533">
        <v>232.166</v>
      </c>
      <c r="L61" s="417">
        <v>13.2</v>
      </c>
      <c r="M61" s="534">
        <v>16.5</v>
      </c>
      <c r="N61" s="53" t="s">
        <v>281</v>
      </c>
      <c r="O61" s="53" t="s">
        <v>171</v>
      </c>
      <c r="P61" s="53" t="s">
        <v>83</v>
      </c>
      <c r="Q61" s="540" t="s">
        <v>1642</v>
      </c>
      <c r="R61" s="541"/>
      <c r="S61" s="537">
        <f t="shared" si="1"/>
      </c>
      <c r="T61" s="53">
        <f t="shared" si="2"/>
      </c>
    </row>
    <row r="62" spans="1:24" ht="22.5" customHeight="1">
      <c r="A62" s="199"/>
      <c r="B62" s="225"/>
      <c r="C62" s="531" t="s">
        <v>688</v>
      </c>
      <c r="D62" s="227" t="s">
        <v>689</v>
      </c>
      <c r="E62" s="532" t="s">
        <v>690</v>
      </c>
      <c r="F62" s="53">
        <v>2.996</v>
      </c>
      <c r="G62" s="53" t="s">
        <v>114</v>
      </c>
      <c r="H62" s="123" t="s">
        <v>691</v>
      </c>
      <c r="I62" s="56">
        <v>5</v>
      </c>
      <c r="J62" s="233">
        <v>10</v>
      </c>
      <c r="K62" s="533">
        <f aca="true" t="shared" si="4" ref="K62:K85">IF(J62&gt;0,1/J62*34.6*67.1,"")</f>
        <v>232.166</v>
      </c>
      <c r="L62" s="417">
        <v>10.2</v>
      </c>
      <c r="M62" s="534">
        <v>13.5</v>
      </c>
      <c r="N62" s="53" t="s">
        <v>281</v>
      </c>
      <c r="O62" s="53" t="s">
        <v>670</v>
      </c>
      <c r="P62" s="53" t="s">
        <v>83</v>
      </c>
      <c r="Q62" s="535"/>
      <c r="R62" s="536"/>
      <c r="S62" s="537">
        <f t="shared" si="1"/>
      </c>
      <c r="T62" s="53">
        <f t="shared" si="2"/>
      </c>
      <c r="U62" s="203"/>
      <c r="X62" s="133"/>
    </row>
    <row r="63" spans="1:24" ht="22.5" customHeight="1">
      <c r="A63" s="199"/>
      <c r="B63" s="220"/>
      <c r="C63" s="538"/>
      <c r="D63" s="227" t="s">
        <v>692</v>
      </c>
      <c r="E63" s="532" t="s">
        <v>690</v>
      </c>
      <c r="F63" s="53">
        <v>2.996</v>
      </c>
      <c r="G63" s="53" t="s">
        <v>114</v>
      </c>
      <c r="H63" s="123" t="s">
        <v>693</v>
      </c>
      <c r="I63" s="56">
        <v>5</v>
      </c>
      <c r="J63" s="233">
        <v>10</v>
      </c>
      <c r="K63" s="533">
        <f t="shared" si="4"/>
        <v>232.166</v>
      </c>
      <c r="L63" s="417">
        <v>10.2</v>
      </c>
      <c r="M63" s="534">
        <v>13.5</v>
      </c>
      <c r="N63" s="53" t="s">
        <v>281</v>
      </c>
      <c r="O63" s="53" t="s">
        <v>670</v>
      </c>
      <c r="P63" s="53" t="s">
        <v>83</v>
      </c>
      <c r="Q63" s="535"/>
      <c r="R63" s="536"/>
      <c r="S63" s="537">
        <f t="shared" si="1"/>
      </c>
      <c r="T63" s="53">
        <f t="shared" si="2"/>
      </c>
      <c r="U63" s="203"/>
      <c r="X63" s="133"/>
    </row>
    <row r="64" spans="1:20" s="64" customFormat="1" ht="22.5" customHeight="1">
      <c r="A64" s="146"/>
      <c r="B64" s="264"/>
      <c r="C64" s="553" t="s">
        <v>676</v>
      </c>
      <c r="D64" s="227" t="s">
        <v>677</v>
      </c>
      <c r="E64" s="532" t="s">
        <v>678</v>
      </c>
      <c r="F64" s="53">
        <v>3.799</v>
      </c>
      <c r="G64" s="53" t="s">
        <v>114</v>
      </c>
      <c r="H64" s="53">
        <v>1610</v>
      </c>
      <c r="I64" s="56">
        <v>4</v>
      </c>
      <c r="J64" s="233">
        <v>10</v>
      </c>
      <c r="K64" s="533">
        <f t="shared" si="4"/>
        <v>232.166</v>
      </c>
      <c r="L64" s="417">
        <v>13.2</v>
      </c>
      <c r="M64" s="534">
        <v>16.5</v>
      </c>
      <c r="N64" s="53" t="s">
        <v>281</v>
      </c>
      <c r="O64" s="53" t="s">
        <v>670</v>
      </c>
      <c r="P64" s="53" t="s">
        <v>83</v>
      </c>
      <c r="Q64" s="540" t="s">
        <v>694</v>
      </c>
      <c r="R64" s="541"/>
      <c r="S64" s="537">
        <f t="shared" si="1"/>
      </c>
      <c r="T64" s="53">
        <f t="shared" si="2"/>
      </c>
    </row>
    <row r="65" spans="1:20" s="64" customFormat="1" ht="22.5" customHeight="1">
      <c r="A65" s="146"/>
      <c r="B65" s="264"/>
      <c r="C65" s="553" t="s">
        <v>680</v>
      </c>
      <c r="D65" s="227" t="s">
        <v>677</v>
      </c>
      <c r="E65" s="532" t="s">
        <v>678</v>
      </c>
      <c r="F65" s="53">
        <v>3.799</v>
      </c>
      <c r="G65" s="53" t="s">
        <v>114</v>
      </c>
      <c r="H65" s="53">
        <v>1600</v>
      </c>
      <c r="I65" s="56">
        <v>4</v>
      </c>
      <c r="J65" s="233">
        <v>10</v>
      </c>
      <c r="K65" s="533">
        <f t="shared" si="4"/>
        <v>232.166</v>
      </c>
      <c r="L65" s="417">
        <v>13.2</v>
      </c>
      <c r="M65" s="534">
        <v>16.5</v>
      </c>
      <c r="N65" s="53" t="s">
        <v>281</v>
      </c>
      <c r="O65" s="53" t="s">
        <v>670</v>
      </c>
      <c r="P65" s="53" t="s">
        <v>83</v>
      </c>
      <c r="Q65" s="540" t="s">
        <v>695</v>
      </c>
      <c r="R65" s="541"/>
      <c r="S65" s="537">
        <f t="shared" si="1"/>
      </c>
      <c r="T65" s="53">
        <f t="shared" si="2"/>
      </c>
    </row>
    <row r="66" spans="1:20" s="64" customFormat="1" ht="22.5" customHeight="1">
      <c r="A66" s="146"/>
      <c r="B66" s="264"/>
      <c r="C66" s="542" t="s">
        <v>696</v>
      </c>
      <c r="D66" s="227" t="s">
        <v>633</v>
      </c>
      <c r="E66" s="532" t="s">
        <v>634</v>
      </c>
      <c r="F66" s="53">
        <v>3.436</v>
      </c>
      <c r="G66" s="53" t="s">
        <v>114</v>
      </c>
      <c r="H66" s="53">
        <v>1500</v>
      </c>
      <c r="I66" s="56">
        <v>4</v>
      </c>
      <c r="J66" s="233">
        <v>10</v>
      </c>
      <c r="K66" s="533">
        <f t="shared" si="4"/>
        <v>232.166</v>
      </c>
      <c r="L66" s="417">
        <v>14.4</v>
      </c>
      <c r="M66" s="534">
        <v>17.6</v>
      </c>
      <c r="N66" s="53" t="s">
        <v>281</v>
      </c>
      <c r="O66" s="53" t="s">
        <v>171</v>
      </c>
      <c r="P66" s="53" t="s">
        <v>381</v>
      </c>
      <c r="Q66" s="540"/>
      <c r="R66" s="541"/>
      <c r="S66" s="537">
        <f t="shared" si="1"/>
      </c>
      <c r="T66" s="53">
        <f t="shared" si="2"/>
      </c>
    </row>
    <row r="67" spans="1:20" ht="22.5" customHeight="1">
      <c r="A67" s="150"/>
      <c r="B67" s="548"/>
      <c r="C67" s="408" t="s">
        <v>697</v>
      </c>
      <c r="D67" s="168" t="s">
        <v>668</v>
      </c>
      <c r="E67" s="123" t="s">
        <v>669</v>
      </c>
      <c r="F67" s="123">
        <v>2.996</v>
      </c>
      <c r="G67" s="125" t="s">
        <v>114</v>
      </c>
      <c r="H67" s="125" t="s">
        <v>698</v>
      </c>
      <c r="I67" s="126">
        <v>4</v>
      </c>
      <c r="J67" s="554">
        <v>10</v>
      </c>
      <c r="K67" s="58">
        <f t="shared" si="4"/>
        <v>232.166</v>
      </c>
      <c r="L67" s="551">
        <v>10.2</v>
      </c>
      <c r="M67" s="547">
        <v>13.5</v>
      </c>
      <c r="N67" s="53" t="s">
        <v>628</v>
      </c>
      <c r="O67" s="125" t="s">
        <v>670</v>
      </c>
      <c r="P67" s="123" t="s">
        <v>83</v>
      </c>
      <c r="Q67" s="552" t="s">
        <v>699</v>
      </c>
      <c r="R67" s="418"/>
      <c r="S67" s="537">
        <f t="shared" si="1"/>
      </c>
      <c r="T67" s="53">
        <f t="shared" si="2"/>
      </c>
    </row>
    <row r="68" spans="1:20" s="64" customFormat="1" ht="22.5" customHeight="1">
      <c r="A68" s="146"/>
      <c r="B68" s="147"/>
      <c r="C68" s="546" t="s">
        <v>700</v>
      </c>
      <c r="D68" s="227" t="s">
        <v>633</v>
      </c>
      <c r="E68" s="532" t="s">
        <v>634</v>
      </c>
      <c r="F68" s="53">
        <v>3.436</v>
      </c>
      <c r="G68" s="53" t="s">
        <v>114</v>
      </c>
      <c r="H68" s="53">
        <v>1430</v>
      </c>
      <c r="I68" s="56">
        <v>4</v>
      </c>
      <c r="J68" s="233">
        <v>10</v>
      </c>
      <c r="K68" s="533">
        <f t="shared" si="4"/>
        <v>232.166</v>
      </c>
      <c r="L68" s="417">
        <v>14.4</v>
      </c>
      <c r="M68" s="534">
        <v>17.6</v>
      </c>
      <c r="N68" s="53" t="s">
        <v>281</v>
      </c>
      <c r="O68" s="53" t="s">
        <v>171</v>
      </c>
      <c r="P68" s="53" t="s">
        <v>381</v>
      </c>
      <c r="Q68" s="540"/>
      <c r="R68" s="541"/>
      <c r="S68" s="537">
        <f t="shared" si="1"/>
      </c>
      <c r="T68" s="53">
        <f t="shared" si="2"/>
      </c>
    </row>
    <row r="69" spans="1:20" s="64" customFormat="1" ht="22.5" customHeight="1">
      <c r="A69" s="146"/>
      <c r="B69" s="264"/>
      <c r="C69" s="542"/>
      <c r="D69" s="227" t="s">
        <v>633</v>
      </c>
      <c r="E69" s="532" t="s">
        <v>634</v>
      </c>
      <c r="F69" s="53">
        <v>3.436</v>
      </c>
      <c r="G69" s="53" t="s">
        <v>636</v>
      </c>
      <c r="H69" s="53">
        <v>1410</v>
      </c>
      <c r="I69" s="56">
        <v>4</v>
      </c>
      <c r="J69" s="233">
        <v>9.4</v>
      </c>
      <c r="K69" s="533">
        <f t="shared" si="4"/>
        <v>246.9851063829787</v>
      </c>
      <c r="L69" s="417">
        <v>15.8</v>
      </c>
      <c r="M69" s="534">
        <v>19</v>
      </c>
      <c r="N69" s="53" t="s">
        <v>176</v>
      </c>
      <c r="O69" s="53" t="s">
        <v>171</v>
      </c>
      <c r="P69" s="53" t="s">
        <v>381</v>
      </c>
      <c r="Q69" s="540"/>
      <c r="R69" s="541"/>
      <c r="S69" s="537">
        <f t="shared" si="1"/>
      </c>
      <c r="T69" s="53">
        <f t="shared" si="2"/>
      </c>
    </row>
    <row r="70" spans="1:20" s="64" customFormat="1" ht="22.5" customHeight="1">
      <c r="A70" s="150"/>
      <c r="B70" s="225"/>
      <c r="C70" s="531" t="s">
        <v>1643</v>
      </c>
      <c r="D70" s="227" t="s">
        <v>1644</v>
      </c>
      <c r="E70" s="532" t="s">
        <v>1645</v>
      </c>
      <c r="F70" s="53">
        <v>3.604</v>
      </c>
      <c r="G70" s="53" t="s">
        <v>609</v>
      </c>
      <c r="H70" s="53" t="s">
        <v>1646</v>
      </c>
      <c r="I70" s="56">
        <v>5</v>
      </c>
      <c r="J70" s="233">
        <v>9.9</v>
      </c>
      <c r="K70" s="533">
        <f t="shared" si="4"/>
        <v>234.51111111111112</v>
      </c>
      <c r="L70" s="417">
        <v>8.7</v>
      </c>
      <c r="M70" s="534">
        <v>11.9</v>
      </c>
      <c r="N70" s="53" t="s">
        <v>721</v>
      </c>
      <c r="O70" s="53" t="s">
        <v>171</v>
      </c>
      <c r="P70" s="53" t="s">
        <v>83</v>
      </c>
      <c r="Q70" s="540"/>
      <c r="R70" s="541"/>
      <c r="S70" s="537">
        <f t="shared" si="1"/>
        <v>113</v>
      </c>
      <c r="T70" s="86">
        <f t="shared" si="2"/>
      </c>
    </row>
    <row r="71" spans="1:20" s="64" customFormat="1" ht="22.5" customHeight="1">
      <c r="A71" s="150"/>
      <c r="B71" s="526"/>
      <c r="C71" s="538"/>
      <c r="D71" s="227" t="s">
        <v>1647</v>
      </c>
      <c r="E71" s="532" t="s">
        <v>1645</v>
      </c>
      <c r="F71" s="53">
        <v>3.604</v>
      </c>
      <c r="G71" s="53" t="s">
        <v>609</v>
      </c>
      <c r="H71" s="53" t="s">
        <v>1648</v>
      </c>
      <c r="I71" s="56">
        <v>5</v>
      </c>
      <c r="J71" s="233">
        <v>9.9</v>
      </c>
      <c r="K71" s="533">
        <f t="shared" si="4"/>
        <v>234.51111111111112</v>
      </c>
      <c r="L71" s="417">
        <v>8.7</v>
      </c>
      <c r="M71" s="534">
        <v>11.9</v>
      </c>
      <c r="N71" s="53" t="s">
        <v>721</v>
      </c>
      <c r="O71" s="53" t="s">
        <v>171</v>
      </c>
      <c r="P71" s="53" t="s">
        <v>83</v>
      </c>
      <c r="Q71" s="540"/>
      <c r="R71" s="541"/>
      <c r="S71" s="537">
        <f t="shared" si="1"/>
        <v>113</v>
      </c>
      <c r="T71" s="86">
        <f t="shared" si="2"/>
      </c>
    </row>
    <row r="72" spans="1:20" ht="22.5" customHeight="1">
      <c r="A72" s="150"/>
      <c r="B72" s="548"/>
      <c r="C72" s="408" t="s">
        <v>697</v>
      </c>
      <c r="D72" s="168" t="s">
        <v>701</v>
      </c>
      <c r="E72" s="123" t="s">
        <v>669</v>
      </c>
      <c r="F72" s="123">
        <v>2.996</v>
      </c>
      <c r="G72" s="125" t="s">
        <v>114</v>
      </c>
      <c r="H72" s="125">
        <v>2050</v>
      </c>
      <c r="I72" s="126">
        <v>4</v>
      </c>
      <c r="J72" s="554">
        <v>9.6</v>
      </c>
      <c r="K72" s="58">
        <f t="shared" si="4"/>
        <v>241.83958333333334</v>
      </c>
      <c r="L72" s="551">
        <v>9.4</v>
      </c>
      <c r="M72" s="547">
        <v>12.7</v>
      </c>
      <c r="N72" s="53" t="s">
        <v>628</v>
      </c>
      <c r="O72" s="125" t="s">
        <v>670</v>
      </c>
      <c r="P72" s="123" t="s">
        <v>83</v>
      </c>
      <c r="Q72" s="555"/>
      <c r="R72" s="418"/>
      <c r="S72" s="537">
        <f t="shared" si="1"/>
        <v>102</v>
      </c>
      <c r="T72" s="53">
        <f t="shared" si="2"/>
      </c>
    </row>
    <row r="73" spans="1:20" s="64" customFormat="1" ht="22.5" customHeight="1">
      <c r="A73" s="150"/>
      <c r="B73" s="544"/>
      <c r="C73" s="545" t="s">
        <v>1649</v>
      </c>
      <c r="D73" s="227" t="s">
        <v>1650</v>
      </c>
      <c r="E73" s="532" t="s">
        <v>1651</v>
      </c>
      <c r="F73" s="53">
        <v>3.604</v>
      </c>
      <c r="G73" s="53" t="s">
        <v>609</v>
      </c>
      <c r="H73" s="53" t="s">
        <v>719</v>
      </c>
      <c r="I73" s="56">
        <v>5</v>
      </c>
      <c r="J73" s="233">
        <v>9.5</v>
      </c>
      <c r="K73" s="533">
        <f t="shared" si="4"/>
        <v>244.3852631578947</v>
      </c>
      <c r="L73" s="417">
        <v>8.7</v>
      </c>
      <c r="M73" s="534">
        <v>11.9</v>
      </c>
      <c r="N73" s="53" t="s">
        <v>721</v>
      </c>
      <c r="O73" s="53" t="s">
        <v>171</v>
      </c>
      <c r="P73" s="53" t="s">
        <v>83</v>
      </c>
      <c r="Q73" s="540"/>
      <c r="R73" s="541"/>
      <c r="S73" s="537">
        <f aca="true" t="shared" si="5" ref="S73:S85">IF(J73&lt;&gt;0,IF(J73&gt;=L73,ROUNDDOWN(J73/L73*100,0),""),"")</f>
        <v>109</v>
      </c>
      <c r="T73" s="86">
        <f aca="true" t="shared" si="6" ref="T73:T85">IF(J73&lt;&gt;0,IF(J73&gt;=M73,ROUNDDOWN(J73/M73*100,0),""),"")</f>
      </c>
    </row>
    <row r="74" spans="1:20" s="64" customFormat="1" ht="22.5" customHeight="1">
      <c r="A74" s="150"/>
      <c r="B74" s="526"/>
      <c r="C74" s="538"/>
      <c r="D74" s="227" t="s">
        <v>1652</v>
      </c>
      <c r="E74" s="532" t="s">
        <v>1651</v>
      </c>
      <c r="F74" s="53">
        <v>3.604</v>
      </c>
      <c r="G74" s="53" t="s">
        <v>609</v>
      </c>
      <c r="H74" s="53" t="s">
        <v>720</v>
      </c>
      <c r="I74" s="56">
        <v>5</v>
      </c>
      <c r="J74" s="233">
        <v>9.5</v>
      </c>
      <c r="K74" s="533">
        <f t="shared" si="4"/>
        <v>244.3852631578947</v>
      </c>
      <c r="L74" s="417">
        <v>8.7</v>
      </c>
      <c r="M74" s="534">
        <v>11.9</v>
      </c>
      <c r="N74" s="53" t="s">
        <v>721</v>
      </c>
      <c r="O74" s="53" t="s">
        <v>171</v>
      </c>
      <c r="P74" s="53" t="s">
        <v>83</v>
      </c>
      <c r="Q74" s="540"/>
      <c r="R74" s="541"/>
      <c r="S74" s="537">
        <f t="shared" si="5"/>
        <v>109</v>
      </c>
      <c r="T74" s="86">
        <f t="shared" si="6"/>
      </c>
    </row>
    <row r="75" spans="1:20" ht="22.5" customHeight="1">
      <c r="A75" s="150"/>
      <c r="B75" s="548"/>
      <c r="C75" s="169" t="s">
        <v>703</v>
      </c>
      <c r="D75" s="168" t="s">
        <v>704</v>
      </c>
      <c r="E75" s="123" t="s">
        <v>705</v>
      </c>
      <c r="F75" s="123">
        <v>4.806</v>
      </c>
      <c r="G75" s="125" t="s">
        <v>114</v>
      </c>
      <c r="H75" s="125" t="s">
        <v>706</v>
      </c>
      <c r="I75" s="126">
        <v>4</v>
      </c>
      <c r="J75" s="554">
        <v>9</v>
      </c>
      <c r="K75" s="58">
        <f t="shared" si="4"/>
        <v>257.9622222222222</v>
      </c>
      <c r="L75" s="551">
        <v>9.4</v>
      </c>
      <c r="M75" s="547">
        <v>12.7</v>
      </c>
      <c r="N75" s="53" t="s">
        <v>628</v>
      </c>
      <c r="O75" s="125" t="s">
        <v>171</v>
      </c>
      <c r="P75" s="123" t="s">
        <v>83</v>
      </c>
      <c r="Q75" s="552" t="s">
        <v>707</v>
      </c>
      <c r="R75" s="418"/>
      <c r="S75" s="537">
        <f t="shared" si="5"/>
      </c>
      <c r="T75" s="86">
        <f t="shared" si="6"/>
      </c>
    </row>
    <row r="76" spans="1:20" ht="22.5" customHeight="1">
      <c r="A76" s="150"/>
      <c r="B76" s="548"/>
      <c r="C76" s="169" t="s">
        <v>708</v>
      </c>
      <c r="D76" s="168" t="s">
        <v>704</v>
      </c>
      <c r="E76" s="123" t="s">
        <v>709</v>
      </c>
      <c r="F76" s="123">
        <v>4.806</v>
      </c>
      <c r="G76" s="125" t="s">
        <v>114</v>
      </c>
      <c r="H76" s="125" t="s">
        <v>706</v>
      </c>
      <c r="I76" s="126">
        <v>4</v>
      </c>
      <c r="J76" s="554">
        <v>9</v>
      </c>
      <c r="K76" s="58">
        <f t="shared" si="4"/>
        <v>257.9622222222222</v>
      </c>
      <c r="L76" s="551">
        <v>9.4</v>
      </c>
      <c r="M76" s="547">
        <v>12.7</v>
      </c>
      <c r="N76" s="53" t="s">
        <v>628</v>
      </c>
      <c r="O76" s="125" t="s">
        <v>171</v>
      </c>
      <c r="P76" s="123" t="s">
        <v>83</v>
      </c>
      <c r="Q76" s="552" t="s">
        <v>710</v>
      </c>
      <c r="R76" s="418"/>
      <c r="S76" s="537">
        <f t="shared" si="5"/>
      </c>
      <c r="T76" s="86">
        <f t="shared" si="6"/>
      </c>
    </row>
    <row r="77" spans="1:20" ht="22.5" customHeight="1">
      <c r="A77" s="150"/>
      <c r="B77" s="548"/>
      <c r="C77" s="169" t="s">
        <v>703</v>
      </c>
      <c r="D77" s="168" t="s">
        <v>711</v>
      </c>
      <c r="E77" s="123" t="s">
        <v>705</v>
      </c>
      <c r="F77" s="123">
        <v>4.806</v>
      </c>
      <c r="G77" s="125" t="s">
        <v>114</v>
      </c>
      <c r="H77" s="125">
        <v>2110</v>
      </c>
      <c r="I77" s="126">
        <v>4</v>
      </c>
      <c r="J77" s="554">
        <v>9</v>
      </c>
      <c r="K77" s="58">
        <f t="shared" si="4"/>
        <v>257.9622222222222</v>
      </c>
      <c r="L77" s="551">
        <v>8.7</v>
      </c>
      <c r="M77" s="534">
        <v>11.9</v>
      </c>
      <c r="N77" s="53" t="s">
        <v>628</v>
      </c>
      <c r="O77" s="125" t="s">
        <v>171</v>
      </c>
      <c r="P77" s="123" t="s">
        <v>83</v>
      </c>
      <c r="Q77" s="552" t="s">
        <v>712</v>
      </c>
      <c r="R77" s="418"/>
      <c r="S77" s="537">
        <f t="shared" si="5"/>
        <v>103</v>
      </c>
      <c r="T77" s="86">
        <f t="shared" si="6"/>
      </c>
    </row>
    <row r="78" spans="1:20" ht="22.5" customHeight="1">
      <c r="A78" s="150"/>
      <c r="B78" s="548"/>
      <c r="C78" s="169" t="s">
        <v>708</v>
      </c>
      <c r="D78" s="168" t="s">
        <v>711</v>
      </c>
      <c r="E78" s="123" t="s">
        <v>709</v>
      </c>
      <c r="F78" s="123">
        <v>4.806</v>
      </c>
      <c r="G78" s="125" t="s">
        <v>114</v>
      </c>
      <c r="H78" s="125">
        <v>2110</v>
      </c>
      <c r="I78" s="126">
        <v>4</v>
      </c>
      <c r="J78" s="554">
        <v>9</v>
      </c>
      <c r="K78" s="58">
        <f t="shared" si="4"/>
        <v>257.9622222222222</v>
      </c>
      <c r="L78" s="551">
        <v>8.7</v>
      </c>
      <c r="M78" s="534">
        <v>11.9</v>
      </c>
      <c r="N78" s="53" t="s">
        <v>628</v>
      </c>
      <c r="O78" s="125" t="s">
        <v>171</v>
      </c>
      <c r="P78" s="123" t="s">
        <v>83</v>
      </c>
      <c r="Q78" s="552" t="s">
        <v>713</v>
      </c>
      <c r="R78" s="418"/>
      <c r="S78" s="537">
        <f t="shared" si="5"/>
        <v>103</v>
      </c>
      <c r="T78" s="86">
        <f t="shared" si="6"/>
      </c>
    </row>
    <row r="79" spans="1:20" s="64" customFormat="1" ht="22.5" customHeight="1">
      <c r="A79" s="150"/>
      <c r="B79" s="544"/>
      <c r="C79" s="531" t="s">
        <v>1653</v>
      </c>
      <c r="D79" s="227" t="s">
        <v>1654</v>
      </c>
      <c r="E79" s="532" t="s">
        <v>1655</v>
      </c>
      <c r="F79" s="53" t="s">
        <v>722</v>
      </c>
      <c r="G79" s="53" t="s">
        <v>609</v>
      </c>
      <c r="H79" s="53">
        <v>2260</v>
      </c>
      <c r="I79" s="56">
        <v>5</v>
      </c>
      <c r="J79" s="233">
        <v>8.8</v>
      </c>
      <c r="K79" s="533">
        <f t="shared" si="4"/>
        <v>263.825</v>
      </c>
      <c r="L79" s="417">
        <v>8.7</v>
      </c>
      <c r="M79" s="534">
        <v>11.9</v>
      </c>
      <c r="N79" s="53" t="s">
        <v>721</v>
      </c>
      <c r="O79" s="53" t="s">
        <v>171</v>
      </c>
      <c r="P79" s="53" t="s">
        <v>83</v>
      </c>
      <c r="Q79" s="540" t="s">
        <v>1656</v>
      </c>
      <c r="R79" s="541"/>
      <c r="S79" s="537">
        <f t="shared" si="5"/>
        <v>101</v>
      </c>
      <c r="T79" s="86">
        <f t="shared" si="6"/>
      </c>
    </row>
    <row r="80" spans="1:20" s="64" customFormat="1" ht="22.5" customHeight="1">
      <c r="A80" s="150"/>
      <c r="B80" s="526"/>
      <c r="C80" s="538"/>
      <c r="D80" s="227" t="s">
        <v>1654</v>
      </c>
      <c r="E80" s="532" t="s">
        <v>1655</v>
      </c>
      <c r="F80" s="53" t="s">
        <v>722</v>
      </c>
      <c r="G80" s="53" t="s">
        <v>609</v>
      </c>
      <c r="H80" s="53" t="s">
        <v>1657</v>
      </c>
      <c r="I80" s="56">
        <v>5</v>
      </c>
      <c r="J80" s="233">
        <v>8.6</v>
      </c>
      <c r="K80" s="533">
        <f t="shared" si="4"/>
        <v>269.96046511627907</v>
      </c>
      <c r="L80" s="417">
        <v>7.4</v>
      </c>
      <c r="M80" s="534">
        <v>10.6</v>
      </c>
      <c r="N80" s="53" t="s">
        <v>721</v>
      </c>
      <c r="O80" s="53" t="s">
        <v>171</v>
      </c>
      <c r="P80" s="53" t="s">
        <v>83</v>
      </c>
      <c r="Q80" s="540" t="s">
        <v>1658</v>
      </c>
      <c r="R80" s="541"/>
      <c r="S80" s="537">
        <f t="shared" si="5"/>
        <v>116</v>
      </c>
      <c r="T80" s="86">
        <f t="shared" si="6"/>
      </c>
    </row>
    <row r="81" spans="1:20" ht="22.5" customHeight="1">
      <c r="A81" s="150"/>
      <c r="B81" s="548"/>
      <c r="C81" s="408" t="s">
        <v>714</v>
      </c>
      <c r="D81" s="168" t="s">
        <v>715</v>
      </c>
      <c r="E81" s="123" t="s">
        <v>716</v>
      </c>
      <c r="F81" s="123">
        <v>4.806</v>
      </c>
      <c r="G81" s="125" t="s">
        <v>121</v>
      </c>
      <c r="H81" s="125" t="s">
        <v>717</v>
      </c>
      <c r="I81" s="126">
        <v>4</v>
      </c>
      <c r="J81" s="554">
        <v>8.7</v>
      </c>
      <c r="K81" s="58">
        <f t="shared" si="4"/>
        <v>266.85747126436786</v>
      </c>
      <c r="L81" s="551">
        <v>10.2</v>
      </c>
      <c r="M81" s="547">
        <v>13.5</v>
      </c>
      <c r="N81" s="53" t="s">
        <v>628</v>
      </c>
      <c r="O81" s="125" t="s">
        <v>9</v>
      </c>
      <c r="P81" s="123" t="s">
        <v>34</v>
      </c>
      <c r="Q81" s="555"/>
      <c r="R81" s="418"/>
      <c r="S81" s="537">
        <f t="shared" si="5"/>
      </c>
      <c r="T81" s="86">
        <f t="shared" si="6"/>
      </c>
    </row>
    <row r="82" spans="1:20" ht="22.5" customHeight="1">
      <c r="A82" s="150"/>
      <c r="B82" s="548"/>
      <c r="C82" s="408" t="s">
        <v>1659</v>
      </c>
      <c r="D82" s="168" t="s">
        <v>1660</v>
      </c>
      <c r="E82" s="123" t="s">
        <v>1661</v>
      </c>
      <c r="F82" s="123" t="s">
        <v>722</v>
      </c>
      <c r="G82" s="125" t="s">
        <v>718</v>
      </c>
      <c r="H82" s="125" t="s">
        <v>1090</v>
      </c>
      <c r="I82" s="126">
        <v>5</v>
      </c>
      <c r="J82" s="554">
        <v>8.6</v>
      </c>
      <c r="K82" s="58">
        <f t="shared" si="4"/>
        <v>269.96046511627907</v>
      </c>
      <c r="L82" s="551">
        <v>7.4</v>
      </c>
      <c r="M82" s="547">
        <v>10.6</v>
      </c>
      <c r="N82" s="53" t="s">
        <v>721</v>
      </c>
      <c r="O82" s="125" t="s">
        <v>9</v>
      </c>
      <c r="P82" s="123" t="s">
        <v>34</v>
      </c>
      <c r="Q82" s="555"/>
      <c r="R82" s="418"/>
      <c r="S82" s="537">
        <f t="shared" si="5"/>
        <v>116</v>
      </c>
      <c r="T82" s="86">
        <f t="shared" si="6"/>
      </c>
    </row>
    <row r="83" spans="1:20" s="64" customFormat="1" ht="22.5" customHeight="1">
      <c r="A83" s="146"/>
      <c r="B83" s="264"/>
      <c r="C83" s="542" t="s">
        <v>1662</v>
      </c>
      <c r="D83" s="227" t="s">
        <v>1663</v>
      </c>
      <c r="E83" s="532" t="s">
        <v>1664</v>
      </c>
      <c r="F83" s="53">
        <v>3.799</v>
      </c>
      <c r="G83" s="53" t="s">
        <v>117</v>
      </c>
      <c r="H83" s="53">
        <v>1350</v>
      </c>
      <c r="I83" s="56">
        <v>2</v>
      </c>
      <c r="J83" s="233">
        <v>8.5</v>
      </c>
      <c r="K83" s="533">
        <f t="shared" si="4"/>
        <v>273.1364705882352</v>
      </c>
      <c r="L83" s="417">
        <v>15.8</v>
      </c>
      <c r="M83" s="534">
        <v>19</v>
      </c>
      <c r="N83" s="53" t="s">
        <v>176</v>
      </c>
      <c r="O83" s="53" t="s">
        <v>171</v>
      </c>
      <c r="P83" s="53" t="s">
        <v>381</v>
      </c>
      <c r="Q83" s="540" t="s">
        <v>1665</v>
      </c>
      <c r="R83" s="541"/>
      <c r="S83" s="537">
        <f t="shared" si="5"/>
      </c>
      <c r="T83" s="53">
        <f t="shared" si="6"/>
      </c>
    </row>
    <row r="84" spans="1:20" s="64" customFormat="1" ht="22.5" customHeight="1">
      <c r="A84" s="146"/>
      <c r="B84" s="264"/>
      <c r="C84" s="542" t="s">
        <v>1666</v>
      </c>
      <c r="D84" s="227" t="s">
        <v>1663</v>
      </c>
      <c r="E84" s="532" t="s">
        <v>1664</v>
      </c>
      <c r="F84" s="53">
        <v>3.799</v>
      </c>
      <c r="G84" s="53" t="s">
        <v>117</v>
      </c>
      <c r="H84" s="53">
        <v>1370</v>
      </c>
      <c r="I84" s="56">
        <v>2</v>
      </c>
      <c r="J84" s="233">
        <v>8.4</v>
      </c>
      <c r="K84" s="533">
        <f t="shared" si="4"/>
        <v>276.38809523809516</v>
      </c>
      <c r="L84" s="417">
        <v>15.8</v>
      </c>
      <c r="M84" s="534">
        <v>19</v>
      </c>
      <c r="N84" s="53" t="s">
        <v>176</v>
      </c>
      <c r="O84" s="53" t="s">
        <v>171</v>
      </c>
      <c r="P84" s="53" t="s">
        <v>381</v>
      </c>
      <c r="Q84" s="540" t="s">
        <v>1667</v>
      </c>
      <c r="R84" s="541"/>
      <c r="S84" s="537">
        <f t="shared" si="5"/>
      </c>
      <c r="T84" s="53">
        <f t="shared" si="6"/>
      </c>
    </row>
    <row r="85" spans="1:20" s="64" customFormat="1" ht="22.5" customHeight="1">
      <c r="A85" s="161"/>
      <c r="B85" s="226"/>
      <c r="C85" s="556" t="s">
        <v>723</v>
      </c>
      <c r="D85" s="557" t="s">
        <v>724</v>
      </c>
      <c r="E85" s="532" t="s">
        <v>725</v>
      </c>
      <c r="F85" s="53">
        <v>3.799</v>
      </c>
      <c r="G85" s="53" t="s">
        <v>121</v>
      </c>
      <c r="H85" s="53">
        <v>1450</v>
      </c>
      <c r="I85" s="56">
        <v>2</v>
      </c>
      <c r="J85" s="233">
        <v>7.2</v>
      </c>
      <c r="K85" s="533">
        <f t="shared" si="4"/>
        <v>322.4527777777778</v>
      </c>
      <c r="L85" s="417">
        <v>14.4</v>
      </c>
      <c r="M85" s="534">
        <v>17.6</v>
      </c>
      <c r="N85" s="53" t="s">
        <v>538</v>
      </c>
      <c r="O85" s="53" t="s">
        <v>670</v>
      </c>
      <c r="P85" s="53" t="s">
        <v>381</v>
      </c>
      <c r="Q85" s="540"/>
      <c r="R85" s="541"/>
      <c r="S85" s="537">
        <f t="shared" si="5"/>
      </c>
      <c r="T85" s="86">
        <f t="shared" si="6"/>
      </c>
    </row>
    <row r="90" spans="4:17" ht="12">
      <c r="D90" s="204"/>
      <c r="E90" s="205"/>
      <c r="F90" s="206"/>
      <c r="G90" s="206"/>
      <c r="H90" s="206"/>
      <c r="I90" s="206"/>
      <c r="J90" s="207"/>
      <c r="K90" s="208"/>
      <c r="L90" s="207"/>
      <c r="M90" s="207"/>
      <c r="N90" s="206"/>
      <c r="O90" s="206"/>
      <c r="P90" s="206"/>
      <c r="Q90" s="209"/>
    </row>
  </sheetData>
  <sheetProtection/>
  <mergeCells count="20">
    <mergeCell ref="Q3:T3"/>
    <mergeCell ref="A4:A8"/>
    <mergeCell ref="B4:C8"/>
    <mergeCell ref="D4:D5"/>
    <mergeCell ref="E4:F5"/>
    <mergeCell ref="G4:G8"/>
    <mergeCell ref="H4:H8"/>
    <mergeCell ref="I4:I8"/>
    <mergeCell ref="J4:M4"/>
    <mergeCell ref="O4:Q4"/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6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125" style="6" bestFit="1" customWidth="1"/>
    <col min="6" max="6" width="5.875" style="6" bestFit="1" customWidth="1"/>
    <col min="7" max="7" width="12.125" style="6" bestFit="1" customWidth="1"/>
    <col min="8" max="8" width="10.50390625" style="6" bestFit="1" customWidth="1"/>
    <col min="9" max="9" width="7.00390625" style="6" bestFit="1" customWidth="1"/>
    <col min="10" max="10" width="5.875" style="6" bestFit="1" customWidth="1"/>
    <col min="11" max="11" width="8.75390625" style="6" bestFit="1" customWidth="1"/>
    <col min="12" max="13" width="11.00390625" style="6" customWidth="1"/>
    <col min="14" max="14" width="14.375" style="6" bestFit="1" customWidth="1"/>
    <col min="15" max="15" width="10.00390625" style="6" bestFit="1" customWidth="1"/>
    <col min="16" max="16" width="6.00390625" style="6" customWidth="1"/>
    <col min="17" max="17" width="21.00390625" style="6" customWidth="1"/>
    <col min="18" max="18" width="11.00390625" style="6" bestFit="1" customWidth="1"/>
    <col min="19" max="20" width="8.25390625" style="6" bestFit="1" customWidth="1"/>
    <col min="21" max="16384" width="9.00390625" style="6" customWidth="1"/>
  </cols>
  <sheetData>
    <row r="1" spans="1:16" ht="21.75" customHeight="1">
      <c r="A1" s="5"/>
      <c r="B1" s="5"/>
      <c r="P1" s="7"/>
    </row>
    <row r="2" spans="1:20" s="12" customFormat="1" ht="15">
      <c r="A2" s="6"/>
      <c r="B2" s="6"/>
      <c r="C2" s="6"/>
      <c r="E2" s="29"/>
      <c r="H2" s="6"/>
      <c r="I2" s="758" t="s">
        <v>282</v>
      </c>
      <c r="J2" s="758"/>
      <c r="K2" s="758"/>
      <c r="L2" s="758"/>
      <c r="M2" s="758"/>
      <c r="N2" s="758"/>
      <c r="O2" s="33"/>
      <c r="P2" s="759" t="s">
        <v>726</v>
      </c>
      <c r="Q2" s="760"/>
      <c r="R2" s="760"/>
      <c r="S2" s="760"/>
      <c r="T2" s="210"/>
    </row>
    <row r="3" spans="1:20" s="12" customFormat="1" ht="23.25" customHeight="1">
      <c r="A3" s="32" t="s">
        <v>366</v>
      </c>
      <c r="B3" s="32"/>
      <c r="C3" s="6"/>
      <c r="E3" s="6"/>
      <c r="F3" s="6"/>
      <c r="G3" s="6"/>
      <c r="H3" s="6"/>
      <c r="I3" s="33"/>
      <c r="J3" s="6"/>
      <c r="K3" s="6"/>
      <c r="L3" s="6"/>
      <c r="M3" s="6"/>
      <c r="N3" s="6"/>
      <c r="P3" s="34"/>
      <c r="Q3" s="947" t="s">
        <v>423</v>
      </c>
      <c r="R3" s="947"/>
      <c r="S3" s="947"/>
      <c r="T3" s="947"/>
    </row>
    <row r="4" spans="1:20" s="12" customFormat="1" ht="15" customHeight="1" thickBot="1">
      <c r="A4" s="734" t="s">
        <v>285</v>
      </c>
      <c r="B4" s="762" t="s">
        <v>286</v>
      </c>
      <c r="C4" s="763"/>
      <c r="D4" s="769"/>
      <c r="E4" s="762" t="s">
        <v>287</v>
      </c>
      <c r="F4" s="772"/>
      <c r="G4" s="737" t="s">
        <v>288</v>
      </c>
      <c r="H4" s="737" t="s">
        <v>289</v>
      </c>
      <c r="I4" s="774" t="s">
        <v>290</v>
      </c>
      <c r="J4" s="942" t="s">
        <v>291</v>
      </c>
      <c r="K4" s="768"/>
      <c r="L4" s="768"/>
      <c r="M4" s="769"/>
      <c r="N4" s="36"/>
      <c r="O4" s="738"/>
      <c r="P4" s="739"/>
      <c r="Q4" s="740"/>
      <c r="R4" s="39"/>
      <c r="S4" s="790" t="s">
        <v>727</v>
      </c>
      <c r="T4" s="790" t="s">
        <v>728</v>
      </c>
    </row>
    <row r="5" spans="1:20" s="12" customFormat="1" ht="15" customHeight="1">
      <c r="A5" s="735"/>
      <c r="B5" s="764"/>
      <c r="C5" s="795"/>
      <c r="D5" s="771"/>
      <c r="E5" s="773"/>
      <c r="F5" s="754"/>
      <c r="G5" s="735"/>
      <c r="H5" s="735"/>
      <c r="I5" s="775"/>
      <c r="J5" s="745" t="s">
        <v>293</v>
      </c>
      <c r="K5" s="748" t="s">
        <v>294</v>
      </c>
      <c r="L5" s="751" t="s">
        <v>729</v>
      </c>
      <c r="M5" s="737" t="s">
        <v>730</v>
      </c>
      <c r="N5" s="43" t="s">
        <v>296</v>
      </c>
      <c r="O5" s="755" t="s">
        <v>297</v>
      </c>
      <c r="P5" s="756"/>
      <c r="Q5" s="757"/>
      <c r="R5" s="44" t="s">
        <v>298</v>
      </c>
      <c r="S5" s="791"/>
      <c r="T5" s="791"/>
    </row>
    <row r="6" spans="1:20" s="12" customFormat="1" ht="15" customHeight="1">
      <c r="A6" s="735"/>
      <c r="B6" s="764"/>
      <c r="C6" s="795"/>
      <c r="D6" s="734" t="s">
        <v>299</v>
      </c>
      <c r="E6" s="734" t="s">
        <v>299</v>
      </c>
      <c r="F6" s="737" t="s">
        <v>300</v>
      </c>
      <c r="G6" s="735"/>
      <c r="H6" s="735"/>
      <c r="I6" s="775"/>
      <c r="J6" s="746"/>
      <c r="K6" s="749"/>
      <c r="L6" s="746"/>
      <c r="M6" s="945"/>
      <c r="N6" s="45" t="s">
        <v>301</v>
      </c>
      <c r="O6" s="45" t="s">
        <v>302</v>
      </c>
      <c r="P6" s="45"/>
      <c r="Q6" s="45"/>
      <c r="R6" s="46" t="s">
        <v>303</v>
      </c>
      <c r="S6" s="791"/>
      <c r="T6" s="791"/>
    </row>
    <row r="7" spans="1:20" s="12" customFormat="1" ht="15" customHeight="1">
      <c r="A7" s="735"/>
      <c r="B7" s="764"/>
      <c r="C7" s="795"/>
      <c r="D7" s="735"/>
      <c r="E7" s="735"/>
      <c r="F7" s="735"/>
      <c r="G7" s="735"/>
      <c r="H7" s="735"/>
      <c r="I7" s="775"/>
      <c r="J7" s="746"/>
      <c r="K7" s="749"/>
      <c r="L7" s="746"/>
      <c r="M7" s="945"/>
      <c r="N7" s="45" t="s">
        <v>304</v>
      </c>
      <c r="O7" s="45" t="s">
        <v>305</v>
      </c>
      <c r="P7" s="45" t="s">
        <v>306</v>
      </c>
      <c r="Q7" s="45" t="s">
        <v>307</v>
      </c>
      <c r="R7" s="46" t="s">
        <v>308</v>
      </c>
      <c r="S7" s="791"/>
      <c r="T7" s="791"/>
    </row>
    <row r="8" spans="1:20" s="12" customFormat="1" ht="15" customHeight="1">
      <c r="A8" s="736"/>
      <c r="B8" s="766"/>
      <c r="C8" s="767"/>
      <c r="D8" s="736"/>
      <c r="E8" s="736"/>
      <c r="F8" s="736"/>
      <c r="G8" s="736"/>
      <c r="H8" s="736"/>
      <c r="I8" s="773"/>
      <c r="J8" s="747"/>
      <c r="K8" s="750"/>
      <c r="L8" s="747"/>
      <c r="M8" s="946"/>
      <c r="N8" s="41" t="s">
        <v>309</v>
      </c>
      <c r="O8" s="41" t="s">
        <v>310</v>
      </c>
      <c r="P8" s="41" t="s">
        <v>311</v>
      </c>
      <c r="Q8" s="48"/>
      <c r="R8" s="49" t="s">
        <v>312</v>
      </c>
      <c r="S8" s="792"/>
      <c r="T8" s="792"/>
    </row>
    <row r="9" spans="1:20" s="12" customFormat="1" ht="24" customHeight="1">
      <c r="A9" s="211" t="s">
        <v>731</v>
      </c>
      <c r="B9" s="241"/>
      <c r="C9" s="222" t="s">
        <v>1668</v>
      </c>
      <c r="D9" s="214" t="s">
        <v>734</v>
      </c>
      <c r="E9" s="123" t="s">
        <v>735</v>
      </c>
      <c r="F9" s="123">
        <v>1.968</v>
      </c>
      <c r="G9" s="172" t="s">
        <v>736</v>
      </c>
      <c r="H9" s="123" t="s">
        <v>737</v>
      </c>
      <c r="I9" s="223">
        <v>5</v>
      </c>
      <c r="J9" s="215">
        <v>15.1</v>
      </c>
      <c r="K9" s="58">
        <f aca="true" t="shared" si="0" ref="K9:K66">IF(J9&gt;0,1/J9*34.6*67.1,"")</f>
        <v>153.7523178807947</v>
      </c>
      <c r="L9" s="216">
        <v>14.4</v>
      </c>
      <c r="M9" s="171">
        <v>17.6</v>
      </c>
      <c r="N9" s="217" t="s">
        <v>738</v>
      </c>
      <c r="O9" s="125" t="s">
        <v>733</v>
      </c>
      <c r="P9" s="160" t="s">
        <v>331</v>
      </c>
      <c r="Q9" s="165" t="s">
        <v>1669</v>
      </c>
      <c r="R9" s="218" t="s">
        <v>165</v>
      </c>
      <c r="S9" s="129">
        <f aca="true" t="shared" si="1" ref="S9:S61">IF(J9&lt;&gt;0,IF(J9&gt;=L9,ROUNDDOWN(J9/L9*100,0),""),"")</f>
        <v>104</v>
      </c>
      <c r="T9" s="86">
        <f aca="true" t="shared" si="2" ref="T9:T66">IF(J9&lt;&gt;0,IF(J9&gt;=M9,ROUNDDOWN(J9/M9*100,0),""),"")</f>
      </c>
    </row>
    <row r="10" spans="1:20" s="12" customFormat="1" ht="24" customHeight="1">
      <c r="A10" s="211"/>
      <c r="B10" s="221"/>
      <c r="C10" s="224"/>
      <c r="D10" s="214" t="s">
        <v>734</v>
      </c>
      <c r="E10" s="123" t="s">
        <v>735</v>
      </c>
      <c r="F10" s="123">
        <v>1.968</v>
      </c>
      <c r="G10" s="172" t="s">
        <v>736</v>
      </c>
      <c r="H10" s="123" t="s">
        <v>737</v>
      </c>
      <c r="I10" s="223">
        <v>5</v>
      </c>
      <c r="J10" s="215">
        <v>15.9</v>
      </c>
      <c r="K10" s="58">
        <f t="shared" si="0"/>
        <v>146.01635220125786</v>
      </c>
      <c r="L10" s="216">
        <v>14.4</v>
      </c>
      <c r="M10" s="171">
        <v>17.6</v>
      </c>
      <c r="N10" s="217" t="s">
        <v>738</v>
      </c>
      <c r="O10" s="125" t="s">
        <v>733</v>
      </c>
      <c r="P10" s="160" t="s">
        <v>331</v>
      </c>
      <c r="Q10" s="165" t="s">
        <v>1670</v>
      </c>
      <c r="R10" s="218" t="s">
        <v>165</v>
      </c>
      <c r="S10" s="129">
        <f t="shared" si="1"/>
        <v>110</v>
      </c>
      <c r="T10" s="86">
        <f t="shared" si="2"/>
      </c>
    </row>
    <row r="11" spans="1:20" s="12" customFormat="1" ht="24" customHeight="1">
      <c r="A11" s="211"/>
      <c r="B11" s="221"/>
      <c r="C11" s="224"/>
      <c r="D11" s="214" t="s">
        <v>734</v>
      </c>
      <c r="E11" s="123" t="s">
        <v>735</v>
      </c>
      <c r="F11" s="123">
        <v>1.968</v>
      </c>
      <c r="G11" s="172" t="s">
        <v>1671</v>
      </c>
      <c r="H11" s="123" t="s">
        <v>1672</v>
      </c>
      <c r="I11" s="223">
        <v>5</v>
      </c>
      <c r="J11" s="215">
        <v>16.2</v>
      </c>
      <c r="K11" s="58">
        <f t="shared" si="0"/>
        <v>143.31234567901234</v>
      </c>
      <c r="L11" s="216">
        <v>14.4</v>
      </c>
      <c r="M11" s="171">
        <v>17.6</v>
      </c>
      <c r="N11" s="217" t="s">
        <v>738</v>
      </c>
      <c r="O11" s="125" t="s">
        <v>733</v>
      </c>
      <c r="P11" s="160" t="s">
        <v>331</v>
      </c>
      <c r="Q11" s="165" t="s">
        <v>1673</v>
      </c>
      <c r="R11" s="218" t="s">
        <v>165</v>
      </c>
      <c r="S11" s="129">
        <f t="shared" si="1"/>
        <v>112</v>
      </c>
      <c r="T11" s="86">
        <f t="shared" si="2"/>
      </c>
    </row>
    <row r="12" spans="1:20" s="12" customFormat="1" ht="24" customHeight="1">
      <c r="A12" s="211"/>
      <c r="B12" s="236"/>
      <c r="C12" s="237"/>
      <c r="D12" s="214" t="s">
        <v>1674</v>
      </c>
      <c r="E12" s="123" t="s">
        <v>1675</v>
      </c>
      <c r="F12" s="123">
        <v>1.497</v>
      </c>
      <c r="G12" s="172" t="s">
        <v>1671</v>
      </c>
      <c r="H12" s="123" t="s">
        <v>1676</v>
      </c>
      <c r="I12" s="223">
        <v>5</v>
      </c>
      <c r="J12" s="215">
        <v>16.5</v>
      </c>
      <c r="K12" s="58">
        <f t="shared" si="0"/>
        <v>140.70666666666668</v>
      </c>
      <c r="L12" s="216">
        <v>14.4</v>
      </c>
      <c r="M12" s="171">
        <v>17.6</v>
      </c>
      <c r="N12" s="217" t="s">
        <v>738</v>
      </c>
      <c r="O12" s="125" t="s">
        <v>733</v>
      </c>
      <c r="P12" s="160" t="s">
        <v>331</v>
      </c>
      <c r="Q12" s="165" t="s">
        <v>1677</v>
      </c>
      <c r="R12" s="218" t="s">
        <v>165</v>
      </c>
      <c r="S12" s="129">
        <f t="shared" si="1"/>
        <v>114</v>
      </c>
      <c r="T12" s="86">
        <f t="shared" si="2"/>
      </c>
    </row>
    <row r="13" spans="1:20" s="12" customFormat="1" ht="24" customHeight="1">
      <c r="A13" s="211"/>
      <c r="B13" s="221"/>
      <c r="C13" s="222" t="s">
        <v>1678</v>
      </c>
      <c r="D13" s="214" t="s">
        <v>1674</v>
      </c>
      <c r="E13" s="123" t="s">
        <v>1675</v>
      </c>
      <c r="F13" s="123">
        <v>1.497</v>
      </c>
      <c r="G13" s="172" t="s">
        <v>1671</v>
      </c>
      <c r="H13" s="123" t="s">
        <v>1672</v>
      </c>
      <c r="I13" s="223">
        <v>5</v>
      </c>
      <c r="J13" s="215">
        <v>16</v>
      </c>
      <c r="K13" s="58">
        <f t="shared" si="0"/>
        <v>145.10375</v>
      </c>
      <c r="L13" s="216">
        <v>14.4</v>
      </c>
      <c r="M13" s="171">
        <v>17.6</v>
      </c>
      <c r="N13" s="217" t="s">
        <v>738</v>
      </c>
      <c r="O13" s="125" t="s">
        <v>733</v>
      </c>
      <c r="P13" s="160" t="s">
        <v>331</v>
      </c>
      <c r="Q13" s="165"/>
      <c r="R13" s="218" t="s">
        <v>165</v>
      </c>
      <c r="S13" s="129">
        <f t="shared" si="1"/>
        <v>111</v>
      </c>
      <c r="T13" s="86">
        <f t="shared" si="2"/>
      </c>
    </row>
    <row r="14" spans="1:20" s="12" customFormat="1" ht="24" customHeight="1">
      <c r="A14" s="211"/>
      <c r="B14" s="221"/>
      <c r="C14" s="224"/>
      <c r="D14" s="214" t="s">
        <v>734</v>
      </c>
      <c r="E14" s="123" t="s">
        <v>735</v>
      </c>
      <c r="F14" s="123">
        <v>1.968</v>
      </c>
      <c r="G14" s="172" t="s">
        <v>1671</v>
      </c>
      <c r="H14" s="123" t="s">
        <v>1672</v>
      </c>
      <c r="I14" s="223">
        <v>5</v>
      </c>
      <c r="J14" s="215">
        <v>16.3</v>
      </c>
      <c r="K14" s="58">
        <f t="shared" si="0"/>
        <v>142.43312883435584</v>
      </c>
      <c r="L14" s="216">
        <v>14.4</v>
      </c>
      <c r="M14" s="171">
        <v>17.6</v>
      </c>
      <c r="N14" s="217" t="s">
        <v>738</v>
      </c>
      <c r="O14" s="125" t="s">
        <v>733</v>
      </c>
      <c r="P14" s="160" t="s">
        <v>331</v>
      </c>
      <c r="Q14" s="165" t="s">
        <v>1673</v>
      </c>
      <c r="R14" s="218" t="s">
        <v>165</v>
      </c>
      <c r="S14" s="129">
        <f t="shared" si="1"/>
        <v>113</v>
      </c>
      <c r="T14" s="86">
        <f t="shared" si="2"/>
      </c>
    </row>
    <row r="15" spans="1:20" s="12" customFormat="1" ht="24" customHeight="1">
      <c r="A15" s="211"/>
      <c r="B15" s="236"/>
      <c r="C15" s="237"/>
      <c r="D15" s="214" t="s">
        <v>1679</v>
      </c>
      <c r="E15" s="123" t="s">
        <v>735</v>
      </c>
      <c r="F15" s="123">
        <v>1.968</v>
      </c>
      <c r="G15" s="172" t="s">
        <v>736</v>
      </c>
      <c r="H15" s="123" t="s">
        <v>1680</v>
      </c>
      <c r="I15" s="223">
        <v>5</v>
      </c>
      <c r="J15" s="215">
        <v>14.8</v>
      </c>
      <c r="K15" s="58">
        <f t="shared" si="0"/>
        <v>156.8689189189189</v>
      </c>
      <c r="L15" s="216">
        <v>14.4</v>
      </c>
      <c r="M15" s="171">
        <v>17.6</v>
      </c>
      <c r="N15" s="217" t="s">
        <v>738</v>
      </c>
      <c r="O15" s="125" t="s">
        <v>733</v>
      </c>
      <c r="P15" s="160" t="s">
        <v>331</v>
      </c>
      <c r="Q15" s="165"/>
      <c r="R15" s="218" t="s">
        <v>48</v>
      </c>
      <c r="S15" s="129">
        <f t="shared" si="1"/>
        <v>102</v>
      </c>
      <c r="T15" s="86">
        <f t="shared" si="2"/>
      </c>
    </row>
    <row r="16" spans="1:20" s="12" customFormat="1" ht="24" customHeight="1">
      <c r="A16" s="150"/>
      <c r="B16" s="241"/>
      <c r="C16" s="222" t="s">
        <v>1681</v>
      </c>
      <c r="D16" s="214" t="s">
        <v>739</v>
      </c>
      <c r="E16" s="123" t="s">
        <v>740</v>
      </c>
      <c r="F16" s="123">
        <v>1.595</v>
      </c>
      <c r="G16" s="172" t="s">
        <v>741</v>
      </c>
      <c r="H16" s="123" t="s">
        <v>742</v>
      </c>
      <c r="I16" s="223">
        <v>5</v>
      </c>
      <c r="J16" s="215">
        <v>16.2</v>
      </c>
      <c r="K16" s="58">
        <f t="shared" si="0"/>
        <v>143.31234567901234</v>
      </c>
      <c r="L16" s="216">
        <v>14.4</v>
      </c>
      <c r="M16" s="171">
        <v>17.6</v>
      </c>
      <c r="N16" s="217" t="s">
        <v>743</v>
      </c>
      <c r="O16" s="125" t="s">
        <v>733</v>
      </c>
      <c r="P16" s="160" t="s">
        <v>331</v>
      </c>
      <c r="Q16" s="165"/>
      <c r="R16" s="218" t="s">
        <v>165</v>
      </c>
      <c r="S16" s="129">
        <f t="shared" si="1"/>
        <v>112</v>
      </c>
      <c r="T16" s="86">
        <f t="shared" si="2"/>
      </c>
    </row>
    <row r="17" spans="1:20" s="12" customFormat="1" ht="24" customHeight="1">
      <c r="A17" s="150"/>
      <c r="B17" s="221"/>
      <c r="C17" s="224"/>
      <c r="D17" s="214" t="s">
        <v>744</v>
      </c>
      <c r="E17" s="123" t="s">
        <v>745</v>
      </c>
      <c r="F17" s="123">
        <v>1.983</v>
      </c>
      <c r="G17" s="172" t="s">
        <v>746</v>
      </c>
      <c r="H17" s="123" t="s">
        <v>747</v>
      </c>
      <c r="I17" s="223">
        <v>5</v>
      </c>
      <c r="J17" s="215">
        <v>13.2</v>
      </c>
      <c r="K17" s="58">
        <f t="shared" si="0"/>
        <v>175.88333333333335</v>
      </c>
      <c r="L17" s="216">
        <v>13.2</v>
      </c>
      <c r="M17" s="171">
        <v>16.5</v>
      </c>
      <c r="N17" s="217" t="s">
        <v>748</v>
      </c>
      <c r="O17" s="125" t="s">
        <v>733</v>
      </c>
      <c r="P17" s="160" t="s">
        <v>331</v>
      </c>
      <c r="Q17" s="165" t="s">
        <v>749</v>
      </c>
      <c r="R17" s="218" t="s">
        <v>165</v>
      </c>
      <c r="S17" s="129">
        <f t="shared" si="1"/>
        <v>100</v>
      </c>
      <c r="T17" s="86">
        <f t="shared" si="2"/>
      </c>
    </row>
    <row r="18" spans="1:20" s="12" customFormat="1" ht="24" customHeight="1">
      <c r="A18" s="150"/>
      <c r="B18" s="236"/>
      <c r="C18" s="237"/>
      <c r="D18" s="214" t="s">
        <v>744</v>
      </c>
      <c r="E18" s="123" t="s">
        <v>745</v>
      </c>
      <c r="F18" s="123">
        <v>1.983</v>
      </c>
      <c r="G18" s="172" t="s">
        <v>746</v>
      </c>
      <c r="H18" s="123" t="s">
        <v>750</v>
      </c>
      <c r="I18" s="223">
        <v>5</v>
      </c>
      <c r="J18" s="215">
        <v>12.4</v>
      </c>
      <c r="K18" s="58">
        <f>IF(J18&gt;0,1/J18*34.6*67.1,"")</f>
        <v>187.2306451612903</v>
      </c>
      <c r="L18" s="216">
        <v>13.2</v>
      </c>
      <c r="M18" s="171">
        <v>16.5</v>
      </c>
      <c r="N18" s="217" t="s">
        <v>748</v>
      </c>
      <c r="O18" s="125" t="s">
        <v>733</v>
      </c>
      <c r="P18" s="160" t="s">
        <v>340</v>
      </c>
      <c r="Q18" s="165" t="s">
        <v>751</v>
      </c>
      <c r="R18" s="218" t="s">
        <v>165</v>
      </c>
      <c r="S18" s="129"/>
      <c r="T18" s="86"/>
    </row>
    <row r="19" spans="1:20" s="12" customFormat="1" ht="24" customHeight="1">
      <c r="A19" s="219"/>
      <c r="B19" s="212"/>
      <c r="C19" s="224" t="s">
        <v>752</v>
      </c>
      <c r="D19" s="214" t="s">
        <v>753</v>
      </c>
      <c r="E19" s="160" t="s">
        <v>735</v>
      </c>
      <c r="F19" s="160">
        <v>1.968</v>
      </c>
      <c r="G19" s="172" t="s">
        <v>754</v>
      </c>
      <c r="H19" s="160" t="s">
        <v>755</v>
      </c>
      <c r="I19" s="230">
        <v>5</v>
      </c>
      <c r="J19" s="228">
        <v>14.6</v>
      </c>
      <c r="K19" s="58">
        <f t="shared" si="0"/>
        <v>159.01780821917808</v>
      </c>
      <c r="L19" s="216">
        <v>13.2</v>
      </c>
      <c r="M19" s="171">
        <v>16.5</v>
      </c>
      <c r="N19" s="217" t="s">
        <v>738</v>
      </c>
      <c r="O19" s="125" t="s">
        <v>733</v>
      </c>
      <c r="P19" s="160" t="s">
        <v>331</v>
      </c>
      <c r="Q19" s="165" t="s">
        <v>1682</v>
      </c>
      <c r="R19" s="218" t="s">
        <v>165</v>
      </c>
      <c r="S19" s="129">
        <f t="shared" si="1"/>
        <v>110</v>
      </c>
      <c r="T19" s="86">
        <f t="shared" si="2"/>
      </c>
    </row>
    <row r="20" spans="1:20" s="12" customFormat="1" ht="24" customHeight="1">
      <c r="A20" s="219"/>
      <c r="B20" s="212"/>
      <c r="C20" s="224"/>
      <c r="D20" s="214" t="s">
        <v>753</v>
      </c>
      <c r="E20" s="160" t="s">
        <v>735</v>
      </c>
      <c r="F20" s="160">
        <v>1.968</v>
      </c>
      <c r="G20" s="172" t="s">
        <v>754</v>
      </c>
      <c r="H20" s="160" t="s">
        <v>755</v>
      </c>
      <c r="I20" s="230">
        <v>5</v>
      </c>
      <c r="J20" s="228">
        <v>14.7</v>
      </c>
      <c r="K20" s="58">
        <f>IF(J20&gt;0,1/J20*34.6*67.1,"")</f>
        <v>157.93605442176872</v>
      </c>
      <c r="L20" s="216">
        <v>13.2</v>
      </c>
      <c r="M20" s="171">
        <v>16.5</v>
      </c>
      <c r="N20" s="217" t="s">
        <v>738</v>
      </c>
      <c r="O20" s="125" t="s">
        <v>733</v>
      </c>
      <c r="P20" s="160" t="s">
        <v>331</v>
      </c>
      <c r="Q20" s="165" t="s">
        <v>1683</v>
      </c>
      <c r="R20" s="218" t="s">
        <v>165</v>
      </c>
      <c r="S20" s="129">
        <f>IF(J20&lt;&gt;0,IF(J20&gt;=L20,ROUNDDOWN(J20/L20*100,0),""),"")</f>
        <v>111</v>
      </c>
      <c r="T20" s="86">
        <f>IF(J20&lt;&gt;0,IF(J20&gt;=M20,ROUNDDOWN(J20/M20*100,0),""),"")</f>
      </c>
    </row>
    <row r="21" spans="1:20" s="12" customFormat="1" ht="24" customHeight="1">
      <c r="A21" s="219"/>
      <c r="B21" s="212"/>
      <c r="C21" s="224"/>
      <c r="D21" s="214" t="s">
        <v>753</v>
      </c>
      <c r="E21" s="160" t="s">
        <v>735</v>
      </c>
      <c r="F21" s="160">
        <v>1.968</v>
      </c>
      <c r="G21" s="172" t="s">
        <v>1671</v>
      </c>
      <c r="H21" s="160" t="s">
        <v>1684</v>
      </c>
      <c r="I21" s="230">
        <v>5</v>
      </c>
      <c r="J21" s="228">
        <v>15.2</v>
      </c>
      <c r="K21" s="58">
        <f>IF(J21&gt;0,1/J21*34.6*67.1,"")</f>
        <v>152.74078947368417</v>
      </c>
      <c r="L21" s="216">
        <v>13.2</v>
      </c>
      <c r="M21" s="171">
        <v>16.5</v>
      </c>
      <c r="N21" s="217" t="s">
        <v>738</v>
      </c>
      <c r="O21" s="125" t="s">
        <v>733</v>
      </c>
      <c r="P21" s="160" t="s">
        <v>331</v>
      </c>
      <c r="Q21" s="165" t="s">
        <v>1673</v>
      </c>
      <c r="R21" s="218" t="s">
        <v>165</v>
      </c>
      <c r="S21" s="129">
        <f>IF(J21&lt;&gt;0,IF(J21&gt;=L21,ROUNDDOWN(J21/L21*100,0),""),"")</f>
        <v>115</v>
      </c>
      <c r="T21" s="86">
        <f>IF(J21&lt;&gt;0,IF(J21&gt;=M21,ROUNDDOWN(J21/M21*100,0),""),"")</f>
      </c>
    </row>
    <row r="22" spans="1:20" s="12" customFormat="1" ht="24" customHeight="1">
      <c r="A22" s="231"/>
      <c r="B22" s="221"/>
      <c r="C22" s="224"/>
      <c r="D22" s="214" t="s">
        <v>756</v>
      </c>
      <c r="E22" s="160" t="s">
        <v>740</v>
      </c>
      <c r="F22" s="160">
        <v>1.595</v>
      </c>
      <c r="G22" s="229" t="s">
        <v>757</v>
      </c>
      <c r="H22" s="160" t="s">
        <v>758</v>
      </c>
      <c r="I22" s="232">
        <v>5</v>
      </c>
      <c r="J22" s="233">
        <v>13.6</v>
      </c>
      <c r="K22" s="58">
        <f t="shared" si="0"/>
        <v>170.71029411764707</v>
      </c>
      <c r="L22" s="216">
        <v>13.2</v>
      </c>
      <c r="M22" s="171">
        <v>16.5</v>
      </c>
      <c r="N22" s="234" t="s">
        <v>759</v>
      </c>
      <c r="O22" s="165" t="s">
        <v>733</v>
      </c>
      <c r="P22" s="160" t="s">
        <v>66</v>
      </c>
      <c r="Q22" s="165" t="s">
        <v>760</v>
      </c>
      <c r="R22" s="218" t="s">
        <v>165</v>
      </c>
      <c r="S22" s="129">
        <f t="shared" si="1"/>
        <v>103</v>
      </c>
      <c r="T22" s="86">
        <f t="shared" si="2"/>
      </c>
    </row>
    <row r="23" spans="1:20" s="12" customFormat="1" ht="24" customHeight="1">
      <c r="A23" s="231"/>
      <c r="B23" s="221"/>
      <c r="C23" s="224"/>
      <c r="D23" s="214" t="s">
        <v>756</v>
      </c>
      <c r="E23" s="160" t="s">
        <v>740</v>
      </c>
      <c r="F23" s="160">
        <v>1.595</v>
      </c>
      <c r="G23" s="229" t="s">
        <v>757</v>
      </c>
      <c r="H23" s="160" t="s">
        <v>758</v>
      </c>
      <c r="I23" s="232">
        <v>5</v>
      </c>
      <c r="J23" s="233">
        <v>12.8</v>
      </c>
      <c r="K23" s="58">
        <f t="shared" si="0"/>
        <v>181.3796875</v>
      </c>
      <c r="L23" s="216">
        <v>13.2</v>
      </c>
      <c r="M23" s="171">
        <v>16.5</v>
      </c>
      <c r="N23" s="234" t="s">
        <v>759</v>
      </c>
      <c r="O23" s="165" t="s">
        <v>733</v>
      </c>
      <c r="P23" s="160" t="s">
        <v>66</v>
      </c>
      <c r="Q23" s="165" t="s">
        <v>761</v>
      </c>
      <c r="R23" s="218" t="s">
        <v>165</v>
      </c>
      <c r="S23" s="129">
        <f t="shared" si="1"/>
      </c>
      <c r="T23" s="86">
        <f t="shared" si="2"/>
      </c>
    </row>
    <row r="24" spans="1:20" s="12" customFormat="1" ht="24" customHeight="1">
      <c r="A24" s="146"/>
      <c r="B24" s="221"/>
      <c r="C24" s="224"/>
      <c r="D24" s="214" t="s">
        <v>756</v>
      </c>
      <c r="E24" s="160" t="s">
        <v>740</v>
      </c>
      <c r="F24" s="160">
        <v>1.595</v>
      </c>
      <c r="G24" s="229" t="s">
        <v>757</v>
      </c>
      <c r="H24" s="160" t="s">
        <v>758</v>
      </c>
      <c r="I24" s="232">
        <v>5</v>
      </c>
      <c r="J24" s="233">
        <v>11.4</v>
      </c>
      <c r="K24" s="58">
        <f t="shared" si="0"/>
        <v>203.65438596491228</v>
      </c>
      <c r="L24" s="216">
        <v>13.2</v>
      </c>
      <c r="M24" s="171">
        <v>16.5</v>
      </c>
      <c r="N24" s="234" t="s">
        <v>759</v>
      </c>
      <c r="O24" s="165" t="s">
        <v>733</v>
      </c>
      <c r="P24" s="160" t="s">
        <v>66</v>
      </c>
      <c r="Q24" s="165" t="s">
        <v>762</v>
      </c>
      <c r="R24" s="218" t="s">
        <v>165</v>
      </c>
      <c r="S24" s="129">
        <f t="shared" si="1"/>
      </c>
      <c r="T24" s="86">
        <f t="shared" si="2"/>
      </c>
    </row>
    <row r="25" spans="1:20" s="12" customFormat="1" ht="24" customHeight="1">
      <c r="A25" s="146"/>
      <c r="B25" s="221"/>
      <c r="C25" s="224"/>
      <c r="D25" s="214" t="s">
        <v>763</v>
      </c>
      <c r="E25" s="160" t="s">
        <v>764</v>
      </c>
      <c r="F25" s="160">
        <v>2.953</v>
      </c>
      <c r="G25" s="229" t="s">
        <v>765</v>
      </c>
      <c r="H25" s="160" t="s">
        <v>766</v>
      </c>
      <c r="I25" s="232">
        <v>5</v>
      </c>
      <c r="J25" s="215">
        <v>9.6</v>
      </c>
      <c r="K25" s="58">
        <f t="shared" si="0"/>
        <v>241.83958333333334</v>
      </c>
      <c r="L25" s="216">
        <v>11.1</v>
      </c>
      <c r="M25" s="171">
        <v>14.4</v>
      </c>
      <c r="N25" s="234" t="s">
        <v>767</v>
      </c>
      <c r="O25" s="165" t="s">
        <v>733</v>
      </c>
      <c r="P25" s="160" t="s">
        <v>34</v>
      </c>
      <c r="Q25" s="125" t="s">
        <v>768</v>
      </c>
      <c r="R25" s="235" t="s">
        <v>732</v>
      </c>
      <c r="S25" s="129">
        <f t="shared" si="1"/>
      </c>
      <c r="T25" s="86">
        <f t="shared" si="2"/>
      </c>
    </row>
    <row r="26" spans="1:20" s="12" customFormat="1" ht="24" customHeight="1">
      <c r="A26" s="146"/>
      <c r="B26" s="236"/>
      <c r="C26" s="237"/>
      <c r="D26" s="214" t="s">
        <v>763</v>
      </c>
      <c r="E26" s="160" t="s">
        <v>764</v>
      </c>
      <c r="F26" s="160">
        <v>2.953</v>
      </c>
      <c r="G26" s="229" t="s">
        <v>765</v>
      </c>
      <c r="H26" s="160" t="s">
        <v>766</v>
      </c>
      <c r="I26" s="232">
        <v>5</v>
      </c>
      <c r="J26" s="215">
        <v>8.5</v>
      </c>
      <c r="K26" s="58">
        <f t="shared" si="0"/>
        <v>273.1364705882352</v>
      </c>
      <c r="L26" s="216">
        <v>11.1</v>
      </c>
      <c r="M26" s="171">
        <v>14.4</v>
      </c>
      <c r="N26" s="234" t="s">
        <v>767</v>
      </c>
      <c r="O26" s="165" t="s">
        <v>733</v>
      </c>
      <c r="P26" s="160" t="s">
        <v>34</v>
      </c>
      <c r="Q26" s="125" t="s">
        <v>769</v>
      </c>
      <c r="R26" s="235" t="s">
        <v>732</v>
      </c>
      <c r="S26" s="129">
        <f t="shared" si="1"/>
      </c>
      <c r="T26" s="86">
        <f t="shared" si="2"/>
      </c>
    </row>
    <row r="27" spans="1:20" s="12" customFormat="1" ht="24" customHeight="1">
      <c r="A27" s="146"/>
      <c r="B27" s="241"/>
      <c r="C27" s="222" t="s">
        <v>770</v>
      </c>
      <c r="D27" s="214" t="s">
        <v>753</v>
      </c>
      <c r="E27" s="160" t="s">
        <v>735</v>
      </c>
      <c r="F27" s="160">
        <v>1.968</v>
      </c>
      <c r="G27" s="172" t="s">
        <v>754</v>
      </c>
      <c r="H27" s="160" t="s">
        <v>771</v>
      </c>
      <c r="I27" s="232">
        <v>5</v>
      </c>
      <c r="J27" s="215">
        <v>14.4</v>
      </c>
      <c r="K27" s="58">
        <f t="shared" si="0"/>
        <v>161.2263888888889</v>
      </c>
      <c r="L27" s="216">
        <v>12.2</v>
      </c>
      <c r="M27" s="171">
        <v>15.4</v>
      </c>
      <c r="N27" s="217" t="s">
        <v>738</v>
      </c>
      <c r="O27" s="125" t="s">
        <v>733</v>
      </c>
      <c r="P27" s="160" t="s">
        <v>331</v>
      </c>
      <c r="Q27" s="165" t="s">
        <v>1685</v>
      </c>
      <c r="R27" s="218" t="s">
        <v>165</v>
      </c>
      <c r="S27" s="129">
        <f t="shared" si="1"/>
        <v>118</v>
      </c>
      <c r="T27" s="86">
        <f t="shared" si="2"/>
      </c>
    </row>
    <row r="28" spans="1:20" s="12" customFormat="1" ht="24" customHeight="1">
      <c r="A28" s="146"/>
      <c r="B28" s="221"/>
      <c r="C28" s="224"/>
      <c r="D28" s="214" t="s">
        <v>753</v>
      </c>
      <c r="E28" s="160" t="s">
        <v>735</v>
      </c>
      <c r="F28" s="160">
        <v>1.968</v>
      </c>
      <c r="G28" s="172" t="s">
        <v>754</v>
      </c>
      <c r="H28" s="160" t="s">
        <v>771</v>
      </c>
      <c r="I28" s="232">
        <v>5</v>
      </c>
      <c r="J28" s="215">
        <v>14.5</v>
      </c>
      <c r="K28" s="58">
        <f>IF(J28&gt;0,1/J28*34.6*67.1,"")</f>
        <v>160.11448275862068</v>
      </c>
      <c r="L28" s="216">
        <v>12.2</v>
      </c>
      <c r="M28" s="171">
        <v>15.4</v>
      </c>
      <c r="N28" s="217" t="s">
        <v>738</v>
      </c>
      <c r="O28" s="125" t="s">
        <v>733</v>
      </c>
      <c r="P28" s="160" t="s">
        <v>331</v>
      </c>
      <c r="Q28" s="165" t="s">
        <v>1686</v>
      </c>
      <c r="R28" s="218" t="s">
        <v>165</v>
      </c>
      <c r="S28" s="129">
        <f>IF(J28&lt;&gt;0,IF(J28&gt;=L28,ROUNDDOWN(J28/L28*100,0),""),"")</f>
        <v>118</v>
      </c>
      <c r="T28" s="86">
        <f>IF(J28&lt;&gt;0,IF(J28&gt;=M28,ROUNDDOWN(J28/M28*100,0),""),"")</f>
      </c>
    </row>
    <row r="29" spans="1:20" s="12" customFormat="1" ht="24" customHeight="1">
      <c r="A29" s="146"/>
      <c r="B29" s="221"/>
      <c r="C29" s="224"/>
      <c r="D29" s="214" t="s">
        <v>753</v>
      </c>
      <c r="E29" s="160" t="s">
        <v>735</v>
      </c>
      <c r="F29" s="160">
        <v>1.968</v>
      </c>
      <c r="G29" s="172" t="s">
        <v>1671</v>
      </c>
      <c r="H29" s="160">
        <v>1650</v>
      </c>
      <c r="I29" s="232">
        <v>5</v>
      </c>
      <c r="J29" s="215">
        <v>14.9</v>
      </c>
      <c r="K29" s="58">
        <f>IF(J29&gt;0,1/J29*34.6*67.1,"")</f>
        <v>155.8161073825503</v>
      </c>
      <c r="L29" s="216">
        <v>13.2</v>
      </c>
      <c r="M29" s="171">
        <v>16.5</v>
      </c>
      <c r="N29" s="217" t="s">
        <v>738</v>
      </c>
      <c r="O29" s="125" t="s">
        <v>733</v>
      </c>
      <c r="P29" s="160" t="s">
        <v>331</v>
      </c>
      <c r="Q29" s="165" t="s">
        <v>1687</v>
      </c>
      <c r="R29" s="218" t="s">
        <v>165</v>
      </c>
      <c r="S29" s="129">
        <f>IF(J29&lt;&gt;0,IF(J29&gt;=L29,ROUNDDOWN(J29/L29*100,0),""),"")</f>
        <v>112</v>
      </c>
      <c r="T29" s="86">
        <f>IF(J29&lt;&gt;0,IF(J29&gt;=M29,ROUNDDOWN(J29/M29*100,0),""),"")</f>
      </c>
    </row>
    <row r="30" spans="1:20" s="12" customFormat="1" ht="24" customHeight="1">
      <c r="A30" s="146"/>
      <c r="B30" s="221"/>
      <c r="C30" s="224"/>
      <c r="D30" s="214" t="s">
        <v>753</v>
      </c>
      <c r="E30" s="160" t="s">
        <v>735</v>
      </c>
      <c r="F30" s="160">
        <v>1.968</v>
      </c>
      <c r="G30" s="172" t="s">
        <v>1671</v>
      </c>
      <c r="H30" s="160">
        <v>1660</v>
      </c>
      <c r="I30" s="232">
        <v>5</v>
      </c>
      <c r="J30" s="215">
        <v>14.9</v>
      </c>
      <c r="K30" s="58">
        <f>IF(J30&gt;0,1/J30*34.6*67.1,"")</f>
        <v>155.8161073825503</v>
      </c>
      <c r="L30" s="216">
        <v>12.2</v>
      </c>
      <c r="M30" s="171">
        <v>15.4</v>
      </c>
      <c r="N30" s="217" t="s">
        <v>738</v>
      </c>
      <c r="O30" s="125" t="s">
        <v>733</v>
      </c>
      <c r="P30" s="160" t="s">
        <v>331</v>
      </c>
      <c r="Q30" s="165" t="s">
        <v>1688</v>
      </c>
      <c r="R30" s="218" t="s">
        <v>165</v>
      </c>
      <c r="S30" s="129">
        <f>IF(J30&lt;&gt;0,IF(J30&gt;=L30,ROUNDDOWN(J30/L30*100,0),""),"")</f>
        <v>122</v>
      </c>
      <c r="T30" s="86">
        <f>IF(J30&lt;&gt;0,IF(J30&gt;=M30,ROUNDDOWN(J30/M30*100,0),""),"")</f>
      </c>
    </row>
    <row r="31" spans="1:20" s="12" customFormat="1" ht="24" customHeight="1">
      <c r="A31" s="231"/>
      <c r="B31" s="221"/>
      <c r="C31" s="224"/>
      <c r="D31" s="214" t="s">
        <v>756</v>
      </c>
      <c r="E31" s="160" t="s">
        <v>740</v>
      </c>
      <c r="F31" s="160">
        <v>1.595</v>
      </c>
      <c r="G31" s="229" t="s">
        <v>757</v>
      </c>
      <c r="H31" s="160" t="s">
        <v>772</v>
      </c>
      <c r="I31" s="232">
        <v>5</v>
      </c>
      <c r="J31" s="233">
        <v>13.6</v>
      </c>
      <c r="K31" s="58">
        <f t="shared" si="0"/>
        <v>170.71029411764707</v>
      </c>
      <c r="L31" s="216">
        <v>13.2</v>
      </c>
      <c r="M31" s="171">
        <v>16.5</v>
      </c>
      <c r="N31" s="234" t="s">
        <v>759</v>
      </c>
      <c r="O31" s="165" t="s">
        <v>733</v>
      </c>
      <c r="P31" s="160" t="s">
        <v>66</v>
      </c>
      <c r="Q31" s="165" t="s">
        <v>773</v>
      </c>
      <c r="R31" s="218" t="s">
        <v>165</v>
      </c>
      <c r="S31" s="129">
        <f t="shared" si="1"/>
        <v>103</v>
      </c>
      <c r="T31" s="86">
        <f t="shared" si="2"/>
      </c>
    </row>
    <row r="32" spans="1:20" s="12" customFormat="1" ht="24" customHeight="1">
      <c r="A32" s="231"/>
      <c r="B32" s="221"/>
      <c r="C32" s="224"/>
      <c r="D32" s="214" t="s">
        <v>756</v>
      </c>
      <c r="E32" s="160" t="s">
        <v>740</v>
      </c>
      <c r="F32" s="160">
        <v>1.595</v>
      </c>
      <c r="G32" s="229" t="s">
        <v>757</v>
      </c>
      <c r="H32" s="160" t="s">
        <v>772</v>
      </c>
      <c r="I32" s="232">
        <v>5</v>
      </c>
      <c r="J32" s="233">
        <v>12.8</v>
      </c>
      <c r="K32" s="58">
        <f t="shared" si="0"/>
        <v>181.3796875</v>
      </c>
      <c r="L32" s="216">
        <v>13.2</v>
      </c>
      <c r="M32" s="171">
        <v>16.5</v>
      </c>
      <c r="N32" s="234" t="s">
        <v>774</v>
      </c>
      <c r="O32" s="165" t="s">
        <v>733</v>
      </c>
      <c r="P32" s="160" t="s">
        <v>66</v>
      </c>
      <c r="Q32" s="165" t="s">
        <v>775</v>
      </c>
      <c r="R32" s="218" t="s">
        <v>165</v>
      </c>
      <c r="S32" s="129">
        <f t="shared" si="1"/>
      </c>
      <c r="T32" s="86">
        <f t="shared" si="2"/>
      </c>
    </row>
    <row r="33" spans="1:20" s="12" customFormat="1" ht="24" customHeight="1">
      <c r="A33" s="146"/>
      <c r="B33" s="221"/>
      <c r="C33" s="224"/>
      <c r="D33" s="214" t="s">
        <v>756</v>
      </c>
      <c r="E33" s="160" t="s">
        <v>740</v>
      </c>
      <c r="F33" s="160">
        <v>1.595</v>
      </c>
      <c r="G33" s="229" t="s">
        <v>757</v>
      </c>
      <c r="H33" s="160" t="s">
        <v>772</v>
      </c>
      <c r="I33" s="232">
        <v>5</v>
      </c>
      <c r="J33" s="233">
        <v>11.4</v>
      </c>
      <c r="K33" s="58">
        <f t="shared" si="0"/>
        <v>203.65438596491228</v>
      </c>
      <c r="L33" s="216">
        <v>13.2</v>
      </c>
      <c r="M33" s="171">
        <v>16.5</v>
      </c>
      <c r="N33" s="234" t="s">
        <v>759</v>
      </c>
      <c r="O33" s="165" t="s">
        <v>733</v>
      </c>
      <c r="P33" s="160" t="s">
        <v>66</v>
      </c>
      <c r="Q33" s="165" t="s">
        <v>776</v>
      </c>
      <c r="R33" s="218" t="s">
        <v>165</v>
      </c>
      <c r="S33" s="129">
        <f t="shared" si="1"/>
      </c>
      <c r="T33" s="86">
        <f t="shared" si="2"/>
      </c>
    </row>
    <row r="34" spans="1:20" s="12" customFormat="1" ht="24" customHeight="1">
      <c r="A34" s="146"/>
      <c r="B34" s="221"/>
      <c r="C34" s="224"/>
      <c r="D34" s="214" t="s">
        <v>763</v>
      </c>
      <c r="E34" s="160" t="s">
        <v>777</v>
      </c>
      <c r="F34" s="160">
        <v>2.953</v>
      </c>
      <c r="G34" s="229" t="s">
        <v>765</v>
      </c>
      <c r="H34" s="160" t="s">
        <v>778</v>
      </c>
      <c r="I34" s="232">
        <v>5</v>
      </c>
      <c r="J34" s="215">
        <v>9.6</v>
      </c>
      <c r="K34" s="511">
        <f t="shared" si="0"/>
        <v>241.83958333333334</v>
      </c>
      <c r="L34" s="216">
        <v>11.1</v>
      </c>
      <c r="M34" s="171">
        <v>14.4</v>
      </c>
      <c r="N34" s="234" t="s">
        <v>767</v>
      </c>
      <c r="O34" s="165" t="s">
        <v>733</v>
      </c>
      <c r="P34" s="160" t="s">
        <v>34</v>
      </c>
      <c r="Q34" s="165" t="s">
        <v>768</v>
      </c>
      <c r="R34" s="235" t="s">
        <v>732</v>
      </c>
      <c r="S34" s="129">
        <f t="shared" si="1"/>
      </c>
      <c r="T34" s="86">
        <f t="shared" si="2"/>
      </c>
    </row>
    <row r="35" spans="1:20" s="12" customFormat="1" ht="24" customHeight="1">
      <c r="A35" s="146"/>
      <c r="B35" s="236"/>
      <c r="C35" s="237"/>
      <c r="D35" s="122" t="s">
        <v>763</v>
      </c>
      <c r="E35" s="160" t="s">
        <v>764</v>
      </c>
      <c r="F35" s="160">
        <v>2.953</v>
      </c>
      <c r="G35" s="229" t="s">
        <v>765</v>
      </c>
      <c r="H35" s="160" t="s">
        <v>778</v>
      </c>
      <c r="I35" s="232">
        <v>5</v>
      </c>
      <c r="J35" s="215">
        <v>8.5</v>
      </c>
      <c r="K35" s="511">
        <f t="shared" si="0"/>
        <v>273.1364705882352</v>
      </c>
      <c r="L35" s="216">
        <v>11.1</v>
      </c>
      <c r="M35" s="171">
        <v>14.4</v>
      </c>
      <c r="N35" s="234" t="s">
        <v>767</v>
      </c>
      <c r="O35" s="165" t="s">
        <v>733</v>
      </c>
      <c r="P35" s="160" t="s">
        <v>34</v>
      </c>
      <c r="Q35" s="125" t="s">
        <v>769</v>
      </c>
      <c r="R35" s="235" t="s">
        <v>732</v>
      </c>
      <c r="S35" s="129">
        <f t="shared" si="1"/>
      </c>
      <c r="T35" s="86">
        <f t="shared" si="2"/>
      </c>
    </row>
    <row r="36" spans="1:20" s="12" customFormat="1" ht="24" customHeight="1">
      <c r="A36" s="146"/>
      <c r="B36" s="221"/>
      <c r="C36" s="224" t="s">
        <v>1689</v>
      </c>
      <c r="D36" s="214" t="s">
        <v>753</v>
      </c>
      <c r="E36" s="160" t="s">
        <v>735</v>
      </c>
      <c r="F36" s="160">
        <v>1.968</v>
      </c>
      <c r="G36" s="172" t="s">
        <v>1690</v>
      </c>
      <c r="H36" s="160" t="s">
        <v>1691</v>
      </c>
      <c r="I36" s="232">
        <v>5</v>
      </c>
      <c r="J36" s="215">
        <v>13.8</v>
      </c>
      <c r="K36" s="58">
        <f t="shared" si="0"/>
        <v>168.23623188405796</v>
      </c>
      <c r="L36" s="216">
        <v>12.2</v>
      </c>
      <c r="M36" s="171">
        <v>15.4</v>
      </c>
      <c r="N36" s="217" t="s">
        <v>738</v>
      </c>
      <c r="O36" s="125" t="s">
        <v>733</v>
      </c>
      <c r="P36" s="160" t="s">
        <v>331</v>
      </c>
      <c r="Q36" s="165"/>
      <c r="R36" s="218" t="s">
        <v>165</v>
      </c>
      <c r="S36" s="129">
        <f t="shared" si="1"/>
        <v>113</v>
      </c>
      <c r="T36" s="86">
        <f t="shared" si="2"/>
      </c>
    </row>
    <row r="37" spans="1:20" s="12" customFormat="1" ht="24" customHeight="1">
      <c r="A37" s="146"/>
      <c r="B37" s="236"/>
      <c r="C37" s="237"/>
      <c r="D37" s="122" t="s">
        <v>1692</v>
      </c>
      <c r="E37" s="160" t="s">
        <v>1693</v>
      </c>
      <c r="F37" s="160">
        <v>2.497</v>
      </c>
      <c r="G37" s="229" t="s">
        <v>765</v>
      </c>
      <c r="H37" s="160" t="s">
        <v>1694</v>
      </c>
      <c r="I37" s="232">
        <v>5</v>
      </c>
      <c r="J37" s="215">
        <v>12.6</v>
      </c>
      <c r="K37" s="511">
        <f>IF(J37&gt;0,1/J37*34.6*67.1,"")</f>
        <v>184.25873015873015</v>
      </c>
      <c r="L37" s="216">
        <v>11.1</v>
      </c>
      <c r="M37" s="171">
        <v>14.4</v>
      </c>
      <c r="N37" s="234" t="s">
        <v>1695</v>
      </c>
      <c r="O37" s="165" t="s">
        <v>733</v>
      </c>
      <c r="P37" s="160" t="s">
        <v>34</v>
      </c>
      <c r="Q37" s="125"/>
      <c r="R37" s="235" t="s">
        <v>732</v>
      </c>
      <c r="S37" s="129">
        <f>IF(J37&lt;&gt;0,IF(J37&gt;=L37,ROUNDDOWN(J37/L37*100,0),""),"")</f>
        <v>113</v>
      </c>
      <c r="T37" s="86">
        <f>IF(J37&lt;&gt;0,IF(J37&gt;=M37,ROUNDDOWN(J37/M37*100,0),""),"")</f>
      </c>
    </row>
    <row r="38" spans="1:20" s="12" customFormat="1" ht="24" customHeight="1">
      <c r="A38" s="147"/>
      <c r="B38" s="241"/>
      <c r="C38" s="222" t="s">
        <v>779</v>
      </c>
      <c r="D38" s="122" t="s">
        <v>780</v>
      </c>
      <c r="E38" s="160" t="s">
        <v>735</v>
      </c>
      <c r="F38" s="160">
        <v>1.968</v>
      </c>
      <c r="G38" s="172" t="s">
        <v>754</v>
      </c>
      <c r="H38" s="160" t="s">
        <v>781</v>
      </c>
      <c r="I38" s="232">
        <v>5</v>
      </c>
      <c r="J38" s="239">
        <v>13.6</v>
      </c>
      <c r="K38" s="511">
        <f t="shared" si="0"/>
        <v>170.71029411764707</v>
      </c>
      <c r="L38" s="216">
        <v>11.1</v>
      </c>
      <c r="M38" s="171">
        <v>14.4</v>
      </c>
      <c r="N38" s="217" t="s">
        <v>738</v>
      </c>
      <c r="O38" s="125" t="s">
        <v>733</v>
      </c>
      <c r="P38" s="160" t="s">
        <v>331</v>
      </c>
      <c r="Q38" s="229"/>
      <c r="R38" s="218" t="s">
        <v>165</v>
      </c>
      <c r="S38" s="129">
        <f t="shared" si="1"/>
        <v>122</v>
      </c>
      <c r="T38" s="86">
        <f t="shared" si="2"/>
      </c>
    </row>
    <row r="39" spans="1:20" s="12" customFormat="1" ht="24" customHeight="1">
      <c r="A39" s="221"/>
      <c r="B39" s="221"/>
      <c r="C39" s="224"/>
      <c r="D39" s="122" t="s">
        <v>782</v>
      </c>
      <c r="E39" s="123" t="s">
        <v>783</v>
      </c>
      <c r="F39" s="123">
        <v>1.998</v>
      </c>
      <c r="G39" s="172" t="s">
        <v>185</v>
      </c>
      <c r="H39" s="160" t="s">
        <v>784</v>
      </c>
      <c r="I39" s="223">
        <v>5</v>
      </c>
      <c r="J39" s="228">
        <v>11.1</v>
      </c>
      <c r="K39" s="58">
        <f>IF(J39&gt;0,1/J39*34.6*67.1,"")</f>
        <v>209.15855855855858</v>
      </c>
      <c r="L39" s="216">
        <v>11.1</v>
      </c>
      <c r="M39" s="171">
        <v>14.4</v>
      </c>
      <c r="N39" s="217" t="s">
        <v>785</v>
      </c>
      <c r="O39" s="125" t="s">
        <v>733</v>
      </c>
      <c r="P39" s="123" t="s">
        <v>66</v>
      </c>
      <c r="Q39" s="229" t="s">
        <v>786</v>
      </c>
      <c r="R39" s="218" t="s">
        <v>732</v>
      </c>
      <c r="S39" s="129">
        <f t="shared" si="1"/>
        <v>100</v>
      </c>
      <c r="T39" s="86">
        <f t="shared" si="2"/>
      </c>
    </row>
    <row r="40" spans="1:20" s="12" customFormat="1" ht="24" customHeight="1">
      <c r="A40" s="221"/>
      <c r="B40" s="221"/>
      <c r="C40" s="224"/>
      <c r="D40" s="122" t="s">
        <v>782</v>
      </c>
      <c r="E40" s="123" t="s">
        <v>783</v>
      </c>
      <c r="F40" s="123">
        <v>1.998</v>
      </c>
      <c r="G40" s="172" t="s">
        <v>185</v>
      </c>
      <c r="H40" s="160" t="s">
        <v>784</v>
      </c>
      <c r="I40" s="223">
        <v>5</v>
      </c>
      <c r="J40" s="228">
        <v>9.7</v>
      </c>
      <c r="K40" s="58">
        <f>IF(J40&gt;0,1/J40*34.6*67.1,"")</f>
        <v>239.34639175257735</v>
      </c>
      <c r="L40" s="216">
        <v>11.1</v>
      </c>
      <c r="M40" s="171">
        <v>14.4</v>
      </c>
      <c r="N40" s="217" t="s">
        <v>785</v>
      </c>
      <c r="O40" s="125" t="s">
        <v>733</v>
      </c>
      <c r="P40" s="123" t="s">
        <v>66</v>
      </c>
      <c r="Q40" s="229" t="s">
        <v>787</v>
      </c>
      <c r="R40" s="218" t="s">
        <v>732</v>
      </c>
      <c r="S40" s="129">
        <f t="shared" si="1"/>
      </c>
      <c r="T40" s="86">
        <f t="shared" si="2"/>
      </c>
    </row>
    <row r="41" spans="1:20" ht="21">
      <c r="A41" s="146"/>
      <c r="B41" s="221"/>
      <c r="C41" s="224"/>
      <c r="D41" s="122" t="s">
        <v>782</v>
      </c>
      <c r="E41" s="123" t="s">
        <v>783</v>
      </c>
      <c r="F41" s="123">
        <v>1.998</v>
      </c>
      <c r="G41" s="172" t="s">
        <v>185</v>
      </c>
      <c r="H41" s="160" t="s">
        <v>784</v>
      </c>
      <c r="I41" s="223">
        <v>5</v>
      </c>
      <c r="J41" s="228">
        <v>10</v>
      </c>
      <c r="K41" s="58">
        <f t="shared" si="0"/>
        <v>232.166</v>
      </c>
      <c r="L41" s="216">
        <v>11.1</v>
      </c>
      <c r="M41" s="171">
        <v>14.4</v>
      </c>
      <c r="N41" s="217" t="s">
        <v>785</v>
      </c>
      <c r="O41" s="125" t="s">
        <v>733</v>
      </c>
      <c r="P41" s="123" t="s">
        <v>66</v>
      </c>
      <c r="Q41" s="229" t="s">
        <v>788</v>
      </c>
      <c r="R41" s="218" t="s">
        <v>732</v>
      </c>
      <c r="S41" s="129">
        <f t="shared" si="1"/>
      </c>
      <c r="T41" s="86">
        <f t="shared" si="2"/>
      </c>
    </row>
    <row r="42" spans="1:20" ht="21">
      <c r="A42" s="146"/>
      <c r="B42" s="221"/>
      <c r="C42" s="224"/>
      <c r="D42" s="122" t="s">
        <v>789</v>
      </c>
      <c r="E42" s="160" t="s">
        <v>764</v>
      </c>
      <c r="F42" s="160">
        <v>2.953</v>
      </c>
      <c r="G42" s="229" t="s">
        <v>765</v>
      </c>
      <c r="H42" s="160" t="s">
        <v>693</v>
      </c>
      <c r="I42" s="232">
        <v>5</v>
      </c>
      <c r="J42" s="233">
        <v>9</v>
      </c>
      <c r="K42" s="58">
        <f t="shared" si="0"/>
        <v>257.9622222222222</v>
      </c>
      <c r="L42" s="216">
        <v>10.2</v>
      </c>
      <c r="M42" s="171">
        <v>13.5</v>
      </c>
      <c r="N42" s="170" t="s">
        <v>767</v>
      </c>
      <c r="O42" s="165" t="s">
        <v>733</v>
      </c>
      <c r="P42" s="160" t="s">
        <v>34</v>
      </c>
      <c r="Q42" s="125" t="s">
        <v>790</v>
      </c>
      <c r="R42" s="235" t="s">
        <v>732</v>
      </c>
      <c r="S42" s="129">
        <f t="shared" si="1"/>
      </c>
      <c r="T42" s="86">
        <f t="shared" si="2"/>
      </c>
    </row>
    <row r="43" spans="1:20" ht="21">
      <c r="A43" s="146"/>
      <c r="B43" s="221"/>
      <c r="C43" s="224"/>
      <c r="D43" s="122" t="s">
        <v>1696</v>
      </c>
      <c r="E43" s="160" t="s">
        <v>1693</v>
      </c>
      <c r="F43" s="160">
        <v>2.497</v>
      </c>
      <c r="G43" s="229" t="s">
        <v>765</v>
      </c>
      <c r="H43" s="160">
        <v>1860</v>
      </c>
      <c r="I43" s="232">
        <v>5</v>
      </c>
      <c r="J43" s="233">
        <v>11</v>
      </c>
      <c r="K43" s="58">
        <f>IF(J43&gt;0,1/J43*34.6*67.1,"")</f>
        <v>211.05999999999997</v>
      </c>
      <c r="L43" s="216">
        <v>11.1</v>
      </c>
      <c r="M43" s="171">
        <v>14.4</v>
      </c>
      <c r="N43" s="234" t="s">
        <v>1695</v>
      </c>
      <c r="O43" s="165" t="s">
        <v>733</v>
      </c>
      <c r="P43" s="160" t="s">
        <v>34</v>
      </c>
      <c r="Q43" s="125" t="s">
        <v>1697</v>
      </c>
      <c r="R43" s="235" t="s">
        <v>732</v>
      </c>
      <c r="S43" s="129">
        <f>IF(J43&lt;&gt;0,IF(J43&gt;=L43,ROUNDDOWN(J43/L43*100,0),""),"")</f>
      </c>
      <c r="T43" s="86">
        <f>IF(J43&lt;&gt;0,IF(J43&gt;=M43,ROUNDDOWN(J43/M43*100,0),""),"")</f>
      </c>
    </row>
    <row r="44" spans="1:20" ht="21">
      <c r="A44" s="146"/>
      <c r="B44" s="236"/>
      <c r="C44" s="237"/>
      <c r="D44" s="122" t="s">
        <v>1696</v>
      </c>
      <c r="E44" s="160" t="s">
        <v>1693</v>
      </c>
      <c r="F44" s="160">
        <v>2.497</v>
      </c>
      <c r="G44" s="229" t="s">
        <v>765</v>
      </c>
      <c r="H44" s="160">
        <v>1880</v>
      </c>
      <c r="I44" s="232">
        <v>5</v>
      </c>
      <c r="J44" s="233">
        <v>11</v>
      </c>
      <c r="K44" s="58">
        <f>IF(J44&gt;0,1/J44*34.6*67.1,"")</f>
        <v>211.05999999999997</v>
      </c>
      <c r="L44" s="216">
        <v>10.2</v>
      </c>
      <c r="M44" s="171">
        <v>13.5</v>
      </c>
      <c r="N44" s="234" t="s">
        <v>1695</v>
      </c>
      <c r="O44" s="165" t="s">
        <v>733</v>
      </c>
      <c r="P44" s="160" t="s">
        <v>34</v>
      </c>
      <c r="Q44" s="125" t="s">
        <v>1698</v>
      </c>
      <c r="R44" s="235" t="s">
        <v>732</v>
      </c>
      <c r="S44" s="129">
        <f>IF(J44&lt;&gt;0,IF(J44&gt;=L44,ROUNDDOWN(J44/L44*100,0),""),"")</f>
        <v>107</v>
      </c>
      <c r="T44" s="86">
        <f>IF(J44&lt;&gt;0,IF(J44&gt;=M44,ROUNDDOWN(J44/M44*100,0),""),"")</f>
      </c>
    </row>
    <row r="45" spans="1:20" ht="21.75" customHeight="1">
      <c r="A45" s="231"/>
      <c r="B45" s="225"/>
      <c r="C45" s="213" t="s">
        <v>791</v>
      </c>
      <c r="D45" s="214" t="s">
        <v>792</v>
      </c>
      <c r="E45" s="123" t="s">
        <v>793</v>
      </c>
      <c r="F45" s="160">
        <v>1.968</v>
      </c>
      <c r="G45" s="172" t="s">
        <v>754</v>
      </c>
      <c r="H45" s="123" t="s">
        <v>794</v>
      </c>
      <c r="I45" s="223">
        <v>5</v>
      </c>
      <c r="J45" s="233">
        <v>14.3</v>
      </c>
      <c r="K45" s="58">
        <f>IF(J45&gt;0,1/J45*34.6*67.1,"")</f>
        <v>162.35384615384615</v>
      </c>
      <c r="L45" s="240">
        <v>12.2</v>
      </c>
      <c r="M45" s="171">
        <v>15.4</v>
      </c>
      <c r="N45" s="217" t="s">
        <v>738</v>
      </c>
      <c r="O45" s="125" t="s">
        <v>733</v>
      </c>
      <c r="P45" s="123" t="s">
        <v>66</v>
      </c>
      <c r="Q45" s="165" t="s">
        <v>1699</v>
      </c>
      <c r="R45" s="218" t="s">
        <v>165</v>
      </c>
      <c r="S45" s="129">
        <f>IF(J45&lt;&gt;0,IF(J45&gt;=L45,ROUNDDOWN(J45/L45*100,0),""),"")</f>
        <v>117</v>
      </c>
      <c r="T45" s="86">
        <f>IF(J45&lt;&gt;0,IF(J45&gt;=M45,ROUNDDOWN(J45/M45*100,0),""),"")</f>
      </c>
    </row>
    <row r="46" spans="1:20" ht="21.75" customHeight="1">
      <c r="A46" s="231"/>
      <c r="B46" s="212"/>
      <c r="C46" s="213"/>
      <c r="D46" s="214" t="s">
        <v>792</v>
      </c>
      <c r="E46" s="123" t="s">
        <v>793</v>
      </c>
      <c r="F46" s="160">
        <v>1.968</v>
      </c>
      <c r="G46" s="172" t="s">
        <v>754</v>
      </c>
      <c r="H46" s="123" t="s">
        <v>794</v>
      </c>
      <c r="I46" s="223">
        <v>5</v>
      </c>
      <c r="J46" s="233">
        <v>14.1</v>
      </c>
      <c r="K46" s="58">
        <f>IF(J46&gt;0,1/J46*34.6*67.1,"")</f>
        <v>164.65673758865248</v>
      </c>
      <c r="L46" s="240">
        <v>12.2</v>
      </c>
      <c r="M46" s="171">
        <v>15.4</v>
      </c>
      <c r="N46" s="217" t="s">
        <v>738</v>
      </c>
      <c r="O46" s="125" t="s">
        <v>733</v>
      </c>
      <c r="P46" s="123" t="s">
        <v>66</v>
      </c>
      <c r="Q46" s="165" t="s">
        <v>1700</v>
      </c>
      <c r="R46" s="218" t="s">
        <v>165</v>
      </c>
      <c r="S46" s="129">
        <f>IF(J46&lt;&gt;0,IF(J46&gt;=L46,ROUNDDOWN(J46/L46*100,0),""),"")</f>
        <v>115</v>
      </c>
      <c r="T46" s="86">
        <f>IF(J46&lt;&gt;0,IF(J46&gt;=M46,ROUNDDOWN(J46/M46*100,0),""),"")</f>
      </c>
    </row>
    <row r="47" spans="1:20" ht="21.75" customHeight="1">
      <c r="A47" s="231"/>
      <c r="B47" s="212"/>
      <c r="C47" s="213"/>
      <c r="D47" s="214" t="s">
        <v>792</v>
      </c>
      <c r="E47" s="123" t="s">
        <v>793</v>
      </c>
      <c r="F47" s="160">
        <v>1.968</v>
      </c>
      <c r="G47" s="172" t="s">
        <v>1671</v>
      </c>
      <c r="H47" s="123" t="s">
        <v>794</v>
      </c>
      <c r="I47" s="223">
        <v>5</v>
      </c>
      <c r="J47" s="233">
        <v>14.8</v>
      </c>
      <c r="K47" s="58">
        <f>IF(J47&gt;0,1/J47*34.6*67.1,"")</f>
        <v>156.8689189189189</v>
      </c>
      <c r="L47" s="240">
        <v>12.2</v>
      </c>
      <c r="M47" s="171">
        <v>15.4</v>
      </c>
      <c r="N47" s="217" t="s">
        <v>738</v>
      </c>
      <c r="O47" s="125" t="s">
        <v>733</v>
      </c>
      <c r="P47" s="123" t="s">
        <v>66</v>
      </c>
      <c r="Q47" s="165" t="s">
        <v>1673</v>
      </c>
      <c r="R47" s="218" t="s">
        <v>165</v>
      </c>
      <c r="S47" s="129">
        <f>IF(J47&lt;&gt;0,IF(J47&gt;=L47,ROUNDDOWN(J47/L47*100,0),""),"")</f>
        <v>121</v>
      </c>
      <c r="T47" s="86">
        <f>IF(J47&lt;&gt;0,IF(J47&gt;=M47,ROUNDDOWN(J47/M47*100,0),""),"")</f>
      </c>
    </row>
    <row r="48" spans="1:20" ht="21.75" customHeight="1">
      <c r="A48" s="231"/>
      <c r="B48" s="212"/>
      <c r="C48" s="213"/>
      <c r="D48" s="214" t="s">
        <v>795</v>
      </c>
      <c r="E48" s="123" t="s">
        <v>740</v>
      </c>
      <c r="F48" s="160">
        <v>1.595</v>
      </c>
      <c r="G48" s="229" t="s">
        <v>757</v>
      </c>
      <c r="H48" s="123" t="s">
        <v>771</v>
      </c>
      <c r="I48" s="223">
        <v>5</v>
      </c>
      <c r="J48" s="233">
        <v>13.6</v>
      </c>
      <c r="K48" s="58">
        <f t="shared" si="0"/>
        <v>170.71029411764707</v>
      </c>
      <c r="L48" s="240">
        <v>12.2</v>
      </c>
      <c r="M48" s="171">
        <v>15.4</v>
      </c>
      <c r="N48" s="234" t="s">
        <v>759</v>
      </c>
      <c r="O48" s="125" t="s">
        <v>733</v>
      </c>
      <c r="P48" s="123" t="s">
        <v>66</v>
      </c>
      <c r="Q48" s="165" t="s">
        <v>796</v>
      </c>
      <c r="R48" s="218" t="s">
        <v>165</v>
      </c>
      <c r="S48" s="129">
        <f t="shared" si="1"/>
        <v>111</v>
      </c>
      <c r="T48" s="86">
        <f t="shared" si="2"/>
      </c>
    </row>
    <row r="49" spans="1:20" ht="21">
      <c r="A49" s="231"/>
      <c r="B49" s="212"/>
      <c r="C49" s="213"/>
      <c r="D49" s="122" t="s">
        <v>795</v>
      </c>
      <c r="E49" s="123" t="s">
        <v>740</v>
      </c>
      <c r="F49" s="160">
        <v>1.595</v>
      </c>
      <c r="G49" s="229" t="s">
        <v>757</v>
      </c>
      <c r="H49" s="123" t="s">
        <v>771</v>
      </c>
      <c r="I49" s="223">
        <v>5</v>
      </c>
      <c r="J49" s="233">
        <v>12.4</v>
      </c>
      <c r="K49" s="58">
        <f t="shared" si="0"/>
        <v>187.2306451612903</v>
      </c>
      <c r="L49" s="240">
        <v>12.2</v>
      </c>
      <c r="M49" s="171">
        <v>15.4</v>
      </c>
      <c r="N49" s="234" t="s">
        <v>759</v>
      </c>
      <c r="O49" s="125" t="s">
        <v>733</v>
      </c>
      <c r="P49" s="123" t="s">
        <v>66</v>
      </c>
      <c r="Q49" s="165" t="s">
        <v>797</v>
      </c>
      <c r="R49" s="218" t="s">
        <v>165</v>
      </c>
      <c r="S49" s="129">
        <f t="shared" si="1"/>
        <v>101</v>
      </c>
      <c r="T49" s="86">
        <f t="shared" si="2"/>
      </c>
    </row>
    <row r="50" spans="1:20" ht="21">
      <c r="A50" s="231"/>
      <c r="B50" s="212"/>
      <c r="C50" s="213"/>
      <c r="D50" s="122" t="s">
        <v>795</v>
      </c>
      <c r="E50" s="123" t="s">
        <v>740</v>
      </c>
      <c r="F50" s="160">
        <v>1.595</v>
      </c>
      <c r="G50" s="229" t="s">
        <v>757</v>
      </c>
      <c r="H50" s="123" t="s">
        <v>771</v>
      </c>
      <c r="I50" s="223">
        <v>5</v>
      </c>
      <c r="J50" s="233">
        <v>12</v>
      </c>
      <c r="K50" s="58">
        <f t="shared" si="0"/>
        <v>193.47166666666664</v>
      </c>
      <c r="L50" s="240">
        <v>12.2</v>
      </c>
      <c r="M50" s="171">
        <v>15.4</v>
      </c>
      <c r="N50" s="234" t="s">
        <v>759</v>
      </c>
      <c r="O50" s="125" t="s">
        <v>733</v>
      </c>
      <c r="P50" s="123" t="s">
        <v>66</v>
      </c>
      <c r="Q50" s="165" t="s">
        <v>798</v>
      </c>
      <c r="R50" s="218" t="s">
        <v>165</v>
      </c>
      <c r="S50" s="129">
        <f t="shared" si="1"/>
      </c>
      <c r="T50" s="86">
        <f t="shared" si="2"/>
      </c>
    </row>
    <row r="51" spans="1:20" ht="20.25" customHeight="1">
      <c r="A51" s="231"/>
      <c r="B51" s="212"/>
      <c r="C51" s="213"/>
      <c r="D51" s="122" t="s">
        <v>799</v>
      </c>
      <c r="E51" s="123" t="s">
        <v>783</v>
      </c>
      <c r="F51" s="123">
        <v>1.998</v>
      </c>
      <c r="G51" s="229" t="s">
        <v>757</v>
      </c>
      <c r="H51" s="123" t="s">
        <v>800</v>
      </c>
      <c r="I51" s="223">
        <v>5</v>
      </c>
      <c r="J51" s="233">
        <v>11.4</v>
      </c>
      <c r="K51" s="58">
        <f t="shared" si="0"/>
        <v>203.65438596491228</v>
      </c>
      <c r="L51" s="240">
        <v>12.2</v>
      </c>
      <c r="M51" s="171">
        <v>15.4</v>
      </c>
      <c r="N51" s="234" t="s">
        <v>801</v>
      </c>
      <c r="O51" s="125" t="s">
        <v>733</v>
      </c>
      <c r="P51" s="123" t="s">
        <v>66</v>
      </c>
      <c r="Q51" s="165" t="s">
        <v>796</v>
      </c>
      <c r="R51" s="218" t="s">
        <v>732</v>
      </c>
      <c r="S51" s="129">
        <f t="shared" si="1"/>
      </c>
      <c r="T51" s="86">
        <f t="shared" si="2"/>
      </c>
    </row>
    <row r="52" spans="1:20" ht="21">
      <c r="A52" s="231"/>
      <c r="B52" s="212"/>
      <c r="C52" s="213"/>
      <c r="D52" s="122" t="s">
        <v>799</v>
      </c>
      <c r="E52" s="123" t="s">
        <v>783</v>
      </c>
      <c r="F52" s="123">
        <v>1.998</v>
      </c>
      <c r="G52" s="229" t="s">
        <v>757</v>
      </c>
      <c r="H52" s="123" t="s">
        <v>800</v>
      </c>
      <c r="I52" s="223">
        <v>5</v>
      </c>
      <c r="J52" s="233">
        <v>10.4</v>
      </c>
      <c r="K52" s="58">
        <f t="shared" si="0"/>
        <v>223.23653846153843</v>
      </c>
      <c r="L52" s="240">
        <v>12.2</v>
      </c>
      <c r="M52" s="171">
        <v>15.4</v>
      </c>
      <c r="N52" s="234" t="s">
        <v>801</v>
      </c>
      <c r="O52" s="125" t="s">
        <v>733</v>
      </c>
      <c r="P52" s="123" t="s">
        <v>66</v>
      </c>
      <c r="Q52" s="165" t="s">
        <v>797</v>
      </c>
      <c r="R52" s="218" t="s">
        <v>732</v>
      </c>
      <c r="S52" s="129">
        <f t="shared" si="1"/>
      </c>
      <c r="T52" s="86">
        <f t="shared" si="2"/>
      </c>
    </row>
    <row r="53" spans="1:20" ht="21">
      <c r="A53" s="150"/>
      <c r="B53" s="236"/>
      <c r="C53" s="237"/>
      <c r="D53" s="122" t="s">
        <v>802</v>
      </c>
      <c r="E53" s="123" t="s">
        <v>764</v>
      </c>
      <c r="F53" s="123">
        <v>2.953</v>
      </c>
      <c r="G53" s="172" t="s">
        <v>765</v>
      </c>
      <c r="H53" s="123" t="s">
        <v>803</v>
      </c>
      <c r="I53" s="223">
        <v>5</v>
      </c>
      <c r="J53" s="233">
        <v>9.1</v>
      </c>
      <c r="K53" s="58">
        <f t="shared" si="0"/>
        <v>255.12747252747252</v>
      </c>
      <c r="L53" s="240">
        <v>10.2</v>
      </c>
      <c r="M53" s="171">
        <v>13.5</v>
      </c>
      <c r="N53" s="170" t="s">
        <v>767</v>
      </c>
      <c r="O53" s="125" t="s">
        <v>733</v>
      </c>
      <c r="P53" s="123" t="s">
        <v>34</v>
      </c>
      <c r="Q53" s="125"/>
      <c r="R53" s="218" t="s">
        <v>732</v>
      </c>
      <c r="S53" s="129">
        <f t="shared" si="1"/>
      </c>
      <c r="T53" s="86">
        <f t="shared" si="2"/>
      </c>
    </row>
    <row r="54" spans="1:20" ht="21">
      <c r="A54" s="150"/>
      <c r="B54" s="241"/>
      <c r="C54" s="222" t="s">
        <v>804</v>
      </c>
      <c r="D54" s="122" t="s">
        <v>805</v>
      </c>
      <c r="E54" s="123" t="s">
        <v>793</v>
      </c>
      <c r="F54" s="160">
        <v>1.968</v>
      </c>
      <c r="G54" s="172" t="s">
        <v>754</v>
      </c>
      <c r="H54" s="123" t="s">
        <v>766</v>
      </c>
      <c r="I54" s="223">
        <v>5</v>
      </c>
      <c r="J54" s="233">
        <v>13.7</v>
      </c>
      <c r="K54" s="58">
        <f t="shared" si="0"/>
        <v>169.46423357664233</v>
      </c>
      <c r="L54" s="240">
        <v>11.1</v>
      </c>
      <c r="M54" s="171">
        <v>14.4</v>
      </c>
      <c r="N54" s="217" t="s">
        <v>738</v>
      </c>
      <c r="O54" s="125" t="s">
        <v>733</v>
      </c>
      <c r="P54" s="123" t="s">
        <v>331</v>
      </c>
      <c r="Q54" s="125" t="s">
        <v>1699</v>
      </c>
      <c r="R54" s="218" t="s">
        <v>165</v>
      </c>
      <c r="S54" s="129">
        <f t="shared" si="1"/>
        <v>123</v>
      </c>
      <c r="T54" s="86">
        <f t="shared" si="2"/>
      </c>
    </row>
    <row r="55" spans="1:20" ht="21">
      <c r="A55" s="150"/>
      <c r="B55" s="221"/>
      <c r="C55" s="224"/>
      <c r="D55" s="122" t="s">
        <v>805</v>
      </c>
      <c r="E55" s="123" t="s">
        <v>793</v>
      </c>
      <c r="F55" s="160">
        <v>1.968</v>
      </c>
      <c r="G55" s="172" t="s">
        <v>754</v>
      </c>
      <c r="H55" s="123" t="s">
        <v>766</v>
      </c>
      <c r="I55" s="223">
        <v>5</v>
      </c>
      <c r="J55" s="233">
        <v>14.5</v>
      </c>
      <c r="K55" s="58">
        <f>IF(J55&gt;0,1/J55*34.6*67.1,"")</f>
        <v>160.11448275862068</v>
      </c>
      <c r="L55" s="240">
        <v>11.1</v>
      </c>
      <c r="M55" s="171">
        <v>14.4</v>
      </c>
      <c r="N55" s="217" t="s">
        <v>738</v>
      </c>
      <c r="O55" s="125" t="s">
        <v>733</v>
      </c>
      <c r="P55" s="123" t="s">
        <v>331</v>
      </c>
      <c r="Q55" s="125" t="s">
        <v>1700</v>
      </c>
      <c r="R55" s="218" t="s">
        <v>165</v>
      </c>
      <c r="S55" s="129">
        <f>IF(J55&lt;&gt;0,IF(J55&gt;=L55,ROUNDDOWN(J55/L55*100,0),""),"")</f>
        <v>130</v>
      </c>
      <c r="T55" s="86">
        <f>IF(J55&lt;&gt;0,IF(J55&gt;=M55,ROUNDDOWN(J55/M55*100,0),""),"")</f>
        <v>100</v>
      </c>
    </row>
    <row r="56" spans="1:20" ht="21">
      <c r="A56" s="150"/>
      <c r="B56" s="221"/>
      <c r="C56" s="224"/>
      <c r="D56" s="122" t="s">
        <v>806</v>
      </c>
      <c r="E56" s="123" t="s">
        <v>764</v>
      </c>
      <c r="F56" s="123">
        <v>2.953</v>
      </c>
      <c r="G56" s="172" t="s">
        <v>765</v>
      </c>
      <c r="H56" s="123" t="s">
        <v>807</v>
      </c>
      <c r="I56" s="223">
        <v>5</v>
      </c>
      <c r="J56" s="233">
        <v>9.1</v>
      </c>
      <c r="K56" s="58">
        <f>IF(J56&gt;0,1/J56*34.6*67.1,"")</f>
        <v>255.12747252747252</v>
      </c>
      <c r="L56" s="240">
        <v>10.2</v>
      </c>
      <c r="M56" s="171">
        <v>13.5</v>
      </c>
      <c r="N56" s="170" t="s">
        <v>767</v>
      </c>
      <c r="O56" s="125" t="s">
        <v>733</v>
      </c>
      <c r="P56" s="123" t="s">
        <v>34</v>
      </c>
      <c r="Q56" s="125" t="s">
        <v>790</v>
      </c>
      <c r="R56" s="218" t="s">
        <v>732</v>
      </c>
      <c r="S56" s="129">
        <f>IF(J56&lt;&gt;0,IF(J56&gt;=L56,ROUNDDOWN(J56/L56*100,0),""),"")</f>
      </c>
      <c r="T56" s="86">
        <f>IF(J56&lt;&gt;0,IF(J56&gt;=M56,ROUNDDOWN(J56/M56*100,0),""),"")</f>
      </c>
    </row>
    <row r="57" spans="1:20" ht="21">
      <c r="A57" s="150"/>
      <c r="B57" s="221"/>
      <c r="C57" s="224"/>
      <c r="D57" s="122" t="s">
        <v>1701</v>
      </c>
      <c r="E57" s="123" t="s">
        <v>1693</v>
      </c>
      <c r="F57" s="123">
        <v>2.497</v>
      </c>
      <c r="G57" s="172" t="s">
        <v>765</v>
      </c>
      <c r="H57" s="123">
        <v>1870</v>
      </c>
      <c r="I57" s="223">
        <v>5</v>
      </c>
      <c r="J57" s="233">
        <v>11.6</v>
      </c>
      <c r="K57" s="58">
        <f>IF(J57&gt;0,1/J57*34.6*67.1,"")</f>
        <v>200.14310344827587</v>
      </c>
      <c r="L57" s="240">
        <v>11.1</v>
      </c>
      <c r="M57" s="171">
        <v>14.4</v>
      </c>
      <c r="N57" s="234" t="s">
        <v>1695</v>
      </c>
      <c r="O57" s="125" t="s">
        <v>733</v>
      </c>
      <c r="P57" s="123" t="s">
        <v>34</v>
      </c>
      <c r="Q57" s="125" t="s">
        <v>1697</v>
      </c>
      <c r="R57" s="218" t="s">
        <v>732</v>
      </c>
      <c r="S57" s="129">
        <f>IF(J57&lt;&gt;0,IF(J57&gt;=L57,ROUNDDOWN(J57/L57*100,0),""),"")</f>
        <v>104</v>
      </c>
      <c r="T57" s="86">
        <f>IF(J57&lt;&gt;0,IF(J57&gt;=M57,ROUNDDOWN(J57/M57*100,0),""),"")</f>
      </c>
    </row>
    <row r="58" spans="1:20" ht="21">
      <c r="A58" s="150"/>
      <c r="B58" s="236"/>
      <c r="C58" s="237"/>
      <c r="D58" s="122" t="s">
        <v>1701</v>
      </c>
      <c r="E58" s="123" t="s">
        <v>1693</v>
      </c>
      <c r="F58" s="123">
        <v>2.497</v>
      </c>
      <c r="G58" s="172" t="s">
        <v>765</v>
      </c>
      <c r="H58" s="123">
        <v>1880</v>
      </c>
      <c r="I58" s="223">
        <v>5</v>
      </c>
      <c r="J58" s="233">
        <v>11.6</v>
      </c>
      <c r="K58" s="58">
        <f>IF(J58&gt;0,1/J58*34.6*67.1,"")</f>
        <v>200.14310344827587</v>
      </c>
      <c r="L58" s="240">
        <v>10.2</v>
      </c>
      <c r="M58" s="171">
        <v>13.5</v>
      </c>
      <c r="N58" s="234" t="s">
        <v>1695</v>
      </c>
      <c r="O58" s="125" t="s">
        <v>733</v>
      </c>
      <c r="P58" s="123" t="s">
        <v>34</v>
      </c>
      <c r="Q58" s="125" t="s">
        <v>1698</v>
      </c>
      <c r="R58" s="218" t="s">
        <v>732</v>
      </c>
      <c r="S58" s="129">
        <f>IF(J58&lt;&gt;0,IF(J58&gt;=L58,ROUNDDOWN(J58/L58*100,0),""),"")</f>
        <v>113</v>
      </c>
      <c r="T58" s="86">
        <f>IF(J58&lt;&gt;0,IF(J58&gt;=M58,ROUNDDOWN(J58/M58*100,0),""),"")</f>
      </c>
    </row>
    <row r="59" spans="1:20" ht="21.75" customHeight="1">
      <c r="A59" s="231"/>
      <c r="B59" s="212"/>
      <c r="C59" s="222" t="s">
        <v>808</v>
      </c>
      <c r="D59" s="122" t="s">
        <v>809</v>
      </c>
      <c r="E59" s="123" t="s">
        <v>740</v>
      </c>
      <c r="F59" s="160">
        <v>1.595</v>
      </c>
      <c r="G59" s="229" t="s">
        <v>757</v>
      </c>
      <c r="H59" s="123" t="s">
        <v>755</v>
      </c>
      <c r="I59" s="223">
        <v>5</v>
      </c>
      <c r="J59" s="233">
        <v>13.6</v>
      </c>
      <c r="K59" s="58">
        <f t="shared" si="0"/>
        <v>170.71029411764707</v>
      </c>
      <c r="L59" s="240">
        <v>13.2</v>
      </c>
      <c r="M59" s="171">
        <v>16.5</v>
      </c>
      <c r="N59" s="234" t="s">
        <v>759</v>
      </c>
      <c r="O59" s="125" t="s">
        <v>733</v>
      </c>
      <c r="P59" s="123" t="s">
        <v>66</v>
      </c>
      <c r="Q59" s="165" t="s">
        <v>796</v>
      </c>
      <c r="R59" s="218" t="s">
        <v>165</v>
      </c>
      <c r="S59" s="129">
        <f t="shared" si="1"/>
        <v>103</v>
      </c>
      <c r="T59" s="86">
        <f t="shared" si="2"/>
      </c>
    </row>
    <row r="60" spans="1:20" ht="21">
      <c r="A60" s="231"/>
      <c r="B60" s="212"/>
      <c r="C60" s="224"/>
      <c r="D60" s="122" t="s">
        <v>809</v>
      </c>
      <c r="E60" s="123" t="s">
        <v>740</v>
      </c>
      <c r="F60" s="160">
        <v>1.595</v>
      </c>
      <c r="G60" s="229" t="s">
        <v>757</v>
      </c>
      <c r="H60" s="123" t="s">
        <v>755</v>
      </c>
      <c r="I60" s="223">
        <v>5</v>
      </c>
      <c r="J60" s="233">
        <v>12.4</v>
      </c>
      <c r="K60" s="58">
        <f t="shared" si="0"/>
        <v>187.2306451612903</v>
      </c>
      <c r="L60" s="240">
        <v>13.2</v>
      </c>
      <c r="M60" s="171">
        <v>16.5</v>
      </c>
      <c r="N60" s="234" t="s">
        <v>759</v>
      </c>
      <c r="O60" s="125" t="s">
        <v>733</v>
      </c>
      <c r="P60" s="123" t="s">
        <v>66</v>
      </c>
      <c r="Q60" s="165" t="s">
        <v>797</v>
      </c>
      <c r="R60" s="218" t="s">
        <v>165</v>
      </c>
      <c r="S60" s="129">
        <f t="shared" si="1"/>
      </c>
      <c r="T60" s="86">
        <f t="shared" si="2"/>
      </c>
    </row>
    <row r="61" spans="1:20" ht="21">
      <c r="A61" s="231"/>
      <c r="B61" s="212"/>
      <c r="C61" s="224"/>
      <c r="D61" s="122" t="s">
        <v>809</v>
      </c>
      <c r="E61" s="123" t="s">
        <v>740</v>
      </c>
      <c r="F61" s="160">
        <v>1.595</v>
      </c>
      <c r="G61" s="229" t="s">
        <v>757</v>
      </c>
      <c r="H61" s="123" t="s">
        <v>755</v>
      </c>
      <c r="I61" s="223">
        <v>5</v>
      </c>
      <c r="J61" s="233">
        <v>12</v>
      </c>
      <c r="K61" s="58">
        <f t="shared" si="0"/>
        <v>193.47166666666664</v>
      </c>
      <c r="L61" s="240">
        <v>13.2</v>
      </c>
      <c r="M61" s="171">
        <v>16.5</v>
      </c>
      <c r="N61" s="234" t="s">
        <v>759</v>
      </c>
      <c r="O61" s="125" t="s">
        <v>733</v>
      </c>
      <c r="P61" s="123" t="s">
        <v>66</v>
      </c>
      <c r="Q61" s="165" t="s">
        <v>798</v>
      </c>
      <c r="R61" s="218" t="s">
        <v>165</v>
      </c>
      <c r="S61" s="129">
        <f t="shared" si="1"/>
      </c>
      <c r="T61" s="86">
        <f t="shared" si="2"/>
      </c>
    </row>
    <row r="62" spans="1:20" ht="21" customHeight="1">
      <c r="A62" s="231"/>
      <c r="B62" s="212"/>
      <c r="C62" s="224"/>
      <c r="D62" s="122" t="s">
        <v>810</v>
      </c>
      <c r="E62" s="123" t="s">
        <v>783</v>
      </c>
      <c r="F62" s="123">
        <v>1.998</v>
      </c>
      <c r="G62" s="229" t="s">
        <v>757</v>
      </c>
      <c r="H62" s="123" t="s">
        <v>771</v>
      </c>
      <c r="I62" s="223">
        <v>5</v>
      </c>
      <c r="J62" s="233">
        <v>11.4</v>
      </c>
      <c r="K62" s="58">
        <f t="shared" si="0"/>
        <v>203.65438596491228</v>
      </c>
      <c r="L62" s="240">
        <v>12.2</v>
      </c>
      <c r="M62" s="171">
        <v>15.4</v>
      </c>
      <c r="N62" s="234" t="s">
        <v>801</v>
      </c>
      <c r="O62" s="125" t="s">
        <v>733</v>
      </c>
      <c r="P62" s="123" t="s">
        <v>66</v>
      </c>
      <c r="Q62" s="165" t="s">
        <v>796</v>
      </c>
      <c r="R62" s="218" t="s">
        <v>732</v>
      </c>
      <c r="S62" s="129"/>
      <c r="T62" s="86">
        <f t="shared" si="2"/>
      </c>
    </row>
    <row r="63" spans="1:20" ht="21">
      <c r="A63" s="231"/>
      <c r="B63" s="212"/>
      <c r="C63" s="224"/>
      <c r="D63" s="122" t="s">
        <v>810</v>
      </c>
      <c r="E63" s="123" t="s">
        <v>783</v>
      </c>
      <c r="F63" s="123">
        <v>1.998</v>
      </c>
      <c r="G63" s="229" t="s">
        <v>757</v>
      </c>
      <c r="H63" s="123" t="s">
        <v>771</v>
      </c>
      <c r="I63" s="223">
        <v>5</v>
      </c>
      <c r="J63" s="233">
        <v>10.4</v>
      </c>
      <c r="K63" s="58">
        <f t="shared" si="0"/>
        <v>223.23653846153843</v>
      </c>
      <c r="L63" s="240">
        <v>12.2</v>
      </c>
      <c r="M63" s="171">
        <v>15.4</v>
      </c>
      <c r="N63" s="234" t="s">
        <v>801</v>
      </c>
      <c r="O63" s="125" t="s">
        <v>733</v>
      </c>
      <c r="P63" s="123" t="s">
        <v>66</v>
      </c>
      <c r="Q63" s="165" t="s">
        <v>797</v>
      </c>
      <c r="R63" s="218" t="s">
        <v>732</v>
      </c>
      <c r="S63" s="129">
        <f>IF(J63&lt;&gt;0,IF(J63&gt;=L63,ROUNDDOWN(J63/L63*100,0),""),"")</f>
      </c>
      <c r="T63" s="86">
        <f t="shared" si="2"/>
      </c>
    </row>
    <row r="64" spans="1:20" ht="21">
      <c r="A64" s="150"/>
      <c r="B64" s="236"/>
      <c r="C64" s="237"/>
      <c r="D64" s="122" t="s">
        <v>811</v>
      </c>
      <c r="E64" s="123" t="s">
        <v>764</v>
      </c>
      <c r="F64" s="123">
        <v>2.953</v>
      </c>
      <c r="G64" s="172" t="s">
        <v>765</v>
      </c>
      <c r="H64" s="123" t="s">
        <v>812</v>
      </c>
      <c r="I64" s="223">
        <v>5</v>
      </c>
      <c r="J64" s="233">
        <v>9.1</v>
      </c>
      <c r="K64" s="58">
        <f t="shared" si="0"/>
        <v>255.12747252747252</v>
      </c>
      <c r="L64" s="240">
        <v>11.1</v>
      </c>
      <c r="M64" s="171">
        <v>14.4</v>
      </c>
      <c r="N64" s="170" t="s">
        <v>767</v>
      </c>
      <c r="O64" s="125" t="s">
        <v>733</v>
      </c>
      <c r="P64" s="123" t="s">
        <v>83</v>
      </c>
      <c r="Q64" s="125"/>
      <c r="R64" s="235" t="s">
        <v>732</v>
      </c>
      <c r="S64" s="129">
        <f>IF(J64&lt;&gt;0,IF(J64&gt;=L64,ROUNDDOWN(J64/L64*100,0),""),"")</f>
      </c>
      <c r="T64" s="86">
        <f t="shared" si="2"/>
      </c>
    </row>
    <row r="65" spans="1:20" ht="21">
      <c r="A65" s="150"/>
      <c r="B65" s="241"/>
      <c r="C65" s="222" t="s">
        <v>813</v>
      </c>
      <c r="D65" s="122" t="s">
        <v>814</v>
      </c>
      <c r="E65" s="123" t="s">
        <v>815</v>
      </c>
      <c r="F65" s="123">
        <v>3.192</v>
      </c>
      <c r="G65" s="172" t="s">
        <v>765</v>
      </c>
      <c r="H65" s="123" t="s">
        <v>816</v>
      </c>
      <c r="I65" s="223">
        <v>5</v>
      </c>
      <c r="J65" s="233">
        <v>8</v>
      </c>
      <c r="K65" s="58">
        <f t="shared" si="0"/>
        <v>290.2075</v>
      </c>
      <c r="L65" s="242">
        <v>9.4</v>
      </c>
      <c r="M65" s="243">
        <v>12.7</v>
      </c>
      <c r="N65" s="170" t="s">
        <v>817</v>
      </c>
      <c r="O65" s="125" t="s">
        <v>733</v>
      </c>
      <c r="P65" s="123" t="s">
        <v>34</v>
      </c>
      <c r="Q65" s="125" t="s">
        <v>818</v>
      </c>
      <c r="R65" s="218" t="s">
        <v>732</v>
      </c>
      <c r="S65" s="129">
        <f>IF(J65&lt;&gt;0,IF(J65&gt;=L65,ROUNDDOWN(J65/L65*100,0),""),"")</f>
      </c>
      <c r="T65" s="86">
        <f t="shared" si="2"/>
      </c>
    </row>
    <row r="66" spans="1:20" ht="21">
      <c r="A66" s="161"/>
      <c r="B66" s="236"/>
      <c r="C66" s="237"/>
      <c r="D66" s="122" t="s">
        <v>814</v>
      </c>
      <c r="E66" s="123" t="s">
        <v>815</v>
      </c>
      <c r="F66" s="123">
        <v>3.192</v>
      </c>
      <c r="G66" s="172" t="s">
        <v>765</v>
      </c>
      <c r="H66" s="123" t="s">
        <v>819</v>
      </c>
      <c r="I66" s="223">
        <v>7</v>
      </c>
      <c r="J66" s="233">
        <v>8</v>
      </c>
      <c r="K66" s="58">
        <f t="shared" si="0"/>
        <v>290.2075</v>
      </c>
      <c r="L66" s="242">
        <v>8.7</v>
      </c>
      <c r="M66" s="243">
        <v>11.9</v>
      </c>
      <c r="N66" s="170" t="s">
        <v>817</v>
      </c>
      <c r="O66" s="125" t="s">
        <v>733</v>
      </c>
      <c r="P66" s="123" t="s">
        <v>34</v>
      </c>
      <c r="Q66" s="125" t="s">
        <v>818</v>
      </c>
      <c r="R66" s="218" t="s">
        <v>732</v>
      </c>
      <c r="S66" s="129">
        <f>IF(J66&lt;&gt;0,IF(J66&gt;=L66,ROUNDDOWN(J66/L66*100,0),""),"")</f>
      </c>
      <c r="T66" s="86">
        <f t="shared" si="2"/>
      </c>
    </row>
  </sheetData>
  <sheetProtection/>
  <mergeCells count="22">
    <mergeCell ref="I2:N2"/>
    <mergeCell ref="P2:S2"/>
    <mergeCell ref="Q3:T3"/>
    <mergeCell ref="A4:A8"/>
    <mergeCell ref="B4:C8"/>
    <mergeCell ref="D4:D5"/>
    <mergeCell ref="E4:F5"/>
    <mergeCell ref="G4:G8"/>
    <mergeCell ref="H4:H8"/>
    <mergeCell ref="I4:I8"/>
    <mergeCell ref="T4:T8"/>
    <mergeCell ref="J5:J8"/>
    <mergeCell ref="K5:K8"/>
    <mergeCell ref="L5:L8"/>
    <mergeCell ref="M5:M8"/>
    <mergeCell ref="O5:Q5"/>
    <mergeCell ref="D6:D8"/>
    <mergeCell ref="E6:E8"/>
    <mergeCell ref="F6:F8"/>
    <mergeCell ref="J4:M4"/>
    <mergeCell ref="O4:Q4"/>
    <mergeCell ref="S4:S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875" style="6" customWidth="1"/>
    <col min="6" max="6" width="13.125" style="6" bestFit="1" customWidth="1"/>
    <col min="7" max="7" width="5.875" style="6" bestFit="1" customWidth="1"/>
    <col min="8" max="8" width="12.125" style="6" bestFit="1" customWidth="1"/>
    <col min="9" max="9" width="10.50390625" style="6" bestFit="1" customWidth="1"/>
    <col min="10" max="10" width="7.00390625" style="6" bestFit="1" customWidth="1"/>
    <col min="11" max="11" width="5.875" style="6" bestFit="1" customWidth="1"/>
    <col min="12" max="12" width="8.75390625" style="6" bestFit="1" customWidth="1"/>
    <col min="13" max="13" width="8.50390625" style="6" bestFit="1" customWidth="1"/>
    <col min="14" max="14" width="8.625" style="6" bestFit="1" customWidth="1"/>
    <col min="15" max="15" width="14.375" style="6" bestFit="1" customWidth="1"/>
    <col min="16" max="16" width="10.00390625" style="6" bestFit="1" customWidth="1"/>
    <col min="17" max="17" width="6.00390625" style="6" customWidth="1"/>
    <col min="18" max="18" width="25.25390625" style="6" bestFit="1" customWidth="1"/>
    <col min="19" max="19" width="11.00390625" style="6" bestFit="1" customWidth="1"/>
    <col min="20" max="21" width="8.25390625" style="6" bestFit="1" customWidth="1"/>
    <col min="22" max="16384" width="9.00390625" style="6" customWidth="1"/>
  </cols>
  <sheetData>
    <row r="1" spans="1:17" ht="21.75" customHeight="1">
      <c r="A1" s="5"/>
      <c r="B1" s="5"/>
      <c r="Q1" s="7"/>
    </row>
    <row r="2" spans="1:21" s="12" customFormat="1" ht="15">
      <c r="A2" s="8"/>
      <c r="B2" s="8"/>
      <c r="C2" s="8"/>
      <c r="D2" s="9"/>
      <c r="E2" s="9"/>
      <c r="F2" s="10"/>
      <c r="G2" s="9"/>
      <c r="H2" s="9"/>
      <c r="I2" s="8"/>
      <c r="J2" s="839" t="s">
        <v>1424</v>
      </c>
      <c r="K2" s="839"/>
      <c r="L2" s="839"/>
      <c r="M2" s="839"/>
      <c r="N2" s="839"/>
      <c r="O2" s="839"/>
      <c r="P2" s="11"/>
      <c r="Q2" s="949" t="s">
        <v>1702</v>
      </c>
      <c r="R2" s="950"/>
      <c r="S2" s="950"/>
      <c r="T2" s="950"/>
      <c r="U2" s="950"/>
    </row>
    <row r="3" spans="1:21" s="12" customFormat="1" ht="23.25" customHeight="1">
      <c r="A3" s="202" t="s">
        <v>283</v>
      </c>
      <c r="B3" s="13"/>
      <c r="C3" s="8"/>
      <c r="D3" s="9"/>
      <c r="E3" s="9"/>
      <c r="F3" s="8"/>
      <c r="G3" s="8"/>
      <c r="H3" s="8"/>
      <c r="I3" s="8"/>
      <c r="J3" s="11"/>
      <c r="K3" s="8"/>
      <c r="L3" s="8"/>
      <c r="M3" s="8"/>
      <c r="N3" s="8"/>
      <c r="O3" s="8"/>
      <c r="P3" s="9"/>
      <c r="Q3" s="14"/>
      <c r="R3" s="840" t="s">
        <v>866</v>
      </c>
      <c r="S3" s="840"/>
      <c r="T3" s="840"/>
      <c r="U3" s="840"/>
    </row>
    <row r="4" spans="1:21" s="12" customFormat="1" ht="14.25" customHeight="1" thickBot="1">
      <c r="A4" s="809" t="s">
        <v>867</v>
      </c>
      <c r="B4" s="841" t="s">
        <v>1426</v>
      </c>
      <c r="C4" s="842"/>
      <c r="D4" s="847"/>
      <c r="E4" s="847"/>
      <c r="F4" s="841" t="s">
        <v>868</v>
      </c>
      <c r="G4" s="849"/>
      <c r="H4" s="815" t="s">
        <v>869</v>
      </c>
      <c r="I4" s="815" t="s">
        <v>870</v>
      </c>
      <c r="J4" s="851" t="s">
        <v>871</v>
      </c>
      <c r="K4" s="816" t="s">
        <v>872</v>
      </c>
      <c r="L4" s="817"/>
      <c r="M4" s="817"/>
      <c r="N4" s="818"/>
      <c r="O4" s="259"/>
      <c r="P4" s="819"/>
      <c r="Q4" s="820"/>
      <c r="R4" s="821"/>
      <c r="S4" s="15"/>
      <c r="T4" s="822" t="s">
        <v>1</v>
      </c>
      <c r="U4" s="825" t="s">
        <v>2</v>
      </c>
    </row>
    <row r="5" spans="1:21" s="12" customFormat="1" ht="11.25" customHeight="1">
      <c r="A5" s="810"/>
      <c r="B5" s="843"/>
      <c r="C5" s="844"/>
      <c r="D5" s="848"/>
      <c r="E5" s="848"/>
      <c r="F5" s="850"/>
      <c r="G5" s="835"/>
      <c r="H5" s="810"/>
      <c r="I5" s="810"/>
      <c r="J5" s="852"/>
      <c r="K5" s="826" t="s">
        <v>875</v>
      </c>
      <c r="L5" s="829" t="s">
        <v>876</v>
      </c>
      <c r="M5" s="832" t="s">
        <v>877</v>
      </c>
      <c r="N5" s="833" t="s">
        <v>878</v>
      </c>
      <c r="O5" s="16" t="s">
        <v>879</v>
      </c>
      <c r="P5" s="836" t="s">
        <v>880</v>
      </c>
      <c r="Q5" s="837"/>
      <c r="R5" s="838"/>
      <c r="S5" s="17" t="s">
        <v>881</v>
      </c>
      <c r="T5" s="823"/>
      <c r="U5" s="810"/>
    </row>
    <row r="6" spans="1:21" s="12" customFormat="1" ht="11.25" customHeight="1">
      <c r="A6" s="810"/>
      <c r="B6" s="843"/>
      <c r="C6" s="844"/>
      <c r="D6" s="809" t="s">
        <v>882</v>
      </c>
      <c r="E6" s="948" t="s">
        <v>1111</v>
      </c>
      <c r="F6" s="809" t="s">
        <v>882</v>
      </c>
      <c r="G6" s="815" t="s">
        <v>883</v>
      </c>
      <c r="H6" s="810"/>
      <c r="I6" s="810"/>
      <c r="J6" s="852"/>
      <c r="K6" s="827"/>
      <c r="L6" s="830"/>
      <c r="M6" s="827"/>
      <c r="N6" s="834"/>
      <c r="O6" s="18" t="s">
        <v>884</v>
      </c>
      <c r="P6" s="18" t="s">
        <v>885</v>
      </c>
      <c r="Q6" s="18"/>
      <c r="R6" s="18"/>
      <c r="S6" s="19" t="s">
        <v>886</v>
      </c>
      <c r="T6" s="823"/>
      <c r="U6" s="810"/>
    </row>
    <row r="7" spans="1:21" s="12" customFormat="1" ht="12" customHeight="1">
      <c r="A7" s="810"/>
      <c r="B7" s="843"/>
      <c r="C7" s="844"/>
      <c r="D7" s="810"/>
      <c r="E7" s="810"/>
      <c r="F7" s="810"/>
      <c r="G7" s="810"/>
      <c r="H7" s="810"/>
      <c r="I7" s="810"/>
      <c r="J7" s="852"/>
      <c r="K7" s="827"/>
      <c r="L7" s="830"/>
      <c r="M7" s="827"/>
      <c r="N7" s="834"/>
      <c r="O7" s="18" t="s">
        <v>887</v>
      </c>
      <c r="P7" s="18" t="s">
        <v>888</v>
      </c>
      <c r="Q7" s="18" t="s">
        <v>889</v>
      </c>
      <c r="R7" s="18" t="s">
        <v>890</v>
      </c>
      <c r="S7" s="19" t="s">
        <v>891</v>
      </c>
      <c r="T7" s="823"/>
      <c r="U7" s="810"/>
    </row>
    <row r="8" spans="1:21" s="12" customFormat="1" ht="11.25" customHeight="1">
      <c r="A8" s="811"/>
      <c r="B8" s="845"/>
      <c r="C8" s="846"/>
      <c r="D8" s="811"/>
      <c r="E8" s="811"/>
      <c r="F8" s="811"/>
      <c r="G8" s="811"/>
      <c r="H8" s="811"/>
      <c r="I8" s="811"/>
      <c r="J8" s="850"/>
      <c r="K8" s="828"/>
      <c r="L8" s="831"/>
      <c r="M8" s="828"/>
      <c r="N8" s="835"/>
      <c r="O8" s="260" t="s">
        <v>892</v>
      </c>
      <c r="P8" s="260" t="s">
        <v>893</v>
      </c>
      <c r="Q8" s="260" t="s">
        <v>894</v>
      </c>
      <c r="R8" s="20"/>
      <c r="S8" s="21" t="s">
        <v>895</v>
      </c>
      <c r="T8" s="824"/>
      <c r="U8" s="811"/>
    </row>
    <row r="9" spans="1:21" s="12" customFormat="1" ht="24" customHeight="1">
      <c r="A9" s="360" t="s">
        <v>1703</v>
      </c>
      <c r="B9" s="73"/>
      <c r="C9" s="104" t="s">
        <v>1704</v>
      </c>
      <c r="D9" s="103" t="s">
        <v>1705</v>
      </c>
      <c r="E9" s="558" t="s">
        <v>1177</v>
      </c>
      <c r="F9" s="105" t="s">
        <v>1706</v>
      </c>
      <c r="G9" s="106">
        <v>1.995</v>
      </c>
      <c r="H9" s="105" t="s">
        <v>7</v>
      </c>
      <c r="I9" s="107">
        <v>1380</v>
      </c>
      <c r="J9" s="108" t="s">
        <v>207</v>
      </c>
      <c r="K9" s="111">
        <v>13</v>
      </c>
      <c r="L9" s="80">
        <v>178.58923076923077</v>
      </c>
      <c r="M9" s="111">
        <v>15.8</v>
      </c>
      <c r="N9" s="82">
        <v>19</v>
      </c>
      <c r="O9" s="107" t="s">
        <v>176</v>
      </c>
      <c r="P9" s="105" t="s">
        <v>171</v>
      </c>
      <c r="Q9" s="107" t="s">
        <v>10</v>
      </c>
      <c r="R9" s="103"/>
      <c r="S9" s="559" t="s">
        <v>29</v>
      </c>
      <c r="T9" s="85">
        <f>IF(K9&lt;&gt;0,IF(K9&gt;=M9,ROUNDDOWN(K9/M9*100,0),""),"")</f>
      </c>
      <c r="U9" s="86">
        <f>IF(K9&lt;&gt;0,IF(K9&gt;=N9,ROUNDDOWN(K9/N9*100,0),""),"")</f>
      </c>
    </row>
    <row r="11" spans="2:3" ht="11.25">
      <c r="B11" s="12"/>
      <c r="C11" s="12"/>
    </row>
    <row r="12" spans="2:3" ht="11.25">
      <c r="B12" s="12"/>
      <c r="C12" s="12"/>
    </row>
    <row r="13" ht="11.25">
      <c r="C13" s="12"/>
    </row>
  </sheetData>
  <sheetProtection/>
  <mergeCells count="24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2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625" style="6" customWidth="1"/>
    <col min="2" max="2" width="2.875" style="6" customWidth="1"/>
    <col min="3" max="5" width="11.625" style="6" customWidth="1"/>
    <col min="6" max="7" width="6.625" style="6" customWidth="1"/>
    <col min="8" max="9" width="9.00390625" style="6" customWidth="1"/>
    <col min="10" max="10" width="6.625" style="6" customWidth="1"/>
    <col min="11" max="14" width="9.00390625" style="6" customWidth="1"/>
    <col min="15" max="17" width="6.625" style="6" customWidth="1"/>
    <col min="18" max="21" width="9.00390625" style="6" customWidth="1"/>
    <col min="22" max="22" width="11.625" style="6" customWidth="1"/>
    <col min="23" max="16384" width="9.00390625" style="6" customWidth="1"/>
  </cols>
  <sheetData>
    <row r="1" spans="1:20" ht="19.5" customHeight="1">
      <c r="A1" s="173"/>
      <c r="B1" s="17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74"/>
      <c r="R1" s="28"/>
      <c r="S1" s="28"/>
      <c r="T1" s="28"/>
    </row>
    <row r="2" spans="1:20" ht="15" customHeight="1">
      <c r="A2" s="173"/>
      <c r="B2" s="17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60" t="s">
        <v>1850</v>
      </c>
      <c r="P2" s="28"/>
      <c r="Q2" s="174"/>
      <c r="R2" s="28"/>
      <c r="S2" s="28"/>
      <c r="T2" s="28"/>
    </row>
    <row r="3" spans="1:21" s="12" customFormat="1" ht="15" customHeight="1">
      <c r="A3" s="28"/>
      <c r="B3" s="28"/>
      <c r="C3" s="28"/>
      <c r="D3" s="175"/>
      <c r="E3" s="175"/>
      <c r="F3" s="176"/>
      <c r="G3" s="175"/>
      <c r="H3" s="175"/>
      <c r="I3" s="28"/>
      <c r="J3" s="561" t="s">
        <v>820</v>
      </c>
      <c r="K3" s="117"/>
      <c r="L3" s="117"/>
      <c r="M3" s="117"/>
      <c r="N3" s="117"/>
      <c r="O3" s="265" t="s">
        <v>821</v>
      </c>
      <c r="P3" s="117"/>
      <c r="Q3" s="266"/>
      <c r="R3" s="266"/>
      <c r="S3" s="266"/>
      <c r="T3" s="266"/>
      <c r="U3" s="33"/>
    </row>
    <row r="4" spans="1:21" s="12" customFormat="1" ht="24" customHeight="1">
      <c r="A4" s="177" t="s">
        <v>822</v>
      </c>
      <c r="B4" s="178"/>
      <c r="C4" s="28"/>
      <c r="D4" s="175"/>
      <c r="E4" s="175"/>
      <c r="F4" s="28"/>
      <c r="G4" s="28"/>
      <c r="H4" s="28"/>
      <c r="I4" s="28"/>
      <c r="J4" s="117"/>
      <c r="K4" s="28"/>
      <c r="L4" s="28"/>
      <c r="M4" s="28"/>
      <c r="N4" s="28"/>
      <c r="O4" s="28"/>
      <c r="P4" s="175"/>
      <c r="Q4" s="179"/>
      <c r="R4" s="175"/>
      <c r="S4" s="562"/>
      <c r="U4" s="34" t="s">
        <v>1707</v>
      </c>
    </row>
    <row r="5" spans="1:21" s="12" customFormat="1" ht="14.25" customHeight="1" thickBot="1">
      <c r="A5" s="734" t="s">
        <v>285</v>
      </c>
      <c r="B5" s="762" t="s">
        <v>286</v>
      </c>
      <c r="C5" s="965"/>
      <c r="D5" s="965"/>
      <c r="E5" s="772"/>
      <c r="F5" s="762" t="s">
        <v>287</v>
      </c>
      <c r="G5" s="772"/>
      <c r="H5" s="737" t="s">
        <v>288</v>
      </c>
      <c r="I5" s="737" t="s">
        <v>289</v>
      </c>
      <c r="J5" s="774" t="s">
        <v>290</v>
      </c>
      <c r="K5" s="954" t="s">
        <v>291</v>
      </c>
      <c r="L5" s="955"/>
      <c r="M5" s="955"/>
      <c r="N5" s="956"/>
      <c r="O5" s="37"/>
      <c r="P5" s="957"/>
      <c r="Q5" s="958"/>
      <c r="R5" s="959"/>
      <c r="S5" s="180"/>
      <c r="T5" s="741" t="s">
        <v>427</v>
      </c>
      <c r="U5" s="744" t="s">
        <v>823</v>
      </c>
    </row>
    <row r="6" spans="1:21" s="12" customFormat="1" ht="12" customHeight="1">
      <c r="A6" s="735"/>
      <c r="B6" s="775"/>
      <c r="C6" s="966"/>
      <c r="D6" s="967"/>
      <c r="E6" s="754"/>
      <c r="F6" s="773"/>
      <c r="G6" s="754"/>
      <c r="H6" s="735"/>
      <c r="I6" s="735"/>
      <c r="J6" s="775"/>
      <c r="K6" s="745" t="s">
        <v>293</v>
      </c>
      <c r="L6" s="748" t="s">
        <v>294</v>
      </c>
      <c r="M6" s="951" t="s">
        <v>1708</v>
      </c>
      <c r="N6" s="737" t="s">
        <v>1709</v>
      </c>
      <c r="O6" s="40" t="s">
        <v>296</v>
      </c>
      <c r="P6" s="962" t="s">
        <v>297</v>
      </c>
      <c r="Q6" s="963"/>
      <c r="R6" s="964"/>
      <c r="S6" s="181" t="s">
        <v>298</v>
      </c>
      <c r="T6" s="960"/>
      <c r="U6" s="912"/>
    </row>
    <row r="7" spans="1:21" s="12" customFormat="1" ht="12" customHeight="1">
      <c r="A7" s="735"/>
      <c r="B7" s="775"/>
      <c r="C7" s="966"/>
      <c r="D7" s="734" t="s">
        <v>299</v>
      </c>
      <c r="E7" s="804" t="s">
        <v>1111</v>
      </c>
      <c r="F7" s="734" t="s">
        <v>299</v>
      </c>
      <c r="G7" s="737" t="s">
        <v>300</v>
      </c>
      <c r="H7" s="735"/>
      <c r="I7" s="735"/>
      <c r="J7" s="775"/>
      <c r="K7" s="746"/>
      <c r="L7" s="749"/>
      <c r="M7" s="952"/>
      <c r="N7" s="735"/>
      <c r="O7" s="72" t="s">
        <v>301</v>
      </c>
      <c r="P7" s="72" t="s">
        <v>302</v>
      </c>
      <c r="Q7" s="72"/>
      <c r="R7" s="72"/>
      <c r="S7" s="113" t="s">
        <v>303</v>
      </c>
      <c r="T7" s="960"/>
      <c r="U7" s="912"/>
    </row>
    <row r="8" spans="1:21" s="12" customFormat="1" ht="12" customHeight="1">
      <c r="A8" s="735"/>
      <c r="B8" s="775"/>
      <c r="C8" s="966"/>
      <c r="D8" s="735"/>
      <c r="E8" s="735"/>
      <c r="F8" s="735"/>
      <c r="G8" s="735"/>
      <c r="H8" s="735"/>
      <c r="I8" s="735"/>
      <c r="J8" s="775"/>
      <c r="K8" s="746"/>
      <c r="L8" s="749"/>
      <c r="M8" s="952"/>
      <c r="N8" s="735"/>
      <c r="O8" s="72" t="s">
        <v>304</v>
      </c>
      <c r="P8" s="72" t="s">
        <v>305</v>
      </c>
      <c r="Q8" s="72" t="s">
        <v>306</v>
      </c>
      <c r="R8" s="72" t="s">
        <v>307</v>
      </c>
      <c r="S8" s="113" t="s">
        <v>308</v>
      </c>
      <c r="T8" s="960"/>
      <c r="U8" s="912"/>
    </row>
    <row r="9" spans="1:21" s="12" customFormat="1" ht="12" customHeight="1">
      <c r="A9" s="736"/>
      <c r="B9" s="773"/>
      <c r="C9" s="967"/>
      <c r="D9" s="736"/>
      <c r="E9" s="736"/>
      <c r="F9" s="736"/>
      <c r="G9" s="736"/>
      <c r="H9" s="736"/>
      <c r="I9" s="736"/>
      <c r="J9" s="773"/>
      <c r="K9" s="747"/>
      <c r="L9" s="750"/>
      <c r="M9" s="953"/>
      <c r="N9" s="736"/>
      <c r="O9" s="42" t="s">
        <v>309</v>
      </c>
      <c r="P9" s="42" t="s">
        <v>310</v>
      </c>
      <c r="Q9" s="42" t="s">
        <v>311</v>
      </c>
      <c r="R9" s="182"/>
      <c r="S9" s="114" t="s">
        <v>312</v>
      </c>
      <c r="T9" s="961"/>
      <c r="U9" s="805"/>
    </row>
    <row r="10" spans="1:23" s="12" customFormat="1" ht="19.5" customHeight="1">
      <c r="A10" s="190" t="s">
        <v>824</v>
      </c>
      <c r="B10" s="191"/>
      <c r="C10" s="121" t="s">
        <v>1710</v>
      </c>
      <c r="D10" s="103" t="s">
        <v>825</v>
      </c>
      <c r="E10" s="443" t="s">
        <v>1711</v>
      </c>
      <c r="F10" s="107" t="s">
        <v>826</v>
      </c>
      <c r="G10" s="107">
        <v>0.999</v>
      </c>
      <c r="H10" s="107" t="s">
        <v>1712</v>
      </c>
      <c r="I10" s="107" t="s">
        <v>1713</v>
      </c>
      <c r="J10" s="108">
        <v>5</v>
      </c>
      <c r="K10" s="563">
        <v>27.2</v>
      </c>
      <c r="L10" s="564">
        <f>IF(K10&gt;0,1/K10*34.6*67.1,"")</f>
        <v>85.35514705882353</v>
      </c>
      <c r="M10" s="565">
        <v>20.8</v>
      </c>
      <c r="N10" s="566">
        <v>23.7</v>
      </c>
      <c r="O10" s="105" t="s">
        <v>827</v>
      </c>
      <c r="P10" s="107" t="s">
        <v>828</v>
      </c>
      <c r="Q10" s="107" t="s">
        <v>10</v>
      </c>
      <c r="R10" s="107"/>
      <c r="S10" s="189" t="s">
        <v>29</v>
      </c>
      <c r="T10" s="85">
        <f>IF(K10&lt;&gt;0,IF(K10&gt;=M10,ROUNDDOWN(K10/M10*100,0),""),"")</f>
        <v>130</v>
      </c>
      <c r="U10" s="86">
        <f>IF(K10&lt;&gt;0,IF(K10&gt;=N10,ROUNDDOWN(K10/N10*100,0),""),"")</f>
        <v>114</v>
      </c>
      <c r="V10" s="567"/>
      <c r="W10" s="568"/>
    </row>
    <row r="11" spans="1:23" s="12" customFormat="1" ht="19.5" customHeight="1">
      <c r="A11" s="190"/>
      <c r="B11" s="191"/>
      <c r="C11" s="52"/>
      <c r="D11" s="103" t="s">
        <v>825</v>
      </c>
      <c r="E11" s="443" t="s">
        <v>1714</v>
      </c>
      <c r="F11" s="107" t="s">
        <v>826</v>
      </c>
      <c r="G11" s="107">
        <v>0.999</v>
      </c>
      <c r="H11" s="107" t="s">
        <v>1712</v>
      </c>
      <c r="I11" s="107" t="s">
        <v>1715</v>
      </c>
      <c r="J11" s="108">
        <v>5</v>
      </c>
      <c r="K11" s="569">
        <v>23.2</v>
      </c>
      <c r="L11" s="570">
        <f>IF(K11&gt;0,1/K11*34.6*67.1,"")</f>
        <v>100.07155172413793</v>
      </c>
      <c r="M11" s="565">
        <v>20.8</v>
      </c>
      <c r="N11" s="566">
        <v>23.7</v>
      </c>
      <c r="O11" s="105" t="s">
        <v>829</v>
      </c>
      <c r="P11" s="107" t="s">
        <v>171</v>
      </c>
      <c r="Q11" s="107" t="s">
        <v>10</v>
      </c>
      <c r="R11" s="107"/>
      <c r="S11" s="189" t="s">
        <v>29</v>
      </c>
      <c r="T11" s="85">
        <f>IF(K11&lt;&gt;0,IF(K11&gt;=M11,ROUNDDOWN(K11/M11*100,0),""),"")</f>
        <v>111</v>
      </c>
      <c r="U11" s="86">
        <f>IF(K11&lt;&gt;0,IF(K11&gt;=N11,ROUNDDOWN(K11/N11*100,0),""),"")</f>
      </c>
      <c r="V11" s="567"/>
      <c r="W11" s="568"/>
    </row>
    <row r="12" spans="1:22" s="12" customFormat="1" ht="19.5" customHeight="1" thickBot="1">
      <c r="A12" s="196"/>
      <c r="B12" s="192"/>
      <c r="C12" s="193"/>
      <c r="D12" s="103" t="s">
        <v>830</v>
      </c>
      <c r="E12" s="443" t="s">
        <v>1298</v>
      </c>
      <c r="F12" s="107" t="s">
        <v>831</v>
      </c>
      <c r="G12" s="107">
        <v>1.192</v>
      </c>
      <c r="H12" s="107" t="s">
        <v>1712</v>
      </c>
      <c r="I12" s="107" t="s">
        <v>1851</v>
      </c>
      <c r="J12" s="108">
        <v>5</v>
      </c>
      <c r="K12" s="571">
        <v>25.4</v>
      </c>
      <c r="L12" s="572">
        <f>IF(K12&gt;0,1/K12*34.6*67.1,"")</f>
        <v>91.403937007874</v>
      </c>
      <c r="M12" s="565">
        <v>20.8</v>
      </c>
      <c r="N12" s="566">
        <v>23.7</v>
      </c>
      <c r="O12" s="105" t="s">
        <v>827</v>
      </c>
      <c r="P12" s="107" t="s">
        <v>171</v>
      </c>
      <c r="Q12" s="107" t="s">
        <v>10</v>
      </c>
      <c r="R12" s="107"/>
      <c r="S12" s="189" t="s">
        <v>29</v>
      </c>
      <c r="T12" s="85">
        <f>IF(K12&lt;&gt;0,IF(K12&gt;=M12,ROUNDDOWN(K12/M12*100,0),""),"")</f>
        <v>122</v>
      </c>
      <c r="U12" s="86">
        <f>IF(K12&lt;&gt;0,IF(K12&gt;=N12,ROUNDDOWN(K12/N12*100,0),""),"")</f>
        <v>107</v>
      </c>
      <c r="V12" s="567"/>
    </row>
    <row r="13" spans="1:22" s="574" customFormat="1" ht="12" customHeight="1">
      <c r="A13" s="560"/>
      <c r="B13" s="560"/>
      <c r="C13" s="238"/>
      <c r="D13" s="238"/>
      <c r="E13" s="238"/>
      <c r="F13" s="263"/>
      <c r="G13" s="263"/>
      <c r="H13" s="560"/>
      <c r="I13" s="560"/>
      <c r="J13" s="560"/>
      <c r="K13" s="560"/>
      <c r="L13" s="560"/>
      <c r="M13" s="207"/>
      <c r="N13" s="207"/>
      <c r="O13" s="573"/>
      <c r="P13" s="207"/>
      <c r="Q13" s="560"/>
      <c r="R13" s="560"/>
      <c r="S13" s="560"/>
      <c r="T13" s="560"/>
      <c r="U13" s="263"/>
      <c r="V13" s="560"/>
    </row>
    <row r="14" spans="1:20" s="12" customFormat="1" ht="12" customHeight="1">
      <c r="A14" s="28"/>
      <c r="B14" s="175"/>
      <c r="C14" s="17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75"/>
      <c r="T14" s="175"/>
    </row>
    <row r="15" spans="1:20" s="12" customFormat="1" ht="12" customHeight="1">
      <c r="A15" s="28"/>
      <c r="B15" s="175"/>
      <c r="C15" s="17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75"/>
      <c r="T15" s="175"/>
    </row>
    <row r="16" spans="1:20" s="12" customFormat="1" ht="12" customHeight="1">
      <c r="A16" s="28"/>
      <c r="B16" s="28"/>
      <c r="C16" s="17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75"/>
      <c r="T16" s="175"/>
    </row>
    <row r="17" spans="1:20" ht="1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</sheetData>
  <sheetProtection/>
  <mergeCells count="21">
    <mergeCell ref="E7:E9"/>
    <mergeCell ref="T5:T9"/>
    <mergeCell ref="G7:G9"/>
    <mergeCell ref="P6:R6"/>
    <mergeCell ref="A5:A9"/>
    <mergeCell ref="B5:C9"/>
    <mergeCell ref="D5:D6"/>
    <mergeCell ref="E5:E6"/>
    <mergeCell ref="F5:G6"/>
    <mergeCell ref="H5:H9"/>
    <mergeCell ref="D7:D9"/>
    <mergeCell ref="U5:U9"/>
    <mergeCell ref="K6:K9"/>
    <mergeCell ref="L6:L9"/>
    <mergeCell ref="M6:M9"/>
    <mergeCell ref="N6:N9"/>
    <mergeCell ref="F7:F9"/>
    <mergeCell ref="I5:I9"/>
    <mergeCell ref="J5:J9"/>
    <mergeCell ref="K5:N5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4.25390625" defaultRowHeight="13.5"/>
  <cols>
    <col min="1" max="1" width="15.875" style="131" customWidth="1"/>
    <col min="2" max="2" width="3.875" style="131" customWidth="1"/>
    <col min="3" max="3" width="38.25390625" style="131" customWidth="1"/>
    <col min="4" max="4" width="13.875" style="131" customWidth="1"/>
    <col min="5" max="5" width="13.125" style="131" customWidth="1"/>
    <col min="6" max="6" width="5.875" style="131" customWidth="1"/>
    <col min="7" max="7" width="12.125" style="131" customWidth="1"/>
    <col min="8" max="8" width="10.50390625" style="263" customWidth="1"/>
    <col min="9" max="9" width="7.00390625" style="131" customWidth="1"/>
    <col min="10" max="10" width="5.875" style="131" customWidth="1"/>
    <col min="11" max="11" width="8.75390625" style="131" customWidth="1"/>
    <col min="12" max="12" width="8.50390625" style="131" customWidth="1"/>
    <col min="13" max="13" width="8.625" style="131" customWidth="1"/>
    <col min="14" max="14" width="14.375" style="131" customWidth="1"/>
    <col min="15" max="15" width="10.00390625" style="131" customWidth="1"/>
    <col min="16" max="16" width="6.00390625" style="131" customWidth="1"/>
    <col min="17" max="17" width="25.25390625" style="131" customWidth="1"/>
    <col min="18" max="18" width="11.00390625" style="131" customWidth="1"/>
    <col min="19" max="19" width="8.00390625" style="131" customWidth="1"/>
    <col min="20" max="20" width="8.25390625" style="131" customWidth="1"/>
    <col min="21" max="21" width="4.50390625" style="131" customWidth="1"/>
    <col min="22" max="16384" width="4.25390625" style="131" customWidth="1"/>
  </cols>
  <sheetData>
    <row r="1" spans="1:16" ht="21.75" customHeight="1">
      <c r="A1" s="130"/>
      <c r="B1" s="130"/>
      <c r="P1" s="200"/>
    </row>
    <row r="2" spans="1:20" s="64" customFormat="1" ht="14.25">
      <c r="A2" s="131"/>
      <c r="B2" s="131"/>
      <c r="C2" s="131"/>
      <c r="E2" s="136"/>
      <c r="H2" s="263"/>
      <c r="I2" s="137" t="s">
        <v>1716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64" customFormat="1" ht="23.25" customHeight="1">
      <c r="A3" s="31" t="s">
        <v>1717</v>
      </c>
      <c r="B3" s="31"/>
      <c r="C3" s="131"/>
      <c r="E3" s="131"/>
      <c r="F3" s="131"/>
      <c r="G3" s="131"/>
      <c r="H3" s="263"/>
      <c r="I3" s="137"/>
      <c r="J3" s="131"/>
      <c r="K3" s="131"/>
      <c r="L3" s="131"/>
      <c r="M3" s="131"/>
      <c r="N3" s="131"/>
      <c r="P3" s="139"/>
      <c r="Q3" s="947" t="s">
        <v>1718</v>
      </c>
      <c r="R3" s="947"/>
      <c r="S3" s="947"/>
      <c r="T3" s="947"/>
    </row>
    <row r="4" spans="1:20" s="64" customFormat="1" ht="14.25" customHeight="1" thickBot="1">
      <c r="A4" s="804" t="s">
        <v>424</v>
      </c>
      <c r="B4" s="918" t="s">
        <v>1719</v>
      </c>
      <c r="C4" s="919"/>
      <c r="D4" s="932"/>
      <c r="E4" s="918" t="s">
        <v>426</v>
      </c>
      <c r="F4" s="928"/>
      <c r="G4" s="744" t="s">
        <v>1720</v>
      </c>
      <c r="H4" s="744" t="s">
        <v>1721</v>
      </c>
      <c r="I4" s="977" t="s">
        <v>1722</v>
      </c>
      <c r="J4" s="978" t="s">
        <v>1723</v>
      </c>
      <c r="K4" s="979"/>
      <c r="L4" s="979"/>
      <c r="M4" s="980"/>
      <c r="N4" s="144"/>
      <c r="O4" s="906"/>
      <c r="P4" s="907"/>
      <c r="Q4" s="908"/>
      <c r="R4" s="145"/>
      <c r="S4" s="741" t="s">
        <v>1</v>
      </c>
      <c r="T4" s="744" t="s">
        <v>2</v>
      </c>
    </row>
    <row r="5" spans="1:20" s="64" customFormat="1" ht="12" customHeight="1">
      <c r="A5" s="912"/>
      <c r="B5" s="920"/>
      <c r="C5" s="921"/>
      <c r="D5" s="976"/>
      <c r="E5" s="922"/>
      <c r="F5" s="929"/>
      <c r="G5" s="912"/>
      <c r="H5" s="912"/>
      <c r="I5" s="920"/>
      <c r="J5" s="968" t="s">
        <v>1724</v>
      </c>
      <c r="K5" s="971" t="s">
        <v>1725</v>
      </c>
      <c r="L5" s="913" t="s">
        <v>1726</v>
      </c>
      <c r="M5" s="974" t="s">
        <v>1727</v>
      </c>
      <c r="N5" s="149" t="s">
        <v>432</v>
      </c>
      <c r="O5" s="915" t="s">
        <v>433</v>
      </c>
      <c r="P5" s="916"/>
      <c r="Q5" s="917"/>
      <c r="R5" s="153" t="s">
        <v>434</v>
      </c>
      <c r="S5" s="960"/>
      <c r="T5" s="912"/>
    </row>
    <row r="6" spans="1:20" s="64" customFormat="1" ht="12" customHeight="1">
      <c r="A6" s="912"/>
      <c r="B6" s="920"/>
      <c r="C6" s="921"/>
      <c r="D6" s="804" t="s">
        <v>444</v>
      </c>
      <c r="E6" s="804" t="s">
        <v>444</v>
      </c>
      <c r="F6" s="744" t="s">
        <v>1728</v>
      </c>
      <c r="G6" s="912"/>
      <c r="H6" s="912"/>
      <c r="I6" s="920"/>
      <c r="J6" s="969"/>
      <c r="K6" s="972"/>
      <c r="L6" s="969"/>
      <c r="M6" s="975"/>
      <c r="N6" s="158" t="s">
        <v>441</v>
      </c>
      <c r="O6" s="158" t="s">
        <v>442</v>
      </c>
      <c r="P6" s="158"/>
      <c r="Q6" s="158"/>
      <c r="R6" s="133" t="s">
        <v>443</v>
      </c>
      <c r="S6" s="960"/>
      <c r="T6" s="912"/>
    </row>
    <row r="7" spans="1:20" s="64" customFormat="1" ht="12" customHeight="1">
      <c r="A7" s="912"/>
      <c r="B7" s="920"/>
      <c r="C7" s="921"/>
      <c r="D7" s="912"/>
      <c r="E7" s="912"/>
      <c r="F7" s="912"/>
      <c r="G7" s="912"/>
      <c r="H7" s="912"/>
      <c r="I7" s="920"/>
      <c r="J7" s="969"/>
      <c r="K7" s="972"/>
      <c r="L7" s="969"/>
      <c r="M7" s="975"/>
      <c r="N7" s="158" t="s">
        <v>450</v>
      </c>
      <c r="O7" s="158" t="s">
        <v>451</v>
      </c>
      <c r="P7" s="158" t="s">
        <v>452</v>
      </c>
      <c r="Q7" s="158" t="s">
        <v>453</v>
      </c>
      <c r="R7" s="133" t="s">
        <v>454</v>
      </c>
      <c r="S7" s="960"/>
      <c r="T7" s="912"/>
    </row>
    <row r="8" spans="1:20" s="64" customFormat="1" ht="18.75" customHeight="1">
      <c r="A8" s="805"/>
      <c r="B8" s="922"/>
      <c r="C8" s="923"/>
      <c r="D8" s="805"/>
      <c r="E8" s="805"/>
      <c r="F8" s="805"/>
      <c r="G8" s="805"/>
      <c r="H8" s="805"/>
      <c r="I8" s="922"/>
      <c r="J8" s="970"/>
      <c r="K8" s="973"/>
      <c r="L8" s="970"/>
      <c r="M8" s="929"/>
      <c r="N8" s="166" t="s">
        <v>458</v>
      </c>
      <c r="O8" s="166" t="s">
        <v>459</v>
      </c>
      <c r="P8" s="166" t="s">
        <v>460</v>
      </c>
      <c r="Q8" s="148"/>
      <c r="R8" s="138" t="s">
        <v>461</v>
      </c>
      <c r="S8" s="961"/>
      <c r="T8" s="805"/>
    </row>
    <row r="9" spans="1:20" s="587" customFormat="1" ht="23.25" customHeight="1">
      <c r="A9" s="575" t="s">
        <v>896</v>
      </c>
      <c r="B9" s="576"/>
      <c r="C9" s="577" t="s">
        <v>897</v>
      </c>
      <c r="D9" s="324" t="s">
        <v>898</v>
      </c>
      <c r="E9" s="320">
        <v>270</v>
      </c>
      <c r="F9" s="578">
        <v>1.595</v>
      </c>
      <c r="G9" s="320" t="s">
        <v>121</v>
      </c>
      <c r="H9" s="579" t="s">
        <v>899</v>
      </c>
      <c r="I9" s="580">
        <v>5</v>
      </c>
      <c r="J9" s="581">
        <v>17.6</v>
      </c>
      <c r="K9" s="582">
        <f aca="true" t="shared" si="0" ref="K9:K77">IF(J9&gt;0,1/J9*34.6*67.1,"")</f>
        <v>131.9125</v>
      </c>
      <c r="L9" s="583">
        <v>14.4</v>
      </c>
      <c r="M9" s="584">
        <v>17.6</v>
      </c>
      <c r="N9" s="320" t="s">
        <v>900</v>
      </c>
      <c r="O9" s="320" t="s">
        <v>9</v>
      </c>
      <c r="P9" s="320" t="s">
        <v>10</v>
      </c>
      <c r="Q9" s="324" t="s">
        <v>901</v>
      </c>
      <c r="R9" s="320" t="str">
        <f aca="true" t="shared" si="1" ref="R9:R75">IF(AND(LEFT(D9,1)="D"),"☆☆☆☆",IF(AND(LEFT(D9,1)="R"),"☆☆☆☆",IF(AND(LEFT(D9,1)="C"),"☆☆☆",IF(AND(LEFT(D9,1)="M"),"☆☆☆"," "))))</f>
        <v>☆☆☆☆</v>
      </c>
      <c r="S9" s="585">
        <f aca="true" t="shared" si="2" ref="S9:S74">IF(J9&lt;&gt;0,IF(J9&gt;=L9,ROUNDDOWN(J9/L9*100,0),""),"")</f>
        <v>122</v>
      </c>
      <c r="T9" s="586">
        <f aca="true" t="shared" si="3" ref="T9:T74">IF(J9&lt;&gt;0,IF(J9&gt;=M9,ROUNDDOWN(J9/M9*100,0),""),"")</f>
        <v>100</v>
      </c>
    </row>
    <row r="10" spans="1:20" s="587" customFormat="1" ht="23.25" customHeight="1">
      <c r="A10" s="575" t="s">
        <v>902</v>
      </c>
      <c r="B10" s="588"/>
      <c r="C10" s="589" t="s">
        <v>904</v>
      </c>
      <c r="D10" s="339" t="s">
        <v>905</v>
      </c>
      <c r="E10" s="590" t="s">
        <v>903</v>
      </c>
      <c r="F10" s="591">
        <v>1.991</v>
      </c>
      <c r="G10" s="592" t="s">
        <v>121</v>
      </c>
      <c r="H10" s="579">
        <v>1520</v>
      </c>
      <c r="I10" s="593">
        <v>5</v>
      </c>
      <c r="J10" s="581">
        <v>14.6</v>
      </c>
      <c r="K10" s="582">
        <f t="shared" si="0"/>
        <v>159.01780821917808</v>
      </c>
      <c r="L10" s="583">
        <v>14.4</v>
      </c>
      <c r="M10" s="584">
        <v>17.6</v>
      </c>
      <c r="N10" s="320" t="s">
        <v>1729</v>
      </c>
      <c r="O10" s="320" t="s">
        <v>9</v>
      </c>
      <c r="P10" s="594" t="s">
        <v>34</v>
      </c>
      <c r="Q10" s="324"/>
      <c r="R10" s="320" t="str">
        <f t="shared" si="1"/>
        <v>☆☆☆☆</v>
      </c>
      <c r="S10" s="585">
        <f t="shared" si="2"/>
        <v>101</v>
      </c>
      <c r="T10" s="586">
        <f t="shared" si="3"/>
      </c>
    </row>
    <row r="11" spans="1:20" s="587" customFormat="1" ht="23.25" customHeight="1">
      <c r="A11" s="575"/>
      <c r="B11" s="576"/>
      <c r="C11" s="577"/>
      <c r="D11" s="339" t="s">
        <v>905</v>
      </c>
      <c r="E11" s="590" t="s">
        <v>903</v>
      </c>
      <c r="F11" s="591">
        <v>1.991</v>
      </c>
      <c r="G11" s="592" t="s">
        <v>121</v>
      </c>
      <c r="H11" s="579">
        <v>1550</v>
      </c>
      <c r="I11" s="593">
        <v>5</v>
      </c>
      <c r="J11" s="581">
        <v>14.6</v>
      </c>
      <c r="K11" s="582">
        <f t="shared" si="0"/>
        <v>159.01780821917808</v>
      </c>
      <c r="L11" s="583">
        <v>13.2</v>
      </c>
      <c r="M11" s="584">
        <v>16.5</v>
      </c>
      <c r="N11" s="320" t="s">
        <v>900</v>
      </c>
      <c r="O11" s="320" t="s">
        <v>9</v>
      </c>
      <c r="P11" s="594" t="s">
        <v>34</v>
      </c>
      <c r="Q11" s="324"/>
      <c r="R11" s="320" t="str">
        <f t="shared" si="1"/>
        <v>☆☆☆☆</v>
      </c>
      <c r="S11" s="585">
        <f t="shared" si="2"/>
        <v>110</v>
      </c>
      <c r="T11" s="586">
        <f t="shared" si="3"/>
      </c>
    </row>
    <row r="12" spans="1:20" s="587" customFormat="1" ht="23.25" customHeight="1">
      <c r="A12" s="575"/>
      <c r="B12" s="576"/>
      <c r="C12" s="577" t="s">
        <v>906</v>
      </c>
      <c r="D12" s="339" t="s">
        <v>907</v>
      </c>
      <c r="E12" s="595">
        <v>133</v>
      </c>
      <c r="F12" s="591">
        <v>1.991</v>
      </c>
      <c r="G12" s="592" t="s">
        <v>121</v>
      </c>
      <c r="H12" s="579" t="s">
        <v>908</v>
      </c>
      <c r="I12" s="593">
        <v>5</v>
      </c>
      <c r="J12" s="581">
        <v>13.1</v>
      </c>
      <c r="K12" s="582">
        <f t="shared" si="0"/>
        <v>177.2259541984733</v>
      </c>
      <c r="L12" s="583">
        <v>13.2</v>
      </c>
      <c r="M12" s="584">
        <v>16.5</v>
      </c>
      <c r="N12" s="320" t="s">
        <v>900</v>
      </c>
      <c r="O12" s="320" t="s">
        <v>9</v>
      </c>
      <c r="P12" s="594" t="s">
        <v>83</v>
      </c>
      <c r="Q12" s="324"/>
      <c r="R12" s="320" t="str">
        <f t="shared" si="1"/>
        <v>☆☆☆</v>
      </c>
      <c r="S12" s="585">
        <f>IF(J12&lt;&gt;0,IF(J12&gt;=L12,ROUNDDOWN(J12/L12*100,0),""),"")</f>
      </c>
      <c r="T12" s="586">
        <f>IF(J12&lt;&gt;0,IF(J12&gt;=M12,ROUNDDOWN(J12/M12*100,0),""),"")</f>
      </c>
    </row>
    <row r="13" spans="1:20" s="587" customFormat="1" ht="23.25" customHeight="1">
      <c r="A13" s="575"/>
      <c r="B13" s="596"/>
      <c r="C13" s="597" t="s">
        <v>1730</v>
      </c>
      <c r="D13" s="598" t="s">
        <v>1731</v>
      </c>
      <c r="E13" s="595">
        <v>270</v>
      </c>
      <c r="F13" s="591">
        <v>1.595</v>
      </c>
      <c r="G13" s="590" t="s">
        <v>121</v>
      </c>
      <c r="H13" s="579" t="s">
        <v>1732</v>
      </c>
      <c r="I13" s="599">
        <v>5</v>
      </c>
      <c r="J13" s="600">
        <v>16.7</v>
      </c>
      <c r="K13" s="582">
        <f t="shared" si="0"/>
        <v>139.02155688622753</v>
      </c>
      <c r="L13" s="600">
        <v>14.4</v>
      </c>
      <c r="M13" s="584">
        <v>17.6</v>
      </c>
      <c r="N13" s="320" t="s">
        <v>1733</v>
      </c>
      <c r="O13" s="601" t="s">
        <v>9</v>
      </c>
      <c r="P13" s="594" t="s">
        <v>66</v>
      </c>
      <c r="Q13" s="325" t="s">
        <v>1734</v>
      </c>
      <c r="R13" s="320" t="str">
        <f t="shared" si="1"/>
        <v>☆☆☆☆</v>
      </c>
      <c r="S13" s="585">
        <f>IF(J13&lt;&gt;0,IF(J13&gt;=L13,ROUNDDOWN(J13/L13*100,0),""),"")</f>
        <v>115</v>
      </c>
      <c r="T13" s="586">
        <f>IF(J13&lt;&gt;0,IF(J13&gt;=M13,ROUNDDOWN(J13/M13*100,0),""),"")</f>
      </c>
    </row>
    <row r="14" spans="1:20" s="587" customFormat="1" ht="23.25" customHeight="1">
      <c r="A14" s="575"/>
      <c r="B14" s="576"/>
      <c r="C14" s="602"/>
      <c r="D14" s="603" t="s">
        <v>1731</v>
      </c>
      <c r="E14" s="595">
        <v>270</v>
      </c>
      <c r="F14" s="591">
        <v>1.595</v>
      </c>
      <c r="G14" s="590" t="s">
        <v>121</v>
      </c>
      <c r="H14" s="579">
        <v>1540</v>
      </c>
      <c r="I14" s="599">
        <v>5</v>
      </c>
      <c r="J14" s="600">
        <v>16.5</v>
      </c>
      <c r="K14" s="582">
        <f t="shared" si="0"/>
        <v>140.70666666666668</v>
      </c>
      <c r="L14" s="600">
        <v>13.2</v>
      </c>
      <c r="M14" s="584">
        <v>16.5</v>
      </c>
      <c r="N14" s="320" t="s">
        <v>1733</v>
      </c>
      <c r="O14" s="601" t="s">
        <v>9</v>
      </c>
      <c r="P14" s="594" t="s">
        <v>66</v>
      </c>
      <c r="Q14" s="325" t="s">
        <v>1735</v>
      </c>
      <c r="R14" s="320" t="str">
        <f t="shared" si="1"/>
        <v>☆☆☆☆</v>
      </c>
      <c r="S14" s="585">
        <f>IF(J14&lt;&gt;0,IF(J14&gt;=L14,ROUNDDOWN(J14/L14*100,0),""),"")</f>
        <v>125</v>
      </c>
      <c r="T14" s="586">
        <f>IF(J14&lt;&gt;0,IF(J14&gt;=M14,ROUNDDOWN(J14/M14*100,0),""),"")</f>
        <v>100</v>
      </c>
    </row>
    <row r="15" spans="1:20" s="587" customFormat="1" ht="23.25" customHeight="1">
      <c r="A15" s="575"/>
      <c r="B15" s="596"/>
      <c r="C15" s="604" t="s">
        <v>1736</v>
      </c>
      <c r="D15" s="605" t="s">
        <v>1737</v>
      </c>
      <c r="E15" s="601" t="s">
        <v>903</v>
      </c>
      <c r="F15" s="606">
        <v>1.991</v>
      </c>
      <c r="G15" s="601" t="s">
        <v>121</v>
      </c>
      <c r="H15" s="607" t="s">
        <v>1738</v>
      </c>
      <c r="I15" s="599">
        <v>5</v>
      </c>
      <c r="J15" s="600">
        <v>14.3</v>
      </c>
      <c r="K15" s="582">
        <f t="shared" si="0"/>
        <v>162.35384615384615</v>
      </c>
      <c r="L15" s="600">
        <v>13.2</v>
      </c>
      <c r="M15" s="584">
        <v>16.5</v>
      </c>
      <c r="N15" s="320" t="s">
        <v>1733</v>
      </c>
      <c r="O15" s="320" t="s">
        <v>9</v>
      </c>
      <c r="P15" s="594" t="s">
        <v>83</v>
      </c>
      <c r="Q15" s="608" t="s">
        <v>1739</v>
      </c>
      <c r="R15" s="320" t="str">
        <f>IF(AND(LEFT(D15,1)="D"),"☆☆☆☆",IF(AND(LEFT(D15,1)="R"),"☆☆☆☆",IF(AND(LEFT(D15,1)="C"),"☆☆☆",IF(AND(LEFT(D15,1)="M"),"☆☆☆"," "))))</f>
        <v>☆☆☆☆</v>
      </c>
      <c r="S15" s="585">
        <f>IF(J15&lt;&gt;0,IF(J15&gt;=L15,ROUNDDOWN(J15/L15*100,0),""),"")</f>
        <v>108</v>
      </c>
      <c r="T15" s="586">
        <f>IF(J15&lt;&gt;0,IF(J15&gt;=M15,ROUNDDOWN(J15/M15*100,0),""),"")</f>
      </c>
    </row>
    <row r="16" spans="1:20" s="587" customFormat="1" ht="23.25" customHeight="1">
      <c r="A16" s="575"/>
      <c r="B16" s="588"/>
      <c r="C16" s="609" t="s">
        <v>909</v>
      </c>
      <c r="D16" s="610" t="s">
        <v>910</v>
      </c>
      <c r="E16" s="320" t="s">
        <v>911</v>
      </c>
      <c r="F16" s="578">
        <v>1.595</v>
      </c>
      <c r="G16" s="611" t="s">
        <v>912</v>
      </c>
      <c r="H16" s="592" t="s">
        <v>913</v>
      </c>
      <c r="I16" s="593">
        <v>5</v>
      </c>
      <c r="J16" s="612">
        <v>17.3</v>
      </c>
      <c r="K16" s="582">
        <f t="shared" si="0"/>
        <v>134.2</v>
      </c>
      <c r="L16" s="613">
        <v>14.4</v>
      </c>
      <c r="M16" s="584">
        <v>17.6</v>
      </c>
      <c r="N16" s="320" t="s">
        <v>914</v>
      </c>
      <c r="O16" s="320" t="s">
        <v>9</v>
      </c>
      <c r="P16" s="320" t="s">
        <v>381</v>
      </c>
      <c r="Q16" s="324"/>
      <c r="R16" s="320" t="str">
        <f t="shared" si="1"/>
        <v>☆☆☆☆</v>
      </c>
      <c r="S16" s="585">
        <f t="shared" si="2"/>
        <v>120</v>
      </c>
      <c r="T16" s="586">
        <f t="shared" si="3"/>
      </c>
    </row>
    <row r="17" spans="1:20" s="587" customFormat="1" ht="23.25" customHeight="1">
      <c r="A17" s="575"/>
      <c r="B17" s="576"/>
      <c r="C17" s="317"/>
      <c r="D17" s="610" t="s">
        <v>910</v>
      </c>
      <c r="E17" s="320" t="s">
        <v>911</v>
      </c>
      <c r="F17" s="578">
        <v>1.595</v>
      </c>
      <c r="G17" s="611" t="s">
        <v>912</v>
      </c>
      <c r="H17" s="592" t="s">
        <v>915</v>
      </c>
      <c r="I17" s="593">
        <v>5</v>
      </c>
      <c r="J17" s="612">
        <v>16.5</v>
      </c>
      <c r="K17" s="582">
        <f t="shared" si="0"/>
        <v>140.70666666666668</v>
      </c>
      <c r="L17" s="613">
        <v>13.2</v>
      </c>
      <c r="M17" s="584">
        <v>16.5</v>
      </c>
      <c r="N17" s="320" t="s">
        <v>914</v>
      </c>
      <c r="O17" s="320" t="s">
        <v>9</v>
      </c>
      <c r="P17" s="320" t="s">
        <v>381</v>
      </c>
      <c r="Q17" s="324"/>
      <c r="R17" s="320" t="str">
        <f t="shared" si="1"/>
        <v>☆☆☆☆</v>
      </c>
      <c r="S17" s="585">
        <f t="shared" si="2"/>
        <v>125</v>
      </c>
      <c r="T17" s="586">
        <f t="shared" si="3"/>
        <v>100</v>
      </c>
    </row>
    <row r="18" spans="1:20" s="587" customFormat="1" ht="23.25" customHeight="1">
      <c r="A18" s="575"/>
      <c r="B18" s="596"/>
      <c r="C18" s="319" t="s">
        <v>916</v>
      </c>
      <c r="D18" s="610" t="s">
        <v>917</v>
      </c>
      <c r="E18" s="320">
        <v>274</v>
      </c>
      <c r="F18" s="578">
        <v>1.991</v>
      </c>
      <c r="G18" s="611" t="s">
        <v>912</v>
      </c>
      <c r="H18" s="592" t="s">
        <v>918</v>
      </c>
      <c r="I18" s="593">
        <v>5</v>
      </c>
      <c r="J18" s="612">
        <v>16.5</v>
      </c>
      <c r="K18" s="582">
        <f t="shared" si="0"/>
        <v>140.70666666666668</v>
      </c>
      <c r="L18" s="613">
        <v>13.2</v>
      </c>
      <c r="M18" s="584">
        <v>16.5</v>
      </c>
      <c r="N18" s="320" t="s">
        <v>919</v>
      </c>
      <c r="O18" s="320" t="s">
        <v>920</v>
      </c>
      <c r="P18" s="320" t="s">
        <v>381</v>
      </c>
      <c r="Q18" s="324"/>
      <c r="R18" s="320" t="str">
        <f t="shared" si="1"/>
        <v>☆☆☆☆</v>
      </c>
      <c r="S18" s="585">
        <f t="shared" si="2"/>
        <v>125</v>
      </c>
      <c r="T18" s="586">
        <f t="shared" si="3"/>
        <v>100</v>
      </c>
    </row>
    <row r="19" spans="1:20" s="587" customFormat="1" ht="23.25" customHeight="1">
      <c r="A19" s="575"/>
      <c r="B19" s="596"/>
      <c r="C19" s="319"/>
      <c r="D19" s="610" t="s">
        <v>921</v>
      </c>
      <c r="E19" s="320">
        <v>274</v>
      </c>
      <c r="F19" s="578">
        <v>1.991</v>
      </c>
      <c r="G19" s="611" t="s">
        <v>912</v>
      </c>
      <c r="H19" s="592">
        <v>1520</v>
      </c>
      <c r="I19" s="593">
        <v>5</v>
      </c>
      <c r="J19" s="612">
        <v>16.5</v>
      </c>
      <c r="K19" s="582">
        <f t="shared" si="0"/>
        <v>140.70666666666668</v>
      </c>
      <c r="L19" s="613">
        <v>14.4</v>
      </c>
      <c r="M19" s="584">
        <v>17.6</v>
      </c>
      <c r="N19" s="320" t="s">
        <v>919</v>
      </c>
      <c r="O19" s="320" t="s">
        <v>920</v>
      </c>
      <c r="P19" s="320" t="s">
        <v>381</v>
      </c>
      <c r="Q19" s="324"/>
      <c r="R19" s="320" t="str">
        <f t="shared" si="1"/>
        <v>☆☆☆☆</v>
      </c>
      <c r="S19" s="585">
        <f t="shared" si="2"/>
        <v>114</v>
      </c>
      <c r="T19" s="586">
        <f t="shared" si="3"/>
      </c>
    </row>
    <row r="20" spans="1:20" s="587" customFormat="1" ht="23.25" customHeight="1">
      <c r="A20" s="575"/>
      <c r="B20" s="596"/>
      <c r="C20" s="317"/>
      <c r="D20" s="610" t="s">
        <v>921</v>
      </c>
      <c r="E20" s="320">
        <v>274</v>
      </c>
      <c r="F20" s="578">
        <v>1.991</v>
      </c>
      <c r="G20" s="611" t="s">
        <v>912</v>
      </c>
      <c r="H20" s="592" t="s">
        <v>922</v>
      </c>
      <c r="I20" s="593">
        <v>5</v>
      </c>
      <c r="J20" s="612">
        <v>16.5</v>
      </c>
      <c r="K20" s="582">
        <f t="shared" si="0"/>
        <v>140.70666666666668</v>
      </c>
      <c r="L20" s="613">
        <v>13.2</v>
      </c>
      <c r="M20" s="584">
        <v>16.5</v>
      </c>
      <c r="N20" s="320" t="s">
        <v>919</v>
      </c>
      <c r="O20" s="320" t="s">
        <v>920</v>
      </c>
      <c r="P20" s="320" t="s">
        <v>381</v>
      </c>
      <c r="Q20" s="324"/>
      <c r="R20" s="320" t="str">
        <f t="shared" si="1"/>
        <v>☆☆☆☆</v>
      </c>
      <c r="S20" s="585">
        <f t="shared" si="2"/>
        <v>125</v>
      </c>
      <c r="T20" s="586">
        <f t="shared" si="3"/>
        <v>100</v>
      </c>
    </row>
    <row r="21" spans="1:21" s="587" customFormat="1" ht="23.25" customHeight="1">
      <c r="A21" s="575"/>
      <c r="B21" s="614"/>
      <c r="C21" s="615" t="s">
        <v>923</v>
      </c>
      <c r="D21" s="353" t="s">
        <v>924</v>
      </c>
      <c r="E21" s="320">
        <v>274</v>
      </c>
      <c r="F21" s="578">
        <v>1.991</v>
      </c>
      <c r="G21" s="611" t="s">
        <v>925</v>
      </c>
      <c r="H21" s="320" t="s">
        <v>926</v>
      </c>
      <c r="I21" s="616">
        <v>5</v>
      </c>
      <c r="J21" s="583">
        <v>16</v>
      </c>
      <c r="K21" s="582">
        <f t="shared" si="0"/>
        <v>145.10375</v>
      </c>
      <c r="L21" s="617">
        <v>13.2</v>
      </c>
      <c r="M21" s="584">
        <v>16.5</v>
      </c>
      <c r="N21" s="320" t="s">
        <v>919</v>
      </c>
      <c r="O21" s="611" t="s">
        <v>927</v>
      </c>
      <c r="P21" s="320" t="s">
        <v>381</v>
      </c>
      <c r="Q21" s="353"/>
      <c r="R21" s="320" t="str">
        <f t="shared" si="1"/>
        <v>☆☆☆☆</v>
      </c>
      <c r="S21" s="585">
        <f t="shared" si="2"/>
        <v>121</v>
      </c>
      <c r="T21" s="586">
        <f t="shared" si="3"/>
      </c>
      <c r="U21" s="618"/>
    </row>
    <row r="22" spans="1:21" s="587" customFormat="1" ht="23.25" customHeight="1">
      <c r="A22" s="575"/>
      <c r="B22" s="614"/>
      <c r="C22" s="615" t="s">
        <v>1740</v>
      </c>
      <c r="D22" s="610" t="s">
        <v>1741</v>
      </c>
      <c r="E22" s="320" t="s">
        <v>1742</v>
      </c>
      <c r="F22" s="578">
        <v>2.996</v>
      </c>
      <c r="G22" s="611" t="s">
        <v>925</v>
      </c>
      <c r="H22" s="592" t="s">
        <v>1743</v>
      </c>
      <c r="I22" s="593">
        <v>5</v>
      </c>
      <c r="J22" s="600">
        <v>12</v>
      </c>
      <c r="K22" s="582">
        <f t="shared" si="0"/>
        <v>193.47166666666664</v>
      </c>
      <c r="L22" s="617">
        <v>12.2</v>
      </c>
      <c r="M22" s="584">
        <v>15.4</v>
      </c>
      <c r="N22" s="320" t="s">
        <v>932</v>
      </c>
      <c r="O22" s="611" t="s">
        <v>171</v>
      </c>
      <c r="P22" s="320" t="s">
        <v>83</v>
      </c>
      <c r="Q22" s="353"/>
      <c r="R22" s="320" t="str">
        <f t="shared" si="1"/>
        <v>☆☆☆</v>
      </c>
      <c r="S22" s="585">
        <f>IF(J22&lt;&gt;0,IF(J22&gt;=L22,ROUNDDOWN(J22/L22*100,0),""),"")</f>
      </c>
      <c r="T22" s="586">
        <f>IF(J22&lt;&gt;0,IF(J22&gt;=M22,ROUNDDOWN(J22/M22*100,0),""),"")</f>
      </c>
      <c r="U22" s="618"/>
    </row>
    <row r="23" spans="1:20" s="587" customFormat="1" ht="23.25" customHeight="1">
      <c r="A23" s="619"/>
      <c r="B23" s="620"/>
      <c r="C23" s="615" t="s">
        <v>928</v>
      </c>
      <c r="D23" s="610" t="s">
        <v>929</v>
      </c>
      <c r="E23" s="320" t="s">
        <v>930</v>
      </c>
      <c r="F23" s="578">
        <v>1.595</v>
      </c>
      <c r="G23" s="611" t="s">
        <v>925</v>
      </c>
      <c r="H23" s="592" t="s">
        <v>931</v>
      </c>
      <c r="I23" s="593">
        <v>5</v>
      </c>
      <c r="J23" s="612">
        <v>16.5</v>
      </c>
      <c r="K23" s="582">
        <f t="shared" si="0"/>
        <v>140.70666666666668</v>
      </c>
      <c r="L23" s="613">
        <v>13.2</v>
      </c>
      <c r="M23" s="584">
        <v>16.5</v>
      </c>
      <c r="N23" s="320" t="s">
        <v>932</v>
      </c>
      <c r="O23" s="611" t="s">
        <v>933</v>
      </c>
      <c r="P23" s="320" t="s">
        <v>57</v>
      </c>
      <c r="Q23" s="324"/>
      <c r="R23" s="320" t="str">
        <f t="shared" si="1"/>
        <v>☆☆☆☆</v>
      </c>
      <c r="S23" s="585">
        <f t="shared" si="2"/>
        <v>125</v>
      </c>
      <c r="T23" s="586">
        <f t="shared" si="3"/>
        <v>100</v>
      </c>
    </row>
    <row r="24" spans="1:21" s="587" customFormat="1" ht="23.25" customHeight="1">
      <c r="A24" s="575"/>
      <c r="B24" s="621"/>
      <c r="C24" s="319" t="s">
        <v>934</v>
      </c>
      <c r="D24" s="353" t="s">
        <v>935</v>
      </c>
      <c r="E24" s="320">
        <v>274</v>
      </c>
      <c r="F24" s="578">
        <v>1.991</v>
      </c>
      <c r="G24" s="611" t="s">
        <v>912</v>
      </c>
      <c r="H24" s="320" t="s">
        <v>936</v>
      </c>
      <c r="I24" s="616">
        <v>5</v>
      </c>
      <c r="J24" s="612">
        <v>16.5</v>
      </c>
      <c r="K24" s="582">
        <f t="shared" si="0"/>
        <v>140.70666666666668</v>
      </c>
      <c r="L24" s="613">
        <v>13.2</v>
      </c>
      <c r="M24" s="584">
        <v>16.5</v>
      </c>
      <c r="N24" s="320" t="s">
        <v>937</v>
      </c>
      <c r="O24" s="611" t="s">
        <v>927</v>
      </c>
      <c r="P24" s="320" t="s">
        <v>57</v>
      </c>
      <c r="Q24" s="353"/>
      <c r="R24" s="320" t="str">
        <f t="shared" si="1"/>
        <v>☆☆☆☆</v>
      </c>
      <c r="S24" s="585">
        <f t="shared" si="2"/>
        <v>125</v>
      </c>
      <c r="T24" s="586">
        <f t="shared" si="3"/>
        <v>100</v>
      </c>
      <c r="U24" s="618"/>
    </row>
    <row r="25" spans="1:21" s="587" customFormat="1" ht="23.25" customHeight="1">
      <c r="A25" s="575"/>
      <c r="B25" s="621"/>
      <c r="C25" s="319"/>
      <c r="D25" s="353" t="s">
        <v>935</v>
      </c>
      <c r="E25" s="320">
        <v>274</v>
      </c>
      <c r="F25" s="578">
        <v>1.991</v>
      </c>
      <c r="G25" s="611" t="s">
        <v>912</v>
      </c>
      <c r="H25" s="320">
        <v>1670</v>
      </c>
      <c r="I25" s="616">
        <v>5</v>
      </c>
      <c r="J25" s="583">
        <v>15</v>
      </c>
      <c r="K25" s="582">
        <f t="shared" si="0"/>
        <v>154.77733333333333</v>
      </c>
      <c r="L25" s="617">
        <v>12.2</v>
      </c>
      <c r="M25" s="584">
        <v>15.4</v>
      </c>
      <c r="N25" s="320" t="s">
        <v>937</v>
      </c>
      <c r="O25" s="611" t="s">
        <v>927</v>
      </c>
      <c r="P25" s="320" t="s">
        <v>57</v>
      </c>
      <c r="Q25" s="353"/>
      <c r="R25" s="320" t="str">
        <f t="shared" si="1"/>
        <v>☆☆☆☆</v>
      </c>
      <c r="S25" s="585">
        <f t="shared" si="2"/>
        <v>122</v>
      </c>
      <c r="T25" s="586">
        <f t="shared" si="3"/>
      </c>
      <c r="U25" s="618"/>
    </row>
    <row r="26" spans="1:21" s="587" customFormat="1" ht="23.25" customHeight="1">
      <c r="A26" s="575"/>
      <c r="B26" s="621"/>
      <c r="C26" s="319"/>
      <c r="D26" s="353" t="s">
        <v>938</v>
      </c>
      <c r="E26" s="320">
        <v>274</v>
      </c>
      <c r="F26" s="578">
        <v>1.991</v>
      </c>
      <c r="G26" s="611" t="s">
        <v>912</v>
      </c>
      <c r="H26" s="320" t="s">
        <v>939</v>
      </c>
      <c r="I26" s="616">
        <v>5</v>
      </c>
      <c r="J26" s="612">
        <v>16.5</v>
      </c>
      <c r="K26" s="582">
        <f t="shared" si="0"/>
        <v>140.70666666666668</v>
      </c>
      <c r="L26" s="613">
        <v>13.2</v>
      </c>
      <c r="M26" s="584">
        <v>16.5</v>
      </c>
      <c r="N26" s="320" t="s">
        <v>937</v>
      </c>
      <c r="O26" s="611" t="s">
        <v>927</v>
      </c>
      <c r="P26" s="320" t="s">
        <v>57</v>
      </c>
      <c r="Q26" s="353"/>
      <c r="R26" s="320" t="str">
        <f t="shared" si="1"/>
        <v>☆☆☆☆</v>
      </c>
      <c r="S26" s="585">
        <f t="shared" si="2"/>
        <v>125</v>
      </c>
      <c r="T26" s="586">
        <f t="shared" si="3"/>
        <v>100</v>
      </c>
      <c r="U26" s="618"/>
    </row>
    <row r="27" spans="1:21" s="587" customFormat="1" ht="23.25" customHeight="1">
      <c r="A27" s="575"/>
      <c r="B27" s="622"/>
      <c r="C27" s="317"/>
      <c r="D27" s="353" t="s">
        <v>938</v>
      </c>
      <c r="E27" s="320">
        <v>274</v>
      </c>
      <c r="F27" s="578">
        <v>1.991</v>
      </c>
      <c r="G27" s="611" t="s">
        <v>912</v>
      </c>
      <c r="H27" s="320" t="s">
        <v>940</v>
      </c>
      <c r="I27" s="616">
        <v>5</v>
      </c>
      <c r="J27" s="583">
        <v>15</v>
      </c>
      <c r="K27" s="582">
        <f t="shared" si="0"/>
        <v>154.77733333333333</v>
      </c>
      <c r="L27" s="617">
        <v>12.2</v>
      </c>
      <c r="M27" s="584">
        <v>15.4</v>
      </c>
      <c r="N27" s="320" t="s">
        <v>937</v>
      </c>
      <c r="O27" s="611" t="s">
        <v>927</v>
      </c>
      <c r="P27" s="320" t="s">
        <v>57</v>
      </c>
      <c r="Q27" s="353"/>
      <c r="R27" s="320" t="str">
        <f t="shared" si="1"/>
        <v>☆☆☆☆</v>
      </c>
      <c r="S27" s="585">
        <f t="shared" si="2"/>
        <v>122</v>
      </c>
      <c r="T27" s="586">
        <f t="shared" si="3"/>
      </c>
      <c r="U27" s="618"/>
    </row>
    <row r="28" spans="1:21" s="587" customFormat="1" ht="23.25" customHeight="1">
      <c r="A28" s="575"/>
      <c r="B28" s="614"/>
      <c r="C28" s="615" t="s">
        <v>941</v>
      </c>
      <c r="D28" s="353" t="s">
        <v>942</v>
      </c>
      <c r="E28" s="320">
        <v>274</v>
      </c>
      <c r="F28" s="578">
        <v>1.991</v>
      </c>
      <c r="G28" s="611" t="s">
        <v>912</v>
      </c>
      <c r="H28" s="320" t="s">
        <v>943</v>
      </c>
      <c r="I28" s="616">
        <v>5</v>
      </c>
      <c r="J28" s="583">
        <v>15.4</v>
      </c>
      <c r="K28" s="582">
        <f t="shared" si="0"/>
        <v>150.75714285714284</v>
      </c>
      <c r="L28" s="617">
        <v>12.2</v>
      </c>
      <c r="M28" s="584">
        <v>15.4</v>
      </c>
      <c r="N28" s="320" t="s">
        <v>944</v>
      </c>
      <c r="O28" s="611" t="s">
        <v>927</v>
      </c>
      <c r="P28" s="320" t="s">
        <v>381</v>
      </c>
      <c r="Q28" s="353"/>
      <c r="R28" s="320" t="str">
        <f t="shared" si="1"/>
        <v>☆☆☆☆</v>
      </c>
      <c r="S28" s="585">
        <f t="shared" si="2"/>
        <v>126</v>
      </c>
      <c r="T28" s="586">
        <f t="shared" si="3"/>
        <v>100</v>
      </c>
      <c r="U28" s="618"/>
    </row>
    <row r="29" spans="1:21" s="587" customFormat="1" ht="23.25" customHeight="1">
      <c r="A29" s="575"/>
      <c r="B29" s="614"/>
      <c r="C29" s="615" t="s">
        <v>1744</v>
      </c>
      <c r="D29" s="610" t="s">
        <v>1745</v>
      </c>
      <c r="E29" s="320" t="s">
        <v>1742</v>
      </c>
      <c r="F29" s="578">
        <v>2.996</v>
      </c>
      <c r="G29" s="611" t="s">
        <v>925</v>
      </c>
      <c r="H29" s="592" t="s">
        <v>983</v>
      </c>
      <c r="I29" s="593">
        <v>5</v>
      </c>
      <c r="J29" s="600">
        <v>11.7</v>
      </c>
      <c r="K29" s="582">
        <f>IF(J29&gt;0,1/J29*34.6*67.1,"")</f>
        <v>198.43247863247862</v>
      </c>
      <c r="L29" s="617">
        <v>11.1</v>
      </c>
      <c r="M29" s="584">
        <v>14.4</v>
      </c>
      <c r="N29" s="320" t="s">
        <v>932</v>
      </c>
      <c r="O29" s="611" t="s">
        <v>171</v>
      </c>
      <c r="P29" s="320" t="s">
        <v>83</v>
      </c>
      <c r="Q29" s="353"/>
      <c r="R29" s="320" t="str">
        <f>IF(AND(LEFT(D29,1)="D"),"☆☆☆☆",IF(AND(LEFT(D29,1)="R"),"☆☆☆☆",IF(AND(LEFT(D29,1)="C"),"☆☆☆",IF(AND(LEFT(D29,1)="M"),"☆☆☆"," "))))</f>
        <v>☆☆☆</v>
      </c>
      <c r="S29" s="585">
        <f t="shared" si="2"/>
        <v>105</v>
      </c>
      <c r="T29" s="586">
        <f t="shared" si="3"/>
      </c>
      <c r="U29" s="618"/>
    </row>
    <row r="30" spans="1:20" s="587" customFormat="1" ht="23.25" customHeight="1">
      <c r="A30" s="619"/>
      <c r="B30" s="596"/>
      <c r="C30" s="623" t="s">
        <v>945</v>
      </c>
      <c r="D30" s="610" t="s">
        <v>946</v>
      </c>
      <c r="E30" s="320">
        <v>271</v>
      </c>
      <c r="F30" s="578">
        <v>1.795</v>
      </c>
      <c r="G30" s="611" t="s">
        <v>912</v>
      </c>
      <c r="H30" s="592">
        <v>1530</v>
      </c>
      <c r="I30" s="593">
        <v>4</v>
      </c>
      <c r="J30" s="612">
        <v>13.2</v>
      </c>
      <c r="K30" s="582">
        <f t="shared" si="0"/>
        <v>175.88333333333335</v>
      </c>
      <c r="L30" s="613">
        <v>14.4</v>
      </c>
      <c r="M30" s="584">
        <v>17.6</v>
      </c>
      <c r="N30" s="320" t="s">
        <v>947</v>
      </c>
      <c r="O30" s="611" t="s">
        <v>610</v>
      </c>
      <c r="P30" s="320" t="s">
        <v>381</v>
      </c>
      <c r="Q30" s="324"/>
      <c r="R30" s="320" t="str">
        <f t="shared" si="1"/>
        <v>☆☆☆☆</v>
      </c>
      <c r="S30" s="585">
        <f t="shared" si="2"/>
      </c>
      <c r="T30" s="586">
        <f t="shared" si="3"/>
      </c>
    </row>
    <row r="31" spans="1:20" s="587" customFormat="1" ht="23.25" customHeight="1">
      <c r="A31" s="619"/>
      <c r="B31" s="596"/>
      <c r="C31" s="623"/>
      <c r="D31" s="610" t="s">
        <v>946</v>
      </c>
      <c r="E31" s="320">
        <v>271</v>
      </c>
      <c r="F31" s="578">
        <v>1.795</v>
      </c>
      <c r="G31" s="611" t="s">
        <v>912</v>
      </c>
      <c r="H31" s="592">
        <v>1530</v>
      </c>
      <c r="I31" s="593">
        <v>4</v>
      </c>
      <c r="J31" s="612">
        <v>14.4</v>
      </c>
      <c r="K31" s="582">
        <f t="shared" si="0"/>
        <v>161.2263888888889</v>
      </c>
      <c r="L31" s="613">
        <v>14.4</v>
      </c>
      <c r="M31" s="584">
        <v>17.6</v>
      </c>
      <c r="N31" s="320" t="s">
        <v>947</v>
      </c>
      <c r="O31" s="611" t="s">
        <v>610</v>
      </c>
      <c r="P31" s="320" t="s">
        <v>381</v>
      </c>
      <c r="Q31" s="324" t="s">
        <v>901</v>
      </c>
      <c r="R31" s="320" t="str">
        <f t="shared" si="1"/>
        <v>☆☆☆☆</v>
      </c>
      <c r="S31" s="585">
        <f t="shared" si="2"/>
        <v>100</v>
      </c>
      <c r="T31" s="586">
        <f t="shared" si="3"/>
      </c>
    </row>
    <row r="32" spans="1:20" s="587" customFormat="1" ht="23.25" customHeight="1">
      <c r="A32" s="619"/>
      <c r="B32" s="576"/>
      <c r="C32" s="317"/>
      <c r="D32" s="610" t="s">
        <v>946</v>
      </c>
      <c r="E32" s="320">
        <v>271</v>
      </c>
      <c r="F32" s="578">
        <v>1.795</v>
      </c>
      <c r="G32" s="611" t="s">
        <v>912</v>
      </c>
      <c r="H32" s="592" t="s">
        <v>948</v>
      </c>
      <c r="I32" s="593">
        <v>4</v>
      </c>
      <c r="J32" s="612">
        <v>13.2</v>
      </c>
      <c r="K32" s="582">
        <f t="shared" si="0"/>
        <v>175.88333333333335</v>
      </c>
      <c r="L32" s="613">
        <v>13.2</v>
      </c>
      <c r="M32" s="584">
        <v>16.5</v>
      </c>
      <c r="N32" s="320" t="s">
        <v>947</v>
      </c>
      <c r="O32" s="611" t="s">
        <v>610</v>
      </c>
      <c r="P32" s="320" t="s">
        <v>381</v>
      </c>
      <c r="Q32" s="324"/>
      <c r="R32" s="320" t="str">
        <f t="shared" si="1"/>
        <v>☆☆☆☆</v>
      </c>
      <c r="S32" s="585">
        <f t="shared" si="2"/>
        <v>100</v>
      </c>
      <c r="T32" s="586">
        <f t="shared" si="3"/>
      </c>
    </row>
    <row r="33" spans="1:20" s="587" customFormat="1" ht="23.25" customHeight="1">
      <c r="A33" s="619"/>
      <c r="B33" s="576"/>
      <c r="C33" s="317" t="s">
        <v>1746</v>
      </c>
      <c r="D33" s="610" t="s">
        <v>1747</v>
      </c>
      <c r="E33" s="320">
        <v>177</v>
      </c>
      <c r="F33" s="578">
        <v>3.982</v>
      </c>
      <c r="G33" s="611" t="s">
        <v>1748</v>
      </c>
      <c r="H33" s="592" t="s">
        <v>1749</v>
      </c>
      <c r="I33" s="593">
        <v>5</v>
      </c>
      <c r="J33" s="612">
        <v>9.7</v>
      </c>
      <c r="K33" s="582">
        <f t="shared" si="0"/>
        <v>239.34639175257735</v>
      </c>
      <c r="L33" s="624">
        <v>11.1</v>
      </c>
      <c r="M33" s="584">
        <v>14.4</v>
      </c>
      <c r="N33" s="320" t="s">
        <v>950</v>
      </c>
      <c r="O33" s="611" t="s">
        <v>1750</v>
      </c>
      <c r="P33" s="320" t="s">
        <v>57</v>
      </c>
      <c r="Q33" s="324"/>
      <c r="R33" s="320" t="str">
        <f t="shared" si="1"/>
        <v>☆☆☆</v>
      </c>
      <c r="S33" s="585">
        <f>IF(J33&lt;&gt;0,IF(J33&gt;=L33,ROUNDDOWN(J33/L33*100,0),""),"")</f>
      </c>
      <c r="T33" s="586">
        <f>IF(J33&lt;&gt;0,IF(J33&gt;=M33,ROUNDDOWN(J33/M33*100,0),""),"")</f>
      </c>
    </row>
    <row r="34" spans="1:20" s="587" customFormat="1" ht="23.25" customHeight="1">
      <c r="A34" s="619"/>
      <c r="B34" s="576"/>
      <c r="C34" s="317" t="s">
        <v>1751</v>
      </c>
      <c r="D34" s="610" t="s">
        <v>1752</v>
      </c>
      <c r="E34" s="320">
        <v>177</v>
      </c>
      <c r="F34" s="578">
        <v>3.982</v>
      </c>
      <c r="G34" s="611" t="s">
        <v>1748</v>
      </c>
      <c r="H34" s="592" t="s">
        <v>1749</v>
      </c>
      <c r="I34" s="593">
        <v>5</v>
      </c>
      <c r="J34" s="612">
        <v>9.5</v>
      </c>
      <c r="K34" s="582">
        <f t="shared" si="0"/>
        <v>244.3852631578947</v>
      </c>
      <c r="L34" s="624">
        <v>11.1</v>
      </c>
      <c r="M34" s="584">
        <v>14.4</v>
      </c>
      <c r="N34" s="320" t="s">
        <v>950</v>
      </c>
      <c r="O34" s="611" t="s">
        <v>1750</v>
      </c>
      <c r="P34" s="320" t="s">
        <v>57</v>
      </c>
      <c r="Q34" s="324"/>
      <c r="R34" s="320" t="str">
        <f t="shared" si="1"/>
        <v>☆☆☆</v>
      </c>
      <c r="S34" s="585">
        <f>IF(J34&lt;&gt;0,IF(J34&gt;=L34,ROUNDDOWN(J34/L34*100,0),""),"")</f>
      </c>
      <c r="T34" s="586">
        <f>IF(J34&lt;&gt;0,IF(J34&gt;=M34,ROUNDDOWN(J34/M34*100,0),""),"")</f>
      </c>
    </row>
    <row r="35" spans="1:20" s="587" customFormat="1" ht="23.25" customHeight="1">
      <c r="A35" s="619"/>
      <c r="B35" s="576"/>
      <c r="C35" s="317" t="s">
        <v>1753</v>
      </c>
      <c r="D35" s="610" t="s">
        <v>1754</v>
      </c>
      <c r="E35" s="320">
        <v>177</v>
      </c>
      <c r="F35" s="578">
        <v>3.982</v>
      </c>
      <c r="G35" s="611" t="s">
        <v>1748</v>
      </c>
      <c r="H35" s="592" t="s">
        <v>1755</v>
      </c>
      <c r="I35" s="593">
        <v>5</v>
      </c>
      <c r="J35" s="612">
        <v>9.5</v>
      </c>
      <c r="K35" s="582">
        <f t="shared" si="0"/>
        <v>244.3852631578947</v>
      </c>
      <c r="L35" s="624">
        <v>11.1</v>
      </c>
      <c r="M35" s="584">
        <v>14.4</v>
      </c>
      <c r="N35" s="320" t="s">
        <v>932</v>
      </c>
      <c r="O35" s="611" t="s">
        <v>9</v>
      </c>
      <c r="P35" s="320" t="s">
        <v>381</v>
      </c>
      <c r="Q35" s="324"/>
      <c r="R35" s="320" t="str">
        <f t="shared" si="1"/>
        <v>☆☆☆</v>
      </c>
      <c r="S35" s="585">
        <f aca="true" t="shared" si="4" ref="S35:S40">IF(J35&lt;&gt;0,IF(J35&gt;=L35,ROUNDDOWN(J35/L35*100,0),""),"")</f>
      </c>
      <c r="T35" s="586">
        <f aca="true" t="shared" si="5" ref="T35:T40">IF(J35&lt;&gt;0,IF(J35&gt;=M35,ROUNDDOWN(J35/M35*100,0),""),"")</f>
      </c>
    </row>
    <row r="36" spans="1:20" s="587" customFormat="1" ht="23.25" customHeight="1">
      <c r="A36" s="619"/>
      <c r="B36" s="576"/>
      <c r="C36" s="317" t="s">
        <v>1756</v>
      </c>
      <c r="D36" s="610" t="s">
        <v>1757</v>
      </c>
      <c r="E36" s="320">
        <v>177</v>
      </c>
      <c r="F36" s="578">
        <v>3.982</v>
      </c>
      <c r="G36" s="611" t="s">
        <v>1748</v>
      </c>
      <c r="H36" s="592" t="s">
        <v>1755</v>
      </c>
      <c r="I36" s="593">
        <v>5</v>
      </c>
      <c r="J36" s="612">
        <v>9.6</v>
      </c>
      <c r="K36" s="582">
        <f>IF(J36&gt;0,1/J36*34.6*67.1,"")</f>
        <v>241.83958333333334</v>
      </c>
      <c r="L36" s="624">
        <v>11.1</v>
      </c>
      <c r="M36" s="584">
        <v>14.4</v>
      </c>
      <c r="N36" s="320" t="s">
        <v>932</v>
      </c>
      <c r="O36" s="611" t="s">
        <v>9</v>
      </c>
      <c r="P36" s="320" t="s">
        <v>381</v>
      </c>
      <c r="Q36" s="324"/>
      <c r="R36" s="320" t="str">
        <f>IF(AND(LEFT(D36,1)="D"),"☆☆☆☆",IF(AND(LEFT(D36,1)="R"),"☆☆☆☆",IF(AND(LEFT(D36,1)="C"),"☆☆☆",IF(AND(LEFT(D36,1)="M"),"☆☆☆"," "))))</f>
        <v>☆☆☆</v>
      </c>
      <c r="S36" s="585">
        <f t="shared" si="4"/>
      </c>
      <c r="T36" s="586">
        <f t="shared" si="5"/>
      </c>
    </row>
    <row r="37" spans="1:20" s="587" customFormat="1" ht="23.25" customHeight="1">
      <c r="A37" s="575"/>
      <c r="B37" s="576"/>
      <c r="C37" s="625" t="s">
        <v>951</v>
      </c>
      <c r="D37" s="605" t="s">
        <v>952</v>
      </c>
      <c r="E37" s="626">
        <v>270</v>
      </c>
      <c r="F37" s="627">
        <v>1.595</v>
      </c>
      <c r="G37" s="628" t="s">
        <v>121</v>
      </c>
      <c r="H37" s="607" t="s">
        <v>953</v>
      </c>
      <c r="I37" s="599">
        <v>5</v>
      </c>
      <c r="J37" s="600">
        <v>17.4</v>
      </c>
      <c r="K37" s="629">
        <f t="shared" si="0"/>
        <v>133.42873563218393</v>
      </c>
      <c r="L37" s="600">
        <v>14.4</v>
      </c>
      <c r="M37" s="630">
        <v>17.6</v>
      </c>
      <c r="N37" s="592" t="s">
        <v>900</v>
      </c>
      <c r="O37" s="592" t="s">
        <v>9</v>
      </c>
      <c r="P37" s="631" t="s">
        <v>10</v>
      </c>
      <c r="Q37" s="608"/>
      <c r="R37" s="592" t="str">
        <f>IF(AND(LEFT(D37,1)="D"),"☆☆☆☆",IF(AND(LEFT(D37,1)="R"),"☆☆☆☆",IF(AND(LEFT(D37,1)="C"),"☆☆☆",IF(AND(LEFT(D37,1)="M"),"☆☆☆"," "))))</f>
        <v>☆☆☆☆</v>
      </c>
      <c r="S37" s="585">
        <f t="shared" si="4"/>
        <v>120</v>
      </c>
      <c r="T37" s="586">
        <f t="shared" si="5"/>
      </c>
    </row>
    <row r="38" spans="1:20" s="587" customFormat="1" ht="23.25" customHeight="1">
      <c r="A38" s="575"/>
      <c r="B38" s="576"/>
      <c r="C38" s="625" t="s">
        <v>954</v>
      </c>
      <c r="D38" s="605" t="s">
        <v>955</v>
      </c>
      <c r="E38" s="628" t="s">
        <v>903</v>
      </c>
      <c r="F38" s="627">
        <v>1.991</v>
      </c>
      <c r="G38" s="628" t="s">
        <v>121</v>
      </c>
      <c r="H38" s="607" t="s">
        <v>956</v>
      </c>
      <c r="I38" s="599">
        <v>5</v>
      </c>
      <c r="J38" s="600">
        <v>16.6</v>
      </c>
      <c r="K38" s="582">
        <f t="shared" si="0"/>
        <v>139.85903614457828</v>
      </c>
      <c r="L38" s="600">
        <v>14.4</v>
      </c>
      <c r="M38" s="584">
        <v>17.6</v>
      </c>
      <c r="N38" s="592" t="s">
        <v>900</v>
      </c>
      <c r="O38" s="592" t="s">
        <v>9</v>
      </c>
      <c r="P38" s="631" t="s">
        <v>10</v>
      </c>
      <c r="Q38" s="608"/>
      <c r="R38" s="320" t="str">
        <f t="shared" si="1"/>
        <v>☆☆☆☆</v>
      </c>
      <c r="S38" s="585">
        <f t="shared" si="4"/>
        <v>115</v>
      </c>
      <c r="T38" s="586">
        <f t="shared" si="5"/>
      </c>
    </row>
    <row r="39" spans="1:20" s="587" customFormat="1" ht="23.25" customHeight="1">
      <c r="A39" s="575"/>
      <c r="B39" s="620"/>
      <c r="C39" s="632" t="s">
        <v>957</v>
      </c>
      <c r="D39" s="605" t="s">
        <v>958</v>
      </c>
      <c r="E39" s="628" t="s">
        <v>903</v>
      </c>
      <c r="F39" s="627">
        <v>1.991</v>
      </c>
      <c r="G39" s="628" t="s">
        <v>121</v>
      </c>
      <c r="H39" s="607" t="s">
        <v>959</v>
      </c>
      <c r="I39" s="599">
        <v>5</v>
      </c>
      <c r="J39" s="600">
        <v>14</v>
      </c>
      <c r="K39" s="629">
        <f t="shared" si="0"/>
        <v>165.83285714285714</v>
      </c>
      <c r="L39" s="600">
        <v>13.2</v>
      </c>
      <c r="M39" s="584">
        <v>16.5</v>
      </c>
      <c r="N39" s="592" t="s">
        <v>900</v>
      </c>
      <c r="O39" s="592" t="s">
        <v>9</v>
      </c>
      <c r="P39" s="631" t="s">
        <v>34</v>
      </c>
      <c r="Q39" s="608"/>
      <c r="R39" s="320" t="str">
        <f t="shared" si="1"/>
        <v>☆☆☆☆</v>
      </c>
      <c r="S39" s="585">
        <f t="shared" si="4"/>
        <v>106</v>
      </c>
      <c r="T39" s="586">
        <f t="shared" si="5"/>
      </c>
    </row>
    <row r="40" spans="1:20" s="587" customFormat="1" ht="23.25" customHeight="1">
      <c r="A40" s="575"/>
      <c r="B40" s="620"/>
      <c r="C40" s="632" t="s">
        <v>960</v>
      </c>
      <c r="D40" s="605" t="s">
        <v>961</v>
      </c>
      <c r="E40" s="626">
        <v>133</v>
      </c>
      <c r="F40" s="627">
        <v>1.991</v>
      </c>
      <c r="G40" s="628" t="s">
        <v>121</v>
      </c>
      <c r="H40" s="607" t="s">
        <v>962</v>
      </c>
      <c r="I40" s="599">
        <v>5</v>
      </c>
      <c r="J40" s="600">
        <v>13.7</v>
      </c>
      <c r="K40" s="629">
        <f t="shared" si="0"/>
        <v>169.46423357664233</v>
      </c>
      <c r="L40" s="600">
        <v>13.2</v>
      </c>
      <c r="M40" s="584">
        <v>16.5</v>
      </c>
      <c r="N40" s="592" t="s">
        <v>900</v>
      </c>
      <c r="O40" s="592" t="s">
        <v>9</v>
      </c>
      <c r="P40" s="631" t="s">
        <v>34</v>
      </c>
      <c r="Q40" s="608"/>
      <c r="R40" s="320" t="str">
        <f t="shared" si="1"/>
        <v>☆☆☆</v>
      </c>
      <c r="S40" s="585">
        <f t="shared" si="4"/>
        <v>103</v>
      </c>
      <c r="T40" s="586">
        <f t="shared" si="5"/>
      </c>
    </row>
    <row r="41" spans="1:20" s="587" customFormat="1" ht="23.25" customHeight="1">
      <c r="A41" s="575"/>
      <c r="B41" s="620"/>
      <c r="C41" s="632" t="s">
        <v>1758</v>
      </c>
      <c r="D41" s="605" t="s">
        <v>1759</v>
      </c>
      <c r="E41" s="626">
        <v>270</v>
      </c>
      <c r="F41" s="627">
        <v>1.595</v>
      </c>
      <c r="G41" s="611" t="s">
        <v>114</v>
      </c>
      <c r="H41" s="607" t="s">
        <v>956</v>
      </c>
      <c r="I41" s="599">
        <v>5</v>
      </c>
      <c r="J41" s="600">
        <v>15.9</v>
      </c>
      <c r="K41" s="629">
        <f t="shared" si="0"/>
        <v>146.01635220125786</v>
      </c>
      <c r="L41" s="633">
        <v>14.4</v>
      </c>
      <c r="M41" s="584">
        <v>17.6</v>
      </c>
      <c r="N41" s="592" t="s">
        <v>932</v>
      </c>
      <c r="O41" s="592" t="s">
        <v>171</v>
      </c>
      <c r="P41" s="320" t="s">
        <v>66</v>
      </c>
      <c r="Q41" s="608"/>
      <c r="R41" s="320" t="str">
        <f t="shared" si="1"/>
        <v>☆☆☆☆</v>
      </c>
      <c r="S41" s="585">
        <f t="shared" si="2"/>
        <v>110</v>
      </c>
      <c r="T41" s="586">
        <f t="shared" si="3"/>
      </c>
    </row>
    <row r="42" spans="1:20" s="587" customFormat="1" ht="23.25" customHeight="1">
      <c r="A42" s="575"/>
      <c r="B42" s="588"/>
      <c r="C42" s="634" t="s">
        <v>1760</v>
      </c>
      <c r="D42" s="605" t="s">
        <v>1761</v>
      </c>
      <c r="E42" s="626" t="s">
        <v>1048</v>
      </c>
      <c r="F42" s="627">
        <v>1.991</v>
      </c>
      <c r="G42" s="611" t="s">
        <v>114</v>
      </c>
      <c r="H42" s="607" t="s">
        <v>758</v>
      </c>
      <c r="I42" s="599">
        <v>5</v>
      </c>
      <c r="J42" s="600">
        <v>14.6</v>
      </c>
      <c r="K42" s="629">
        <f t="shared" si="0"/>
        <v>159.01780821917808</v>
      </c>
      <c r="L42" s="633">
        <v>13.2</v>
      </c>
      <c r="M42" s="584">
        <v>16.5</v>
      </c>
      <c r="N42" s="592" t="s">
        <v>932</v>
      </c>
      <c r="O42" s="592" t="s">
        <v>171</v>
      </c>
      <c r="P42" s="320" t="s">
        <v>66</v>
      </c>
      <c r="Q42" s="608"/>
      <c r="R42" s="320" t="str">
        <f t="shared" si="1"/>
        <v>☆☆☆☆</v>
      </c>
      <c r="S42" s="585">
        <f t="shared" si="2"/>
        <v>110</v>
      </c>
      <c r="T42" s="586">
        <f t="shared" si="3"/>
      </c>
    </row>
    <row r="43" spans="1:20" s="587" customFormat="1" ht="23.25" customHeight="1">
      <c r="A43" s="575"/>
      <c r="B43" s="576"/>
      <c r="C43" s="625"/>
      <c r="D43" s="605" t="s">
        <v>1761</v>
      </c>
      <c r="E43" s="626" t="s">
        <v>1048</v>
      </c>
      <c r="F43" s="627">
        <v>1.991</v>
      </c>
      <c r="G43" s="611" t="s">
        <v>114</v>
      </c>
      <c r="H43" s="607" t="s">
        <v>1762</v>
      </c>
      <c r="I43" s="599">
        <v>5</v>
      </c>
      <c r="J43" s="600">
        <v>14.6</v>
      </c>
      <c r="K43" s="629">
        <f t="shared" si="0"/>
        <v>159.01780821917808</v>
      </c>
      <c r="L43" s="633">
        <v>14.4</v>
      </c>
      <c r="M43" s="584">
        <v>17.6</v>
      </c>
      <c r="N43" s="592" t="s">
        <v>932</v>
      </c>
      <c r="O43" s="592" t="s">
        <v>171</v>
      </c>
      <c r="P43" s="320" t="s">
        <v>66</v>
      </c>
      <c r="Q43" s="608"/>
      <c r="R43" s="320" t="str">
        <f t="shared" si="1"/>
        <v>☆☆☆☆</v>
      </c>
      <c r="S43" s="585">
        <f t="shared" si="2"/>
        <v>101</v>
      </c>
      <c r="T43" s="586">
        <f t="shared" si="3"/>
      </c>
    </row>
    <row r="44" spans="1:20" s="587" customFormat="1" ht="23.25" customHeight="1">
      <c r="A44" s="575"/>
      <c r="B44" s="620"/>
      <c r="C44" s="625" t="s">
        <v>1763</v>
      </c>
      <c r="D44" s="605" t="s">
        <v>1764</v>
      </c>
      <c r="E44" s="626" t="s">
        <v>1048</v>
      </c>
      <c r="F44" s="627">
        <v>1.991</v>
      </c>
      <c r="G44" s="611" t="s">
        <v>114</v>
      </c>
      <c r="H44" s="607" t="s">
        <v>1765</v>
      </c>
      <c r="I44" s="599">
        <v>5</v>
      </c>
      <c r="J44" s="600">
        <v>13.4</v>
      </c>
      <c r="K44" s="629">
        <f t="shared" si="0"/>
        <v>173.25820895522384</v>
      </c>
      <c r="L44" s="633">
        <v>13.2</v>
      </c>
      <c r="M44" s="584">
        <v>16.5</v>
      </c>
      <c r="N44" s="592" t="s">
        <v>932</v>
      </c>
      <c r="O44" s="592" t="s">
        <v>9</v>
      </c>
      <c r="P44" s="320" t="s">
        <v>83</v>
      </c>
      <c r="Q44" s="608"/>
      <c r="R44" s="320" t="str">
        <f t="shared" si="1"/>
        <v>☆☆☆☆</v>
      </c>
      <c r="S44" s="585">
        <f t="shared" si="2"/>
        <v>101</v>
      </c>
      <c r="T44" s="586">
        <f t="shared" si="3"/>
      </c>
    </row>
    <row r="45" spans="1:20" s="587" customFormat="1" ht="23.25" customHeight="1">
      <c r="A45" s="575"/>
      <c r="B45" s="588"/>
      <c r="C45" s="604" t="s">
        <v>1766</v>
      </c>
      <c r="D45" s="605" t="s">
        <v>1767</v>
      </c>
      <c r="E45" s="626" t="s">
        <v>1768</v>
      </c>
      <c r="F45" s="627">
        <v>1.991</v>
      </c>
      <c r="G45" s="611" t="s">
        <v>114</v>
      </c>
      <c r="H45" s="607">
        <v>1660</v>
      </c>
      <c r="I45" s="599">
        <v>5</v>
      </c>
      <c r="J45" s="600">
        <v>12.2</v>
      </c>
      <c r="K45" s="629">
        <f t="shared" si="0"/>
        <v>190.3</v>
      </c>
      <c r="L45" s="633">
        <v>12.2</v>
      </c>
      <c r="M45" s="584">
        <v>15.4</v>
      </c>
      <c r="N45" s="592" t="s">
        <v>932</v>
      </c>
      <c r="O45" s="592" t="s">
        <v>171</v>
      </c>
      <c r="P45" s="320" t="s">
        <v>83</v>
      </c>
      <c r="Q45" s="608"/>
      <c r="R45" s="320" t="str">
        <f t="shared" si="1"/>
        <v>☆☆☆</v>
      </c>
      <c r="S45" s="585">
        <f t="shared" si="2"/>
        <v>100</v>
      </c>
      <c r="T45" s="586">
        <f t="shared" si="3"/>
      </c>
    </row>
    <row r="46" spans="1:20" s="587" customFormat="1" ht="23.25" customHeight="1">
      <c r="A46" s="575"/>
      <c r="B46" s="596"/>
      <c r="C46" s="604"/>
      <c r="D46" s="605" t="s">
        <v>1767</v>
      </c>
      <c r="E46" s="626" t="s">
        <v>1768</v>
      </c>
      <c r="F46" s="627">
        <v>1.991</v>
      </c>
      <c r="G46" s="611" t="s">
        <v>121</v>
      </c>
      <c r="H46" s="607">
        <v>1630</v>
      </c>
      <c r="I46" s="599">
        <v>5</v>
      </c>
      <c r="J46" s="600">
        <v>12.2</v>
      </c>
      <c r="K46" s="629">
        <f t="shared" si="0"/>
        <v>190.3</v>
      </c>
      <c r="L46" s="633">
        <v>13.2</v>
      </c>
      <c r="M46" s="584">
        <v>16.5</v>
      </c>
      <c r="N46" s="592" t="s">
        <v>932</v>
      </c>
      <c r="O46" s="592" t="s">
        <v>9</v>
      </c>
      <c r="P46" s="320" t="s">
        <v>83</v>
      </c>
      <c r="Q46" s="608"/>
      <c r="R46" s="320" t="str">
        <f t="shared" si="1"/>
        <v>☆☆☆</v>
      </c>
      <c r="S46" s="585">
        <f t="shared" si="2"/>
      </c>
      <c r="T46" s="586">
        <f t="shared" si="3"/>
      </c>
    </row>
    <row r="47" spans="1:20" s="587" customFormat="1" ht="23.25" customHeight="1">
      <c r="A47" s="575"/>
      <c r="B47" s="588"/>
      <c r="C47" s="634" t="s">
        <v>1769</v>
      </c>
      <c r="D47" s="605" t="s">
        <v>1770</v>
      </c>
      <c r="E47" s="626">
        <v>276</v>
      </c>
      <c r="F47" s="627">
        <v>3.497</v>
      </c>
      <c r="G47" s="611" t="s">
        <v>912</v>
      </c>
      <c r="H47" s="607" t="s">
        <v>1771</v>
      </c>
      <c r="I47" s="599">
        <v>4</v>
      </c>
      <c r="J47" s="600">
        <v>12.5</v>
      </c>
      <c r="K47" s="629">
        <f t="shared" si="0"/>
        <v>185.7328</v>
      </c>
      <c r="L47" s="633">
        <v>11.1</v>
      </c>
      <c r="M47" s="584">
        <v>14.4</v>
      </c>
      <c r="N47" s="592" t="s">
        <v>932</v>
      </c>
      <c r="O47" s="592" t="s">
        <v>927</v>
      </c>
      <c r="P47" s="320" t="s">
        <v>57</v>
      </c>
      <c r="Q47" s="608"/>
      <c r="R47" s="320" t="str">
        <f t="shared" si="1"/>
        <v>☆☆☆</v>
      </c>
      <c r="S47" s="585">
        <f>IF(J47&lt;&gt;0,IF(J47&gt;=L47,ROUNDDOWN(J47/L47*100,0),""),"")</f>
        <v>112</v>
      </c>
      <c r="T47" s="586">
        <f>IF(J47&lt;&gt;0,IF(J47&gt;=M47,ROUNDDOWN(J47/M47*100,0),""),"")</f>
      </c>
    </row>
    <row r="48" spans="1:20" s="587" customFormat="1" ht="23.25" customHeight="1">
      <c r="A48" s="575"/>
      <c r="B48" s="576"/>
      <c r="C48" s="625"/>
      <c r="D48" s="605" t="s">
        <v>1772</v>
      </c>
      <c r="E48" s="626">
        <v>276</v>
      </c>
      <c r="F48" s="627">
        <v>3.497</v>
      </c>
      <c r="G48" s="611" t="s">
        <v>912</v>
      </c>
      <c r="H48" s="607" t="s">
        <v>778</v>
      </c>
      <c r="I48" s="599">
        <v>4</v>
      </c>
      <c r="J48" s="600">
        <v>12.5</v>
      </c>
      <c r="K48" s="629">
        <f t="shared" si="0"/>
        <v>185.7328</v>
      </c>
      <c r="L48" s="633">
        <v>11.1</v>
      </c>
      <c r="M48" s="584">
        <v>14.4</v>
      </c>
      <c r="N48" s="592" t="s">
        <v>932</v>
      </c>
      <c r="O48" s="592" t="s">
        <v>927</v>
      </c>
      <c r="P48" s="320" t="s">
        <v>57</v>
      </c>
      <c r="Q48" s="608"/>
      <c r="R48" s="320" t="str">
        <f t="shared" si="1"/>
        <v>☆☆☆</v>
      </c>
      <c r="S48" s="585">
        <f>IF(J48&lt;&gt;0,IF(J48&gt;=L48,ROUNDDOWN(J48/L48*100,0),""),"")</f>
        <v>112</v>
      </c>
      <c r="T48" s="586">
        <f>IF(J48&lt;&gt;0,IF(J48&gt;=M48,ROUNDDOWN(J48/M48*100,0),""),"")</f>
      </c>
    </row>
    <row r="49" spans="1:20" s="587" customFormat="1" ht="23.25" customHeight="1">
      <c r="A49" s="575"/>
      <c r="B49" s="588"/>
      <c r="C49" s="634" t="s">
        <v>1773</v>
      </c>
      <c r="D49" s="605" t="s">
        <v>1774</v>
      </c>
      <c r="E49" s="626">
        <v>276</v>
      </c>
      <c r="F49" s="627">
        <v>3.497</v>
      </c>
      <c r="G49" s="611" t="s">
        <v>912</v>
      </c>
      <c r="H49" s="607" t="s">
        <v>1775</v>
      </c>
      <c r="I49" s="599">
        <v>5</v>
      </c>
      <c r="J49" s="600">
        <v>11.8</v>
      </c>
      <c r="K49" s="629">
        <f t="shared" si="0"/>
        <v>196.75084745762712</v>
      </c>
      <c r="L49" s="633">
        <v>10.2</v>
      </c>
      <c r="M49" s="584">
        <v>13.5</v>
      </c>
      <c r="N49" s="592" t="s">
        <v>932</v>
      </c>
      <c r="O49" s="592" t="s">
        <v>927</v>
      </c>
      <c r="P49" s="320" t="s">
        <v>57</v>
      </c>
      <c r="Q49" s="608"/>
      <c r="R49" s="320" t="str">
        <f t="shared" si="1"/>
        <v>☆☆☆</v>
      </c>
      <c r="S49" s="585">
        <f t="shared" si="2"/>
        <v>115</v>
      </c>
      <c r="T49" s="586">
        <f t="shared" si="3"/>
      </c>
    </row>
    <row r="50" spans="1:20" s="587" customFormat="1" ht="23.25" customHeight="1">
      <c r="A50" s="575"/>
      <c r="B50" s="576"/>
      <c r="C50" s="625"/>
      <c r="D50" s="605" t="s">
        <v>1776</v>
      </c>
      <c r="E50" s="626">
        <v>276</v>
      </c>
      <c r="F50" s="627">
        <v>3.497</v>
      </c>
      <c r="G50" s="611" t="s">
        <v>912</v>
      </c>
      <c r="H50" s="607" t="s">
        <v>1777</v>
      </c>
      <c r="I50" s="599">
        <v>5</v>
      </c>
      <c r="J50" s="600">
        <v>11.8</v>
      </c>
      <c r="K50" s="629">
        <f>IF(J50&gt;0,1/J50*34.6*67.1,"")</f>
        <v>196.75084745762712</v>
      </c>
      <c r="L50" s="633">
        <v>10.2</v>
      </c>
      <c r="M50" s="584">
        <v>13.5</v>
      </c>
      <c r="N50" s="592" t="s">
        <v>932</v>
      </c>
      <c r="O50" s="592" t="s">
        <v>927</v>
      </c>
      <c r="P50" s="320" t="s">
        <v>57</v>
      </c>
      <c r="Q50" s="608"/>
      <c r="R50" s="320" t="str">
        <f t="shared" si="1"/>
        <v>☆☆☆</v>
      </c>
      <c r="S50" s="585">
        <f t="shared" si="2"/>
        <v>115</v>
      </c>
      <c r="T50" s="586">
        <f t="shared" si="3"/>
      </c>
    </row>
    <row r="51" spans="1:20" s="587" customFormat="1" ht="23.25" customHeight="1">
      <c r="A51" s="575"/>
      <c r="B51" s="614"/>
      <c r="C51" s="615" t="s">
        <v>963</v>
      </c>
      <c r="D51" s="353" t="s">
        <v>964</v>
      </c>
      <c r="E51" s="320">
        <v>278</v>
      </c>
      <c r="F51" s="578">
        <v>4.663</v>
      </c>
      <c r="G51" s="611" t="s">
        <v>965</v>
      </c>
      <c r="H51" s="320" t="s">
        <v>966</v>
      </c>
      <c r="I51" s="616">
        <v>4</v>
      </c>
      <c r="J51" s="583">
        <v>10.2</v>
      </c>
      <c r="K51" s="582">
        <f t="shared" si="0"/>
        <v>227.6137254901961</v>
      </c>
      <c r="L51" s="617">
        <v>10.2</v>
      </c>
      <c r="M51" s="584">
        <v>13.5</v>
      </c>
      <c r="N51" s="320" t="s">
        <v>932</v>
      </c>
      <c r="O51" s="320" t="s">
        <v>9</v>
      </c>
      <c r="P51" s="320" t="s">
        <v>57</v>
      </c>
      <c r="Q51" s="324"/>
      <c r="R51" s="320" t="str">
        <f t="shared" si="1"/>
        <v>☆☆☆☆</v>
      </c>
      <c r="S51" s="585">
        <f t="shared" si="2"/>
        <v>100</v>
      </c>
      <c r="T51" s="586">
        <f t="shared" si="3"/>
      </c>
    </row>
    <row r="52" spans="1:20" s="587" customFormat="1" ht="23.25" customHeight="1">
      <c r="A52" s="575"/>
      <c r="B52" s="635"/>
      <c r="C52" s="609" t="s">
        <v>967</v>
      </c>
      <c r="D52" s="353" t="s">
        <v>968</v>
      </c>
      <c r="E52" s="320">
        <v>278</v>
      </c>
      <c r="F52" s="578">
        <v>4.663</v>
      </c>
      <c r="G52" s="611" t="s">
        <v>969</v>
      </c>
      <c r="H52" s="320">
        <v>2030</v>
      </c>
      <c r="I52" s="636">
        <v>5</v>
      </c>
      <c r="J52" s="637">
        <v>9.2</v>
      </c>
      <c r="K52" s="638">
        <f t="shared" si="0"/>
        <v>252.35434782608698</v>
      </c>
      <c r="L52" s="617">
        <v>9.4</v>
      </c>
      <c r="M52" s="584">
        <v>12.7</v>
      </c>
      <c r="N52" s="320" t="s">
        <v>932</v>
      </c>
      <c r="O52" s="320" t="s">
        <v>9</v>
      </c>
      <c r="P52" s="320" t="s">
        <v>34</v>
      </c>
      <c r="Q52" s="324"/>
      <c r="R52" s="320" t="str">
        <f t="shared" si="1"/>
        <v>☆☆☆☆</v>
      </c>
      <c r="S52" s="585">
        <f t="shared" si="2"/>
      </c>
      <c r="T52" s="586">
        <f t="shared" si="3"/>
      </c>
    </row>
    <row r="53" spans="1:20" s="587" customFormat="1" ht="23.25" customHeight="1">
      <c r="A53" s="575"/>
      <c r="B53" s="622"/>
      <c r="C53" s="317"/>
      <c r="D53" s="353" t="s">
        <v>968</v>
      </c>
      <c r="E53" s="320">
        <v>278</v>
      </c>
      <c r="F53" s="578">
        <v>4.663</v>
      </c>
      <c r="G53" s="611" t="s">
        <v>1778</v>
      </c>
      <c r="H53" s="320">
        <v>2030</v>
      </c>
      <c r="I53" s="636">
        <v>5</v>
      </c>
      <c r="J53" s="637">
        <v>9.2</v>
      </c>
      <c r="K53" s="638">
        <f>IF(J53&gt;0,1/J53*34.6*67.1,"")</f>
        <v>252.35434782608698</v>
      </c>
      <c r="L53" s="617">
        <v>9.4</v>
      </c>
      <c r="M53" s="584">
        <v>12.7</v>
      </c>
      <c r="N53" s="320" t="s">
        <v>932</v>
      </c>
      <c r="O53" s="320" t="s">
        <v>9</v>
      </c>
      <c r="P53" s="320" t="s">
        <v>34</v>
      </c>
      <c r="Q53" s="324"/>
      <c r="R53" s="320" t="str">
        <f>IF(AND(LEFT(D53,1)="D"),"☆☆☆☆",IF(AND(LEFT(D53,1)="R"),"☆☆☆☆",IF(AND(LEFT(D53,1)="C"),"☆☆☆",IF(AND(LEFT(D53,1)="M"),"☆☆☆"," "))))</f>
        <v>☆☆☆☆</v>
      </c>
      <c r="S53" s="585">
        <f>IF(J53&lt;&gt;0,IF(J53&gt;=L53,ROUNDDOWN(J53/L53*100,0),""),"")</f>
      </c>
      <c r="T53" s="586">
        <f>IF(J53&lt;&gt;0,IF(J53&gt;=M53,ROUNDDOWN(J53/M53*100,0),""),"")</f>
      </c>
    </row>
    <row r="54" spans="1:20" s="587" customFormat="1" ht="23.25" customHeight="1">
      <c r="A54" s="575"/>
      <c r="B54" s="614"/>
      <c r="C54" s="615" t="s">
        <v>970</v>
      </c>
      <c r="D54" s="353" t="s">
        <v>971</v>
      </c>
      <c r="E54" s="320">
        <v>157</v>
      </c>
      <c r="F54" s="578">
        <v>5.461</v>
      </c>
      <c r="G54" s="611" t="s">
        <v>114</v>
      </c>
      <c r="H54" s="320">
        <v>1920</v>
      </c>
      <c r="I54" s="636">
        <v>4</v>
      </c>
      <c r="J54" s="637">
        <v>8.9</v>
      </c>
      <c r="K54" s="638">
        <f t="shared" si="0"/>
        <v>260.8606741573034</v>
      </c>
      <c r="L54" s="617">
        <v>10.2</v>
      </c>
      <c r="M54" s="584">
        <v>13.5</v>
      </c>
      <c r="N54" s="320" t="s">
        <v>950</v>
      </c>
      <c r="O54" s="320" t="s">
        <v>171</v>
      </c>
      <c r="P54" s="320" t="s">
        <v>57</v>
      </c>
      <c r="Q54" s="324"/>
      <c r="R54" s="320" t="str">
        <f t="shared" si="1"/>
        <v>☆☆☆</v>
      </c>
      <c r="S54" s="585">
        <f t="shared" si="2"/>
      </c>
      <c r="T54" s="586">
        <f t="shared" si="3"/>
      </c>
    </row>
    <row r="55" spans="1:20" s="587" customFormat="1" ht="23.25" customHeight="1">
      <c r="A55" s="575"/>
      <c r="B55" s="614"/>
      <c r="C55" s="615" t="s">
        <v>972</v>
      </c>
      <c r="D55" s="353" t="s">
        <v>973</v>
      </c>
      <c r="E55" s="320">
        <v>157</v>
      </c>
      <c r="F55" s="578">
        <v>5.461</v>
      </c>
      <c r="G55" s="611" t="s">
        <v>114</v>
      </c>
      <c r="H55" s="320">
        <v>1980</v>
      </c>
      <c r="I55" s="636">
        <v>4</v>
      </c>
      <c r="J55" s="637">
        <v>8.5</v>
      </c>
      <c r="K55" s="638">
        <f t="shared" si="0"/>
        <v>273.1364705882352</v>
      </c>
      <c r="L55" s="617">
        <v>10.2</v>
      </c>
      <c r="M55" s="584">
        <v>13.5</v>
      </c>
      <c r="N55" s="320" t="s">
        <v>950</v>
      </c>
      <c r="O55" s="320" t="s">
        <v>171</v>
      </c>
      <c r="P55" s="320" t="s">
        <v>34</v>
      </c>
      <c r="Q55" s="324"/>
      <c r="R55" s="320" t="str">
        <f t="shared" si="1"/>
        <v>☆☆☆</v>
      </c>
      <c r="S55" s="585">
        <f t="shared" si="2"/>
      </c>
      <c r="T55" s="586">
        <f t="shared" si="3"/>
      </c>
    </row>
    <row r="56" spans="1:20" s="587" customFormat="1" ht="23.25" customHeight="1">
      <c r="A56" s="575"/>
      <c r="B56" s="614"/>
      <c r="C56" s="615" t="s">
        <v>974</v>
      </c>
      <c r="D56" s="353" t="s">
        <v>975</v>
      </c>
      <c r="E56" s="320">
        <v>157</v>
      </c>
      <c r="F56" s="578">
        <v>5.461</v>
      </c>
      <c r="G56" s="611" t="s">
        <v>114</v>
      </c>
      <c r="H56" s="320">
        <v>2060</v>
      </c>
      <c r="I56" s="616">
        <v>5</v>
      </c>
      <c r="J56" s="583">
        <v>8.5</v>
      </c>
      <c r="K56" s="582">
        <f t="shared" si="0"/>
        <v>273.1364705882352</v>
      </c>
      <c r="L56" s="617">
        <v>9.4</v>
      </c>
      <c r="M56" s="584">
        <v>12.7</v>
      </c>
      <c r="N56" s="320" t="s">
        <v>932</v>
      </c>
      <c r="O56" s="320" t="s">
        <v>9</v>
      </c>
      <c r="P56" s="320" t="s">
        <v>34</v>
      </c>
      <c r="Q56" s="324"/>
      <c r="R56" s="320" t="str">
        <f t="shared" si="1"/>
        <v>☆☆☆</v>
      </c>
      <c r="S56" s="585">
        <f t="shared" si="2"/>
      </c>
      <c r="T56" s="586">
        <f t="shared" si="3"/>
      </c>
    </row>
    <row r="57" spans="1:20" s="587" customFormat="1" ht="23.25" customHeight="1">
      <c r="A57" s="575"/>
      <c r="B57" s="635"/>
      <c r="C57" s="609" t="s">
        <v>976</v>
      </c>
      <c r="D57" s="353" t="s">
        <v>977</v>
      </c>
      <c r="E57" s="320">
        <v>274</v>
      </c>
      <c r="F57" s="578">
        <v>1.991</v>
      </c>
      <c r="G57" s="611" t="s">
        <v>925</v>
      </c>
      <c r="H57" s="320" t="s">
        <v>978</v>
      </c>
      <c r="I57" s="636">
        <v>5</v>
      </c>
      <c r="J57" s="637">
        <v>15.5</v>
      </c>
      <c r="K57" s="582">
        <f t="shared" si="0"/>
        <v>149.78451612903226</v>
      </c>
      <c r="L57" s="617">
        <v>12.2</v>
      </c>
      <c r="M57" s="584">
        <v>15.4</v>
      </c>
      <c r="N57" s="320" t="s">
        <v>979</v>
      </c>
      <c r="O57" s="611" t="s">
        <v>927</v>
      </c>
      <c r="P57" s="320" t="s">
        <v>381</v>
      </c>
      <c r="Q57" s="324"/>
      <c r="R57" s="320" t="str">
        <f t="shared" si="1"/>
        <v>☆☆☆☆</v>
      </c>
      <c r="S57" s="585">
        <f t="shared" si="2"/>
        <v>127</v>
      </c>
      <c r="T57" s="586">
        <f t="shared" si="3"/>
        <v>100</v>
      </c>
    </row>
    <row r="58" spans="1:20" s="587" customFormat="1" ht="23.25" customHeight="1">
      <c r="A58" s="575"/>
      <c r="B58" s="622"/>
      <c r="C58" s="317"/>
      <c r="D58" s="353" t="s">
        <v>977</v>
      </c>
      <c r="E58" s="320">
        <v>274</v>
      </c>
      <c r="F58" s="578">
        <v>1.991</v>
      </c>
      <c r="G58" s="611" t="s">
        <v>925</v>
      </c>
      <c r="H58" s="320">
        <v>1790</v>
      </c>
      <c r="I58" s="636">
        <v>5</v>
      </c>
      <c r="J58" s="637">
        <v>15.5</v>
      </c>
      <c r="K58" s="582">
        <f t="shared" si="0"/>
        <v>149.78451612903226</v>
      </c>
      <c r="L58" s="617">
        <v>11.1</v>
      </c>
      <c r="M58" s="584">
        <v>14.4</v>
      </c>
      <c r="N58" s="320" t="s">
        <v>979</v>
      </c>
      <c r="O58" s="611" t="s">
        <v>927</v>
      </c>
      <c r="P58" s="320" t="s">
        <v>381</v>
      </c>
      <c r="Q58" s="324"/>
      <c r="R58" s="320" t="str">
        <f t="shared" si="1"/>
        <v>☆☆☆☆</v>
      </c>
      <c r="S58" s="585">
        <f t="shared" si="2"/>
        <v>139</v>
      </c>
      <c r="T58" s="586">
        <f t="shared" si="3"/>
        <v>107</v>
      </c>
    </row>
    <row r="59" spans="1:20" s="587" customFormat="1" ht="23.25" customHeight="1">
      <c r="A59" s="575"/>
      <c r="B59" s="621"/>
      <c r="C59" s="319" t="s">
        <v>980</v>
      </c>
      <c r="D59" s="353" t="s">
        <v>981</v>
      </c>
      <c r="E59" s="320">
        <v>276</v>
      </c>
      <c r="F59" s="578">
        <v>3.497</v>
      </c>
      <c r="G59" s="611" t="s">
        <v>912</v>
      </c>
      <c r="H59" s="320">
        <v>1750</v>
      </c>
      <c r="I59" s="636">
        <v>5</v>
      </c>
      <c r="J59" s="637">
        <v>12.8</v>
      </c>
      <c r="K59" s="582">
        <f t="shared" si="0"/>
        <v>181.3796875</v>
      </c>
      <c r="L59" s="617">
        <v>12.2</v>
      </c>
      <c r="M59" s="584">
        <v>15.4</v>
      </c>
      <c r="N59" s="320" t="s">
        <v>937</v>
      </c>
      <c r="O59" s="611" t="s">
        <v>927</v>
      </c>
      <c r="P59" s="320" t="s">
        <v>381</v>
      </c>
      <c r="Q59" s="324" t="s">
        <v>982</v>
      </c>
      <c r="R59" s="320" t="str">
        <f t="shared" si="1"/>
        <v>☆☆☆☆</v>
      </c>
      <c r="S59" s="585">
        <f t="shared" si="2"/>
        <v>104</v>
      </c>
      <c r="T59" s="586">
        <f t="shared" si="3"/>
      </c>
    </row>
    <row r="60" spans="1:20" s="587" customFormat="1" ht="23.25" customHeight="1">
      <c r="A60" s="575"/>
      <c r="B60" s="622"/>
      <c r="C60" s="317"/>
      <c r="D60" s="353" t="s">
        <v>981</v>
      </c>
      <c r="E60" s="320">
        <v>276</v>
      </c>
      <c r="F60" s="578">
        <v>3.497</v>
      </c>
      <c r="G60" s="611" t="s">
        <v>912</v>
      </c>
      <c r="H60" s="320" t="s">
        <v>983</v>
      </c>
      <c r="I60" s="636">
        <v>5</v>
      </c>
      <c r="J60" s="637">
        <v>12.8</v>
      </c>
      <c r="K60" s="582">
        <f t="shared" si="0"/>
        <v>181.3796875</v>
      </c>
      <c r="L60" s="617">
        <v>11.1</v>
      </c>
      <c r="M60" s="584">
        <v>14.4</v>
      </c>
      <c r="N60" s="320" t="s">
        <v>937</v>
      </c>
      <c r="O60" s="611" t="s">
        <v>927</v>
      </c>
      <c r="P60" s="320" t="s">
        <v>381</v>
      </c>
      <c r="Q60" s="324" t="s">
        <v>984</v>
      </c>
      <c r="R60" s="320" t="str">
        <f t="shared" si="1"/>
        <v>☆☆☆☆</v>
      </c>
      <c r="S60" s="585">
        <f t="shared" si="2"/>
        <v>115</v>
      </c>
      <c r="T60" s="586">
        <f t="shared" si="3"/>
      </c>
    </row>
    <row r="61" spans="1:20" s="587" customFormat="1" ht="23.25" customHeight="1">
      <c r="A61" s="575"/>
      <c r="B61" s="635"/>
      <c r="C61" s="609" t="s">
        <v>985</v>
      </c>
      <c r="D61" s="353" t="s">
        <v>986</v>
      </c>
      <c r="E61" s="320">
        <v>276</v>
      </c>
      <c r="F61" s="578">
        <v>3.497</v>
      </c>
      <c r="G61" s="611" t="s">
        <v>912</v>
      </c>
      <c r="H61" s="320" t="s">
        <v>987</v>
      </c>
      <c r="I61" s="636">
        <v>5</v>
      </c>
      <c r="J61" s="637">
        <v>12</v>
      </c>
      <c r="K61" s="582">
        <f t="shared" si="0"/>
        <v>193.47166666666664</v>
      </c>
      <c r="L61" s="617">
        <v>11.1</v>
      </c>
      <c r="M61" s="584">
        <v>14.4</v>
      </c>
      <c r="N61" s="320" t="s">
        <v>937</v>
      </c>
      <c r="O61" s="611" t="s">
        <v>927</v>
      </c>
      <c r="P61" s="320" t="s">
        <v>83</v>
      </c>
      <c r="Q61" s="324" t="s">
        <v>982</v>
      </c>
      <c r="R61" s="320" t="str">
        <f t="shared" si="1"/>
        <v>☆☆☆☆</v>
      </c>
      <c r="S61" s="585">
        <f t="shared" si="2"/>
        <v>108</v>
      </c>
      <c r="T61" s="586">
        <f t="shared" si="3"/>
      </c>
    </row>
    <row r="62" spans="1:20" s="587" customFormat="1" ht="23.25" customHeight="1">
      <c r="A62" s="575"/>
      <c r="B62" s="622"/>
      <c r="C62" s="317"/>
      <c r="D62" s="353" t="s">
        <v>986</v>
      </c>
      <c r="E62" s="320">
        <v>276</v>
      </c>
      <c r="F62" s="578">
        <v>3.497</v>
      </c>
      <c r="G62" s="611" t="s">
        <v>912</v>
      </c>
      <c r="H62" s="320">
        <v>1880</v>
      </c>
      <c r="I62" s="636">
        <v>5</v>
      </c>
      <c r="J62" s="637">
        <v>12</v>
      </c>
      <c r="K62" s="582">
        <f t="shared" si="0"/>
        <v>193.47166666666664</v>
      </c>
      <c r="L62" s="617">
        <v>10.2</v>
      </c>
      <c r="M62" s="584">
        <v>13.5</v>
      </c>
      <c r="N62" s="320" t="s">
        <v>937</v>
      </c>
      <c r="O62" s="611" t="s">
        <v>927</v>
      </c>
      <c r="P62" s="320" t="s">
        <v>83</v>
      </c>
      <c r="Q62" s="324" t="s">
        <v>982</v>
      </c>
      <c r="R62" s="320" t="str">
        <f t="shared" si="1"/>
        <v>☆☆☆☆</v>
      </c>
      <c r="S62" s="585">
        <f t="shared" si="2"/>
        <v>117</v>
      </c>
      <c r="T62" s="586">
        <f t="shared" si="3"/>
      </c>
    </row>
    <row r="63" spans="1:20" s="587" customFormat="1" ht="23.25" customHeight="1">
      <c r="A63" s="575"/>
      <c r="B63" s="621"/>
      <c r="C63" s="319" t="s">
        <v>988</v>
      </c>
      <c r="D63" s="353" t="s">
        <v>989</v>
      </c>
      <c r="E63" s="320">
        <v>276</v>
      </c>
      <c r="F63" s="578">
        <v>3.497</v>
      </c>
      <c r="G63" s="611" t="s">
        <v>912</v>
      </c>
      <c r="H63" s="320">
        <v>1760</v>
      </c>
      <c r="I63" s="636">
        <v>5</v>
      </c>
      <c r="J63" s="637">
        <v>12.4</v>
      </c>
      <c r="K63" s="582">
        <f t="shared" si="0"/>
        <v>187.2306451612903</v>
      </c>
      <c r="L63" s="617">
        <v>12.2</v>
      </c>
      <c r="M63" s="584">
        <v>15.4</v>
      </c>
      <c r="N63" s="320" t="s">
        <v>937</v>
      </c>
      <c r="O63" s="611" t="s">
        <v>927</v>
      </c>
      <c r="P63" s="320" t="s">
        <v>381</v>
      </c>
      <c r="Q63" s="324" t="s">
        <v>982</v>
      </c>
      <c r="R63" s="320" t="str">
        <f t="shared" si="1"/>
        <v>☆☆☆☆</v>
      </c>
      <c r="S63" s="585">
        <f t="shared" si="2"/>
        <v>101</v>
      </c>
      <c r="T63" s="586">
        <f t="shared" si="3"/>
      </c>
    </row>
    <row r="64" spans="1:20" s="587" customFormat="1" ht="23.25" customHeight="1">
      <c r="A64" s="575"/>
      <c r="B64" s="622"/>
      <c r="C64" s="317"/>
      <c r="D64" s="353" t="s">
        <v>989</v>
      </c>
      <c r="E64" s="320">
        <v>276</v>
      </c>
      <c r="F64" s="578">
        <v>3.497</v>
      </c>
      <c r="G64" s="611" t="s">
        <v>912</v>
      </c>
      <c r="H64" s="320" t="s">
        <v>990</v>
      </c>
      <c r="I64" s="636">
        <v>5</v>
      </c>
      <c r="J64" s="637">
        <v>12.4</v>
      </c>
      <c r="K64" s="582">
        <f t="shared" si="0"/>
        <v>187.2306451612903</v>
      </c>
      <c r="L64" s="617">
        <v>11.1</v>
      </c>
      <c r="M64" s="584">
        <v>14.4</v>
      </c>
      <c r="N64" s="320" t="s">
        <v>937</v>
      </c>
      <c r="O64" s="611" t="s">
        <v>927</v>
      </c>
      <c r="P64" s="320" t="s">
        <v>381</v>
      </c>
      <c r="Q64" s="324" t="s">
        <v>982</v>
      </c>
      <c r="R64" s="320" t="str">
        <f t="shared" si="1"/>
        <v>☆☆☆☆</v>
      </c>
      <c r="S64" s="585">
        <f t="shared" si="2"/>
        <v>111</v>
      </c>
      <c r="T64" s="586">
        <f t="shared" si="3"/>
      </c>
    </row>
    <row r="65" spans="1:20" s="587" customFormat="1" ht="23.25" customHeight="1">
      <c r="A65" s="575"/>
      <c r="B65" s="621"/>
      <c r="C65" s="319" t="s">
        <v>991</v>
      </c>
      <c r="D65" s="353" t="s">
        <v>992</v>
      </c>
      <c r="E65" s="639" t="s">
        <v>993</v>
      </c>
      <c r="F65" s="578">
        <v>3.497</v>
      </c>
      <c r="G65" s="611" t="s">
        <v>114</v>
      </c>
      <c r="H65" s="320">
        <v>1860</v>
      </c>
      <c r="I65" s="636">
        <v>5</v>
      </c>
      <c r="J65" s="637">
        <v>15.2</v>
      </c>
      <c r="K65" s="582">
        <f t="shared" si="0"/>
        <v>152.74078947368417</v>
      </c>
      <c r="L65" s="617">
        <v>11.1</v>
      </c>
      <c r="M65" s="584">
        <v>14.4</v>
      </c>
      <c r="N65" s="320" t="s">
        <v>994</v>
      </c>
      <c r="O65" s="611" t="s">
        <v>9</v>
      </c>
      <c r="P65" s="320" t="s">
        <v>57</v>
      </c>
      <c r="Q65" s="324"/>
      <c r="R65" s="320" t="str">
        <f t="shared" si="1"/>
        <v>☆☆☆☆</v>
      </c>
      <c r="S65" s="585">
        <f t="shared" si="2"/>
        <v>136</v>
      </c>
      <c r="T65" s="586">
        <f t="shared" si="3"/>
        <v>105</v>
      </c>
    </row>
    <row r="66" spans="1:20" s="587" customFormat="1" ht="23.25" customHeight="1">
      <c r="A66" s="575"/>
      <c r="B66" s="622"/>
      <c r="C66" s="317"/>
      <c r="D66" s="353" t="s">
        <v>992</v>
      </c>
      <c r="E66" s="639" t="s">
        <v>993</v>
      </c>
      <c r="F66" s="578">
        <v>3.497</v>
      </c>
      <c r="G66" s="611" t="s">
        <v>114</v>
      </c>
      <c r="H66" s="320">
        <v>1900</v>
      </c>
      <c r="I66" s="636">
        <v>5</v>
      </c>
      <c r="J66" s="637">
        <v>15.2</v>
      </c>
      <c r="K66" s="582">
        <f t="shared" si="0"/>
        <v>152.74078947368417</v>
      </c>
      <c r="L66" s="617">
        <v>10.2</v>
      </c>
      <c r="M66" s="584">
        <v>13.5</v>
      </c>
      <c r="N66" s="320" t="s">
        <v>994</v>
      </c>
      <c r="O66" s="611" t="s">
        <v>9</v>
      </c>
      <c r="P66" s="320" t="s">
        <v>57</v>
      </c>
      <c r="Q66" s="324"/>
      <c r="R66" s="320" t="str">
        <f t="shared" si="1"/>
        <v>☆☆☆☆</v>
      </c>
      <c r="S66" s="585">
        <f t="shared" si="2"/>
        <v>149</v>
      </c>
      <c r="T66" s="586">
        <f t="shared" si="3"/>
        <v>112</v>
      </c>
    </row>
    <row r="67" spans="1:20" s="587" customFormat="1" ht="23.25" customHeight="1">
      <c r="A67" s="575"/>
      <c r="B67" s="622"/>
      <c r="C67" s="319" t="s">
        <v>1779</v>
      </c>
      <c r="D67" s="353" t="s">
        <v>1780</v>
      </c>
      <c r="E67" s="320">
        <v>276</v>
      </c>
      <c r="F67" s="578">
        <v>3.497</v>
      </c>
      <c r="G67" s="611" t="s">
        <v>925</v>
      </c>
      <c r="H67" s="320" t="s">
        <v>1781</v>
      </c>
      <c r="I67" s="636">
        <v>5</v>
      </c>
      <c r="J67" s="637">
        <v>12.5</v>
      </c>
      <c r="K67" s="582">
        <f t="shared" si="0"/>
        <v>185.7328</v>
      </c>
      <c r="L67" s="617">
        <v>11.1</v>
      </c>
      <c r="M67" s="584">
        <v>14.4</v>
      </c>
      <c r="N67" s="320" t="s">
        <v>1782</v>
      </c>
      <c r="O67" s="611" t="s">
        <v>927</v>
      </c>
      <c r="P67" s="320" t="s">
        <v>57</v>
      </c>
      <c r="Q67" s="324"/>
      <c r="R67" s="320" t="str">
        <f t="shared" si="1"/>
        <v>☆☆☆</v>
      </c>
      <c r="S67" s="585">
        <f t="shared" si="2"/>
        <v>112</v>
      </c>
      <c r="T67" s="586">
        <f t="shared" si="3"/>
      </c>
    </row>
    <row r="68" spans="1:20" s="587" customFormat="1" ht="23.25" customHeight="1">
      <c r="A68" s="575"/>
      <c r="B68" s="622"/>
      <c r="C68" s="609" t="s">
        <v>995</v>
      </c>
      <c r="D68" s="353" t="s">
        <v>996</v>
      </c>
      <c r="E68" s="320">
        <v>278</v>
      </c>
      <c r="F68" s="578">
        <v>4.663</v>
      </c>
      <c r="G68" s="611" t="s">
        <v>925</v>
      </c>
      <c r="H68" s="320" t="s">
        <v>997</v>
      </c>
      <c r="I68" s="636">
        <v>5</v>
      </c>
      <c r="J68" s="637">
        <v>10</v>
      </c>
      <c r="K68" s="582">
        <f t="shared" si="0"/>
        <v>232.166</v>
      </c>
      <c r="L68" s="617">
        <v>10.2</v>
      </c>
      <c r="M68" s="584">
        <v>13.5</v>
      </c>
      <c r="N68" s="320" t="s">
        <v>932</v>
      </c>
      <c r="O68" s="320" t="s">
        <v>9</v>
      </c>
      <c r="P68" s="320" t="s">
        <v>57</v>
      </c>
      <c r="Q68" s="324"/>
      <c r="R68" s="320" t="str">
        <f t="shared" si="1"/>
        <v>☆☆☆☆</v>
      </c>
      <c r="S68" s="585">
        <f t="shared" si="2"/>
      </c>
      <c r="T68" s="586">
        <f t="shared" si="3"/>
      </c>
    </row>
    <row r="69" spans="1:20" s="587" customFormat="1" ht="23.25" customHeight="1">
      <c r="A69" s="575"/>
      <c r="B69" s="614"/>
      <c r="C69" s="615" t="s">
        <v>998</v>
      </c>
      <c r="D69" s="353" t="s">
        <v>999</v>
      </c>
      <c r="E69" s="320">
        <v>274</v>
      </c>
      <c r="F69" s="578">
        <v>1.991</v>
      </c>
      <c r="G69" s="611" t="s">
        <v>925</v>
      </c>
      <c r="H69" s="320" t="s">
        <v>1000</v>
      </c>
      <c r="I69" s="636">
        <v>5</v>
      </c>
      <c r="J69" s="637">
        <v>15.5</v>
      </c>
      <c r="K69" s="582">
        <f t="shared" si="0"/>
        <v>149.78451612903226</v>
      </c>
      <c r="L69" s="617">
        <v>11.1</v>
      </c>
      <c r="M69" s="584">
        <v>14.4</v>
      </c>
      <c r="N69" s="320" t="s">
        <v>979</v>
      </c>
      <c r="O69" s="611" t="s">
        <v>927</v>
      </c>
      <c r="P69" s="320" t="s">
        <v>381</v>
      </c>
      <c r="Q69" s="324"/>
      <c r="R69" s="320" t="str">
        <f t="shared" si="1"/>
        <v>☆☆☆☆</v>
      </c>
      <c r="S69" s="585">
        <f t="shared" si="2"/>
        <v>139</v>
      </c>
      <c r="T69" s="586">
        <f t="shared" si="3"/>
        <v>107</v>
      </c>
    </row>
    <row r="70" spans="1:20" s="587" customFormat="1" ht="23.25" customHeight="1">
      <c r="A70" s="575"/>
      <c r="B70" s="621"/>
      <c r="C70" s="319" t="s">
        <v>1001</v>
      </c>
      <c r="D70" s="353" t="s">
        <v>1002</v>
      </c>
      <c r="E70" s="320">
        <v>276</v>
      </c>
      <c r="F70" s="578">
        <v>3.497</v>
      </c>
      <c r="G70" s="611" t="s">
        <v>912</v>
      </c>
      <c r="H70" s="320" t="s">
        <v>1003</v>
      </c>
      <c r="I70" s="636">
        <v>5</v>
      </c>
      <c r="J70" s="637">
        <v>12</v>
      </c>
      <c r="K70" s="582">
        <f t="shared" si="0"/>
        <v>193.47166666666664</v>
      </c>
      <c r="L70" s="617">
        <v>11.1</v>
      </c>
      <c r="M70" s="584">
        <v>14.4</v>
      </c>
      <c r="N70" s="320" t="s">
        <v>937</v>
      </c>
      <c r="O70" s="611" t="s">
        <v>927</v>
      </c>
      <c r="P70" s="320" t="s">
        <v>381</v>
      </c>
      <c r="Q70" s="324" t="s">
        <v>982</v>
      </c>
      <c r="R70" s="320" t="str">
        <f t="shared" si="1"/>
        <v>☆☆☆☆</v>
      </c>
      <c r="S70" s="585">
        <f t="shared" si="2"/>
        <v>108</v>
      </c>
      <c r="T70" s="586">
        <f t="shared" si="3"/>
      </c>
    </row>
    <row r="71" spans="1:20" s="587" customFormat="1" ht="23.25" customHeight="1">
      <c r="A71" s="575"/>
      <c r="B71" s="622"/>
      <c r="C71" s="317"/>
      <c r="D71" s="353" t="s">
        <v>1002</v>
      </c>
      <c r="E71" s="320">
        <v>276</v>
      </c>
      <c r="F71" s="578">
        <v>3.497</v>
      </c>
      <c r="G71" s="611" t="s">
        <v>912</v>
      </c>
      <c r="H71" s="320" t="s">
        <v>1004</v>
      </c>
      <c r="I71" s="616">
        <v>5</v>
      </c>
      <c r="J71" s="583">
        <v>12</v>
      </c>
      <c r="K71" s="582">
        <f t="shared" si="0"/>
        <v>193.47166666666664</v>
      </c>
      <c r="L71" s="617">
        <v>10.2</v>
      </c>
      <c r="M71" s="584">
        <v>13.5</v>
      </c>
      <c r="N71" s="320" t="s">
        <v>937</v>
      </c>
      <c r="O71" s="611" t="s">
        <v>927</v>
      </c>
      <c r="P71" s="320" t="s">
        <v>381</v>
      </c>
      <c r="Q71" s="324" t="s">
        <v>982</v>
      </c>
      <c r="R71" s="320" t="str">
        <f t="shared" si="1"/>
        <v>☆☆☆☆</v>
      </c>
      <c r="S71" s="585">
        <f t="shared" si="2"/>
        <v>117</v>
      </c>
      <c r="T71" s="586">
        <f t="shared" si="3"/>
      </c>
    </row>
    <row r="72" spans="1:20" s="587" customFormat="1" ht="23.25" customHeight="1">
      <c r="A72" s="575"/>
      <c r="B72" s="614"/>
      <c r="C72" s="615" t="s">
        <v>1005</v>
      </c>
      <c r="D72" s="353" t="s">
        <v>1006</v>
      </c>
      <c r="E72" s="320">
        <v>276</v>
      </c>
      <c r="F72" s="578">
        <v>3.497</v>
      </c>
      <c r="G72" s="611" t="s">
        <v>912</v>
      </c>
      <c r="H72" s="320" t="s">
        <v>1007</v>
      </c>
      <c r="I72" s="636">
        <v>5</v>
      </c>
      <c r="J72" s="637">
        <v>12</v>
      </c>
      <c r="K72" s="582">
        <f t="shared" si="0"/>
        <v>193.47166666666664</v>
      </c>
      <c r="L72" s="617">
        <v>10.2</v>
      </c>
      <c r="M72" s="584">
        <v>13.5</v>
      </c>
      <c r="N72" s="320" t="s">
        <v>937</v>
      </c>
      <c r="O72" s="611" t="s">
        <v>927</v>
      </c>
      <c r="P72" s="320" t="s">
        <v>83</v>
      </c>
      <c r="Q72" s="324" t="s">
        <v>982</v>
      </c>
      <c r="R72" s="320" t="str">
        <f t="shared" si="1"/>
        <v>☆☆☆☆</v>
      </c>
      <c r="S72" s="585">
        <f t="shared" si="2"/>
        <v>117</v>
      </c>
      <c r="T72" s="586">
        <f t="shared" si="3"/>
      </c>
    </row>
    <row r="73" spans="1:20" s="587" customFormat="1" ht="23.25" customHeight="1">
      <c r="A73" s="575"/>
      <c r="B73" s="621"/>
      <c r="C73" s="319" t="s">
        <v>1008</v>
      </c>
      <c r="D73" s="353" t="s">
        <v>1009</v>
      </c>
      <c r="E73" s="320">
        <v>276</v>
      </c>
      <c r="F73" s="578">
        <v>3.497</v>
      </c>
      <c r="G73" s="611" t="s">
        <v>912</v>
      </c>
      <c r="H73" s="320" t="s">
        <v>1010</v>
      </c>
      <c r="I73" s="636" t="s">
        <v>1011</v>
      </c>
      <c r="J73" s="637">
        <v>12.4</v>
      </c>
      <c r="K73" s="582">
        <f t="shared" si="0"/>
        <v>187.2306451612903</v>
      </c>
      <c r="L73" s="617">
        <v>11.1</v>
      </c>
      <c r="M73" s="584">
        <v>14.4</v>
      </c>
      <c r="N73" s="320" t="s">
        <v>937</v>
      </c>
      <c r="O73" s="611" t="s">
        <v>927</v>
      </c>
      <c r="P73" s="320" t="s">
        <v>381</v>
      </c>
      <c r="Q73" s="324" t="s">
        <v>982</v>
      </c>
      <c r="R73" s="320" t="str">
        <f t="shared" si="1"/>
        <v>☆☆☆☆</v>
      </c>
      <c r="S73" s="585">
        <f t="shared" si="2"/>
        <v>111</v>
      </c>
      <c r="T73" s="586">
        <f t="shared" si="3"/>
      </c>
    </row>
    <row r="74" spans="1:20" s="587" customFormat="1" ht="23.25" customHeight="1">
      <c r="A74" s="575"/>
      <c r="B74" s="622"/>
      <c r="C74" s="317"/>
      <c r="D74" s="353" t="s">
        <v>1009</v>
      </c>
      <c r="E74" s="320">
        <v>276</v>
      </c>
      <c r="F74" s="578">
        <v>3.497</v>
      </c>
      <c r="G74" s="611" t="s">
        <v>912</v>
      </c>
      <c r="H74" s="320" t="s">
        <v>1012</v>
      </c>
      <c r="I74" s="636" t="s">
        <v>1011</v>
      </c>
      <c r="J74" s="637">
        <v>12.4</v>
      </c>
      <c r="K74" s="582">
        <f t="shared" si="0"/>
        <v>187.2306451612903</v>
      </c>
      <c r="L74" s="617">
        <v>10.2</v>
      </c>
      <c r="M74" s="584">
        <v>13.5</v>
      </c>
      <c r="N74" s="320" t="s">
        <v>937</v>
      </c>
      <c r="O74" s="611" t="s">
        <v>927</v>
      </c>
      <c r="P74" s="320" t="s">
        <v>381</v>
      </c>
      <c r="Q74" s="324" t="s">
        <v>982</v>
      </c>
      <c r="R74" s="320" t="str">
        <f t="shared" si="1"/>
        <v>☆☆☆☆</v>
      </c>
      <c r="S74" s="585">
        <f t="shared" si="2"/>
        <v>121</v>
      </c>
      <c r="T74" s="586">
        <f t="shared" si="3"/>
      </c>
    </row>
    <row r="75" spans="1:20" s="587" customFormat="1" ht="23.25" customHeight="1">
      <c r="A75" s="575"/>
      <c r="B75" s="622"/>
      <c r="C75" s="317" t="s">
        <v>1783</v>
      </c>
      <c r="D75" s="353" t="s">
        <v>1784</v>
      </c>
      <c r="E75" s="320">
        <v>276</v>
      </c>
      <c r="F75" s="578">
        <v>3.497</v>
      </c>
      <c r="G75" s="611" t="s">
        <v>925</v>
      </c>
      <c r="H75" s="320" t="s">
        <v>1785</v>
      </c>
      <c r="I75" s="640" t="s">
        <v>1011</v>
      </c>
      <c r="J75" s="637">
        <v>11.8</v>
      </c>
      <c r="K75" s="582">
        <f t="shared" si="0"/>
        <v>196.75084745762712</v>
      </c>
      <c r="L75" s="617">
        <v>10.2</v>
      </c>
      <c r="M75" s="584">
        <v>13.5</v>
      </c>
      <c r="N75" s="320" t="s">
        <v>1782</v>
      </c>
      <c r="O75" s="611" t="s">
        <v>927</v>
      </c>
      <c r="P75" s="320" t="s">
        <v>57</v>
      </c>
      <c r="Q75" s="324"/>
      <c r="R75" s="320" t="str">
        <f t="shared" si="1"/>
        <v>☆☆☆</v>
      </c>
      <c r="S75" s="585">
        <f>IF(J75&lt;&gt;0,IF(J75&gt;=L75,ROUNDDOWN(J75/L75*100,0),""),"")</f>
        <v>115</v>
      </c>
      <c r="T75" s="586">
        <f>IF(J75&lt;&gt;0,IF(J75&gt;=M75,ROUNDDOWN(J75/M75*100,0),""),"")</f>
      </c>
    </row>
    <row r="76" spans="1:20" s="587" customFormat="1" ht="23.25" customHeight="1">
      <c r="A76" s="575"/>
      <c r="B76" s="622"/>
      <c r="C76" s="615" t="s">
        <v>1013</v>
      </c>
      <c r="D76" s="353" t="s">
        <v>1014</v>
      </c>
      <c r="E76" s="320">
        <v>278</v>
      </c>
      <c r="F76" s="578">
        <v>4.663</v>
      </c>
      <c r="G76" s="611" t="s">
        <v>925</v>
      </c>
      <c r="H76" s="320" t="s">
        <v>1015</v>
      </c>
      <c r="I76" s="640">
        <v>5</v>
      </c>
      <c r="J76" s="637">
        <v>9.7</v>
      </c>
      <c r="K76" s="582">
        <f t="shared" si="0"/>
        <v>239.34639175257735</v>
      </c>
      <c r="L76" s="617">
        <v>9.4</v>
      </c>
      <c r="M76" s="584">
        <v>12.7</v>
      </c>
      <c r="N76" s="320" t="s">
        <v>932</v>
      </c>
      <c r="O76" s="320" t="s">
        <v>9</v>
      </c>
      <c r="P76" s="320" t="s">
        <v>57</v>
      </c>
      <c r="Q76" s="324"/>
      <c r="R76" s="320" t="str">
        <f>IF(AND(LEFT(D76,1)="D"),"☆☆☆☆",IF(AND(LEFT(D76,1)="R"),"☆☆☆☆",IF(AND(LEFT(D76,1)="C"),"☆☆☆",IF(AND(LEFT(D76,1)="M"),"☆☆☆"," "))))</f>
        <v>☆☆☆☆</v>
      </c>
      <c r="S76" s="585">
        <f aca="true" t="shared" si="6" ref="S76:S128">IF(J76&lt;&gt;0,IF(J76&gt;=L76,ROUNDDOWN(J76/L76*100,0),""),"")</f>
        <v>103</v>
      </c>
      <c r="T76" s="586">
        <f aca="true" t="shared" si="7" ref="T76:T128">IF(J76&lt;&gt;0,IF(J76&gt;=M76,ROUNDDOWN(J76/M76*100,0),""),"")</f>
      </c>
    </row>
    <row r="77" spans="1:20" s="587" customFormat="1" ht="23.25" customHeight="1">
      <c r="A77" s="575"/>
      <c r="B77" s="622"/>
      <c r="C77" s="317" t="s">
        <v>1016</v>
      </c>
      <c r="D77" s="353" t="s">
        <v>1017</v>
      </c>
      <c r="E77" s="320">
        <v>274</v>
      </c>
      <c r="F77" s="578">
        <v>1.991</v>
      </c>
      <c r="G77" s="611" t="s">
        <v>925</v>
      </c>
      <c r="H77" s="320" t="s">
        <v>1018</v>
      </c>
      <c r="I77" s="640">
        <v>4</v>
      </c>
      <c r="J77" s="637">
        <v>15.5</v>
      </c>
      <c r="K77" s="582">
        <f t="shared" si="0"/>
        <v>149.78451612903226</v>
      </c>
      <c r="L77" s="617">
        <v>12.2</v>
      </c>
      <c r="M77" s="584">
        <v>15.4</v>
      </c>
      <c r="N77" s="320" t="s">
        <v>979</v>
      </c>
      <c r="O77" s="611" t="s">
        <v>920</v>
      </c>
      <c r="P77" s="320" t="s">
        <v>381</v>
      </c>
      <c r="Q77" s="324"/>
      <c r="R77" s="320" t="str">
        <f aca="true" t="shared" si="8" ref="R77:R128">IF(AND(LEFT(D77,1)="D"),"☆☆☆☆",IF(AND(LEFT(D77,1)="R"),"☆☆☆☆",IF(AND(LEFT(D77,1)="C"),"☆☆☆",IF(AND(LEFT(D77,1)="M"),"☆☆☆"," "))))</f>
        <v>☆☆☆☆</v>
      </c>
      <c r="S77" s="585">
        <f t="shared" si="6"/>
        <v>127</v>
      </c>
      <c r="T77" s="586">
        <f t="shared" si="7"/>
        <v>100</v>
      </c>
    </row>
    <row r="78" spans="1:20" s="587" customFormat="1" ht="23.25" customHeight="1">
      <c r="A78" s="575"/>
      <c r="B78" s="622"/>
      <c r="C78" s="317" t="s">
        <v>1786</v>
      </c>
      <c r="D78" s="353" t="s">
        <v>1787</v>
      </c>
      <c r="E78" s="320">
        <v>276</v>
      </c>
      <c r="F78" s="578">
        <v>3.497</v>
      </c>
      <c r="G78" s="611" t="s">
        <v>925</v>
      </c>
      <c r="H78" s="320">
        <v>1750</v>
      </c>
      <c r="I78" s="636">
        <v>4</v>
      </c>
      <c r="J78" s="637">
        <v>12</v>
      </c>
      <c r="K78" s="582">
        <f aca="true" t="shared" si="9" ref="K78:K105">IF(J78&gt;0,1/J78*34.6*67.1,"")</f>
        <v>193.47166666666664</v>
      </c>
      <c r="L78" s="617">
        <v>12.2</v>
      </c>
      <c r="M78" s="584">
        <v>15.4</v>
      </c>
      <c r="N78" s="320" t="s">
        <v>950</v>
      </c>
      <c r="O78" s="611" t="s">
        <v>927</v>
      </c>
      <c r="P78" s="320" t="s">
        <v>57</v>
      </c>
      <c r="Q78" s="324" t="s">
        <v>1788</v>
      </c>
      <c r="R78" s="320" t="str">
        <f t="shared" si="8"/>
        <v>☆☆☆</v>
      </c>
      <c r="S78" s="585">
        <f t="shared" si="6"/>
      </c>
      <c r="T78" s="586">
        <f t="shared" si="7"/>
      </c>
    </row>
    <row r="79" spans="1:20" s="587" customFormat="1" ht="23.25" customHeight="1">
      <c r="A79" s="575"/>
      <c r="B79" s="622"/>
      <c r="C79" s="317" t="s">
        <v>1789</v>
      </c>
      <c r="D79" s="353" t="s">
        <v>1787</v>
      </c>
      <c r="E79" s="320">
        <v>276</v>
      </c>
      <c r="F79" s="578">
        <v>3.497</v>
      </c>
      <c r="G79" s="611" t="s">
        <v>925</v>
      </c>
      <c r="H79" s="320">
        <v>1780</v>
      </c>
      <c r="I79" s="636">
        <v>4</v>
      </c>
      <c r="J79" s="637">
        <v>12</v>
      </c>
      <c r="K79" s="582">
        <f t="shared" si="9"/>
        <v>193.47166666666664</v>
      </c>
      <c r="L79" s="617">
        <v>11.1</v>
      </c>
      <c r="M79" s="584">
        <v>14.4</v>
      </c>
      <c r="N79" s="320" t="s">
        <v>950</v>
      </c>
      <c r="O79" s="611" t="s">
        <v>927</v>
      </c>
      <c r="P79" s="320" t="s">
        <v>57</v>
      </c>
      <c r="Q79" s="324" t="s">
        <v>1790</v>
      </c>
      <c r="R79" s="320" t="str">
        <f t="shared" si="8"/>
        <v>☆☆☆</v>
      </c>
      <c r="S79" s="585">
        <f t="shared" si="6"/>
        <v>108</v>
      </c>
      <c r="T79" s="586">
        <f t="shared" si="7"/>
      </c>
    </row>
    <row r="80" spans="1:20" s="587" customFormat="1" ht="23.25" customHeight="1">
      <c r="A80" s="575"/>
      <c r="B80" s="622"/>
      <c r="C80" s="317" t="s">
        <v>1019</v>
      </c>
      <c r="D80" s="353" t="s">
        <v>1020</v>
      </c>
      <c r="E80" s="320">
        <v>274</v>
      </c>
      <c r="F80" s="578">
        <v>1.991</v>
      </c>
      <c r="G80" s="611" t="s">
        <v>925</v>
      </c>
      <c r="H80" s="320" t="s">
        <v>784</v>
      </c>
      <c r="I80" s="636">
        <v>4</v>
      </c>
      <c r="J80" s="637">
        <v>15.5</v>
      </c>
      <c r="K80" s="582">
        <f t="shared" si="9"/>
        <v>149.78451612903226</v>
      </c>
      <c r="L80" s="617">
        <v>11.1</v>
      </c>
      <c r="M80" s="584">
        <v>14.4</v>
      </c>
      <c r="N80" s="320" t="s">
        <v>979</v>
      </c>
      <c r="O80" s="611" t="s">
        <v>927</v>
      </c>
      <c r="P80" s="320" t="s">
        <v>381</v>
      </c>
      <c r="Q80" s="324"/>
      <c r="R80" s="320" t="str">
        <f t="shared" si="8"/>
        <v>☆☆☆☆</v>
      </c>
      <c r="S80" s="585">
        <f t="shared" si="6"/>
        <v>139</v>
      </c>
      <c r="T80" s="586">
        <f t="shared" si="7"/>
        <v>107</v>
      </c>
    </row>
    <row r="81" spans="1:20" s="587" customFormat="1" ht="23.25" customHeight="1">
      <c r="A81" s="575"/>
      <c r="B81" s="622"/>
      <c r="C81" s="317" t="s">
        <v>1791</v>
      </c>
      <c r="D81" s="353" t="s">
        <v>1792</v>
      </c>
      <c r="E81" s="320">
        <v>276</v>
      </c>
      <c r="F81" s="578">
        <v>3.497</v>
      </c>
      <c r="G81" s="611" t="s">
        <v>925</v>
      </c>
      <c r="H81" s="320">
        <v>1880</v>
      </c>
      <c r="I81" s="636">
        <v>4</v>
      </c>
      <c r="J81" s="637">
        <v>11.8</v>
      </c>
      <c r="K81" s="582">
        <f t="shared" si="9"/>
        <v>196.75084745762712</v>
      </c>
      <c r="L81" s="617">
        <v>10.2</v>
      </c>
      <c r="M81" s="584">
        <v>13.5</v>
      </c>
      <c r="N81" s="320" t="s">
        <v>932</v>
      </c>
      <c r="O81" s="611" t="s">
        <v>927</v>
      </c>
      <c r="P81" s="320" t="s">
        <v>57</v>
      </c>
      <c r="Q81" s="324"/>
      <c r="R81" s="320" t="str">
        <f t="shared" si="8"/>
        <v>☆☆☆</v>
      </c>
      <c r="S81" s="585">
        <f t="shared" si="6"/>
        <v>115</v>
      </c>
      <c r="T81" s="586">
        <f t="shared" si="7"/>
      </c>
    </row>
    <row r="82" spans="1:20" s="587" customFormat="1" ht="23.25" customHeight="1">
      <c r="A82" s="575"/>
      <c r="B82" s="622"/>
      <c r="C82" s="317" t="s">
        <v>1021</v>
      </c>
      <c r="D82" s="353" t="s">
        <v>1022</v>
      </c>
      <c r="E82" s="320">
        <v>157</v>
      </c>
      <c r="F82" s="578">
        <v>5.461</v>
      </c>
      <c r="G82" s="611" t="s">
        <v>912</v>
      </c>
      <c r="H82" s="320" t="s">
        <v>1023</v>
      </c>
      <c r="I82" s="636">
        <v>5</v>
      </c>
      <c r="J82" s="637">
        <v>9.5</v>
      </c>
      <c r="K82" s="582">
        <f t="shared" si="9"/>
        <v>244.3852631578947</v>
      </c>
      <c r="L82" s="617">
        <v>10.2</v>
      </c>
      <c r="M82" s="584">
        <v>13.5</v>
      </c>
      <c r="N82" s="320" t="s">
        <v>950</v>
      </c>
      <c r="O82" s="320" t="s">
        <v>171</v>
      </c>
      <c r="P82" s="320" t="s">
        <v>381</v>
      </c>
      <c r="Q82" s="324" t="s">
        <v>982</v>
      </c>
      <c r="R82" s="320" t="str">
        <f t="shared" si="8"/>
        <v>☆☆☆</v>
      </c>
      <c r="S82" s="585">
        <f t="shared" si="6"/>
      </c>
      <c r="T82" s="586">
        <f t="shared" si="7"/>
      </c>
    </row>
    <row r="83" spans="1:20" s="587" customFormat="1" ht="23.25" customHeight="1">
      <c r="A83" s="575"/>
      <c r="B83" s="614"/>
      <c r="C83" s="615" t="s">
        <v>1024</v>
      </c>
      <c r="D83" s="353" t="s">
        <v>1025</v>
      </c>
      <c r="E83" s="320">
        <v>157</v>
      </c>
      <c r="F83" s="578">
        <v>5.461</v>
      </c>
      <c r="G83" s="611" t="s">
        <v>912</v>
      </c>
      <c r="H83" s="320" t="s">
        <v>1026</v>
      </c>
      <c r="I83" s="636">
        <v>5</v>
      </c>
      <c r="J83" s="637">
        <v>8.9</v>
      </c>
      <c r="K83" s="582">
        <f t="shared" si="9"/>
        <v>260.8606741573034</v>
      </c>
      <c r="L83" s="617">
        <v>10.2</v>
      </c>
      <c r="M83" s="584">
        <v>13.5</v>
      </c>
      <c r="N83" s="320" t="s">
        <v>950</v>
      </c>
      <c r="O83" s="320" t="s">
        <v>171</v>
      </c>
      <c r="P83" s="320" t="s">
        <v>381</v>
      </c>
      <c r="Q83" s="324"/>
      <c r="R83" s="320" t="str">
        <f t="shared" si="8"/>
        <v>☆☆☆</v>
      </c>
      <c r="S83" s="585">
        <f t="shared" si="6"/>
      </c>
      <c r="T83" s="586">
        <f t="shared" si="7"/>
      </c>
    </row>
    <row r="84" spans="1:20" s="587" customFormat="1" ht="23.25" customHeight="1">
      <c r="A84" s="575"/>
      <c r="B84" s="621"/>
      <c r="C84" s="319" t="s">
        <v>1027</v>
      </c>
      <c r="D84" s="353" t="s">
        <v>1028</v>
      </c>
      <c r="E84" s="320">
        <v>157</v>
      </c>
      <c r="F84" s="578">
        <v>5.461</v>
      </c>
      <c r="G84" s="611" t="s">
        <v>912</v>
      </c>
      <c r="H84" s="320">
        <v>1990</v>
      </c>
      <c r="I84" s="636">
        <v>5</v>
      </c>
      <c r="J84" s="637">
        <v>8.5</v>
      </c>
      <c r="K84" s="582">
        <f t="shared" si="9"/>
        <v>273.1364705882352</v>
      </c>
      <c r="L84" s="617">
        <v>10.2</v>
      </c>
      <c r="M84" s="584">
        <v>13.5</v>
      </c>
      <c r="N84" s="320" t="s">
        <v>950</v>
      </c>
      <c r="O84" s="320" t="s">
        <v>171</v>
      </c>
      <c r="P84" s="320" t="s">
        <v>83</v>
      </c>
      <c r="Q84" s="324"/>
      <c r="R84" s="320" t="str">
        <f t="shared" si="8"/>
        <v>☆☆☆</v>
      </c>
      <c r="S84" s="585">
        <f t="shared" si="6"/>
      </c>
      <c r="T84" s="586">
        <f t="shared" si="7"/>
      </c>
    </row>
    <row r="85" spans="1:20" s="587" customFormat="1" ht="23.25" customHeight="1">
      <c r="A85" s="575"/>
      <c r="B85" s="622"/>
      <c r="C85" s="317"/>
      <c r="D85" s="353" t="s">
        <v>1028</v>
      </c>
      <c r="E85" s="320">
        <v>157</v>
      </c>
      <c r="F85" s="578">
        <v>5.461</v>
      </c>
      <c r="G85" s="611" t="s">
        <v>912</v>
      </c>
      <c r="H85" s="320">
        <v>2030</v>
      </c>
      <c r="I85" s="641">
        <v>5</v>
      </c>
      <c r="J85" s="637">
        <v>8.5</v>
      </c>
      <c r="K85" s="582">
        <f t="shared" si="9"/>
        <v>273.1364705882352</v>
      </c>
      <c r="L85" s="617">
        <v>9.4</v>
      </c>
      <c r="M85" s="584">
        <v>12.7</v>
      </c>
      <c r="N85" s="320" t="s">
        <v>950</v>
      </c>
      <c r="O85" s="320" t="s">
        <v>171</v>
      </c>
      <c r="P85" s="320" t="s">
        <v>83</v>
      </c>
      <c r="Q85" s="324"/>
      <c r="R85" s="320" t="str">
        <f t="shared" si="8"/>
        <v>☆☆☆</v>
      </c>
      <c r="S85" s="585">
        <f t="shared" si="6"/>
      </c>
      <c r="T85" s="586">
        <f t="shared" si="7"/>
      </c>
    </row>
    <row r="86" spans="1:20" s="587" customFormat="1" ht="23.25" customHeight="1">
      <c r="A86" s="575"/>
      <c r="B86" s="621"/>
      <c r="C86" s="319" t="s">
        <v>1029</v>
      </c>
      <c r="D86" s="353" t="s">
        <v>1030</v>
      </c>
      <c r="E86" s="320">
        <v>157</v>
      </c>
      <c r="F86" s="578">
        <v>5.461</v>
      </c>
      <c r="G86" s="611" t="s">
        <v>912</v>
      </c>
      <c r="H86" s="320" t="s">
        <v>1031</v>
      </c>
      <c r="I86" s="636">
        <v>5</v>
      </c>
      <c r="J86" s="637">
        <v>8.5</v>
      </c>
      <c r="K86" s="582">
        <f t="shared" si="9"/>
        <v>273.1364705882352</v>
      </c>
      <c r="L86" s="617">
        <v>10.2</v>
      </c>
      <c r="M86" s="584">
        <v>13.5</v>
      </c>
      <c r="N86" s="320" t="s">
        <v>950</v>
      </c>
      <c r="O86" s="320" t="s">
        <v>171</v>
      </c>
      <c r="P86" s="320" t="s">
        <v>83</v>
      </c>
      <c r="Q86" s="324"/>
      <c r="R86" s="320" t="str">
        <f t="shared" si="8"/>
        <v>☆☆☆</v>
      </c>
      <c r="S86" s="585">
        <f t="shared" si="6"/>
      </c>
      <c r="T86" s="586">
        <f t="shared" si="7"/>
      </c>
    </row>
    <row r="87" spans="1:20" s="587" customFormat="1" ht="23.25" customHeight="1">
      <c r="A87" s="575"/>
      <c r="B87" s="622"/>
      <c r="C87" s="317"/>
      <c r="D87" s="353" t="s">
        <v>1030</v>
      </c>
      <c r="E87" s="320">
        <v>157</v>
      </c>
      <c r="F87" s="578">
        <v>5.461</v>
      </c>
      <c r="G87" s="611" t="s">
        <v>912</v>
      </c>
      <c r="H87" s="320" t="s">
        <v>675</v>
      </c>
      <c r="I87" s="616">
        <v>5</v>
      </c>
      <c r="J87" s="583">
        <v>8.5</v>
      </c>
      <c r="K87" s="582">
        <f t="shared" si="9"/>
        <v>273.1364705882352</v>
      </c>
      <c r="L87" s="617">
        <v>9.4</v>
      </c>
      <c r="M87" s="584">
        <v>12.7</v>
      </c>
      <c r="N87" s="320" t="s">
        <v>950</v>
      </c>
      <c r="O87" s="320" t="s">
        <v>171</v>
      </c>
      <c r="P87" s="320" t="s">
        <v>83</v>
      </c>
      <c r="Q87" s="324"/>
      <c r="R87" s="320" t="str">
        <f t="shared" si="8"/>
        <v>☆☆☆</v>
      </c>
      <c r="S87" s="585">
        <f t="shared" si="6"/>
      </c>
      <c r="T87" s="586">
        <f t="shared" si="7"/>
      </c>
    </row>
    <row r="88" spans="1:20" s="587" customFormat="1" ht="23.25" customHeight="1">
      <c r="A88" s="575"/>
      <c r="B88" s="621"/>
      <c r="C88" s="319" t="s">
        <v>1032</v>
      </c>
      <c r="D88" s="353" t="s">
        <v>1033</v>
      </c>
      <c r="E88" s="320">
        <v>157</v>
      </c>
      <c r="F88" s="578">
        <v>5.461</v>
      </c>
      <c r="G88" s="611" t="s">
        <v>912</v>
      </c>
      <c r="H88" s="320">
        <v>2090</v>
      </c>
      <c r="I88" s="636">
        <v>5</v>
      </c>
      <c r="J88" s="637">
        <v>8.5</v>
      </c>
      <c r="K88" s="582">
        <f t="shared" si="9"/>
        <v>273.1364705882352</v>
      </c>
      <c r="L88" s="617">
        <v>9.4</v>
      </c>
      <c r="M88" s="584">
        <v>12.7</v>
      </c>
      <c r="N88" s="320" t="s">
        <v>950</v>
      </c>
      <c r="O88" s="320" t="s">
        <v>171</v>
      </c>
      <c r="P88" s="320" t="s">
        <v>83</v>
      </c>
      <c r="Q88" s="324"/>
      <c r="R88" s="320" t="str">
        <f t="shared" si="8"/>
        <v>☆☆☆</v>
      </c>
      <c r="S88" s="585">
        <f t="shared" si="6"/>
      </c>
      <c r="T88" s="586">
        <f t="shared" si="7"/>
      </c>
    </row>
    <row r="89" spans="1:20" s="587" customFormat="1" ht="23.25" customHeight="1">
      <c r="A89" s="575"/>
      <c r="B89" s="622"/>
      <c r="C89" s="317"/>
      <c r="D89" s="353" t="s">
        <v>1033</v>
      </c>
      <c r="E89" s="320">
        <v>157</v>
      </c>
      <c r="F89" s="578">
        <v>5.461</v>
      </c>
      <c r="G89" s="611" t="s">
        <v>912</v>
      </c>
      <c r="H89" s="320">
        <v>2130</v>
      </c>
      <c r="I89" s="636">
        <v>5</v>
      </c>
      <c r="J89" s="637">
        <v>8.5</v>
      </c>
      <c r="K89" s="582">
        <f t="shared" si="9"/>
        <v>273.1364705882352</v>
      </c>
      <c r="L89" s="617">
        <v>8.7</v>
      </c>
      <c r="M89" s="584">
        <v>11.9</v>
      </c>
      <c r="N89" s="320" t="s">
        <v>950</v>
      </c>
      <c r="O89" s="320" t="s">
        <v>171</v>
      </c>
      <c r="P89" s="320" t="s">
        <v>83</v>
      </c>
      <c r="Q89" s="324"/>
      <c r="R89" s="320" t="str">
        <f t="shared" si="8"/>
        <v>☆☆☆</v>
      </c>
      <c r="S89" s="585">
        <f t="shared" si="6"/>
      </c>
      <c r="T89" s="586">
        <f t="shared" si="7"/>
      </c>
    </row>
    <row r="90" spans="1:20" s="587" customFormat="1" ht="23.25" customHeight="1">
      <c r="A90" s="575"/>
      <c r="B90" s="621"/>
      <c r="C90" s="319" t="s">
        <v>1034</v>
      </c>
      <c r="D90" s="353" t="s">
        <v>1035</v>
      </c>
      <c r="E90" s="320">
        <v>157</v>
      </c>
      <c r="F90" s="578">
        <v>5.461</v>
      </c>
      <c r="G90" s="611" t="s">
        <v>912</v>
      </c>
      <c r="H90" s="320" t="s">
        <v>949</v>
      </c>
      <c r="I90" s="636">
        <v>5</v>
      </c>
      <c r="J90" s="637">
        <v>8.5</v>
      </c>
      <c r="K90" s="582">
        <f t="shared" si="9"/>
        <v>273.1364705882352</v>
      </c>
      <c r="L90" s="617">
        <v>9.4</v>
      </c>
      <c r="M90" s="584">
        <v>12.7</v>
      </c>
      <c r="N90" s="320" t="s">
        <v>950</v>
      </c>
      <c r="O90" s="320" t="s">
        <v>171</v>
      </c>
      <c r="P90" s="320" t="s">
        <v>83</v>
      </c>
      <c r="Q90" s="324"/>
      <c r="R90" s="320" t="str">
        <f t="shared" si="8"/>
        <v>☆☆☆</v>
      </c>
      <c r="S90" s="585">
        <f t="shared" si="6"/>
      </c>
      <c r="T90" s="586">
        <f t="shared" si="7"/>
      </c>
    </row>
    <row r="91" spans="1:20" s="587" customFormat="1" ht="23.25" customHeight="1">
      <c r="A91" s="575"/>
      <c r="B91" s="622"/>
      <c r="C91" s="317"/>
      <c r="D91" s="353" t="s">
        <v>1035</v>
      </c>
      <c r="E91" s="320">
        <v>157</v>
      </c>
      <c r="F91" s="578">
        <v>5.461</v>
      </c>
      <c r="G91" s="611" t="s">
        <v>912</v>
      </c>
      <c r="H91" s="320" t="s">
        <v>1036</v>
      </c>
      <c r="I91" s="616">
        <v>5</v>
      </c>
      <c r="J91" s="583">
        <v>8.5</v>
      </c>
      <c r="K91" s="582">
        <f t="shared" si="9"/>
        <v>273.1364705882352</v>
      </c>
      <c r="L91" s="617">
        <v>8.7</v>
      </c>
      <c r="M91" s="584">
        <v>11.9</v>
      </c>
      <c r="N91" s="320" t="s">
        <v>950</v>
      </c>
      <c r="O91" s="320" t="s">
        <v>171</v>
      </c>
      <c r="P91" s="320" t="s">
        <v>83</v>
      </c>
      <c r="Q91" s="324"/>
      <c r="R91" s="320" t="str">
        <f t="shared" si="8"/>
        <v>☆☆☆</v>
      </c>
      <c r="S91" s="585">
        <f t="shared" si="6"/>
      </c>
      <c r="T91" s="586">
        <f t="shared" si="7"/>
      </c>
    </row>
    <row r="92" spans="1:20" s="587" customFormat="1" ht="23.25" customHeight="1">
      <c r="A92" s="575"/>
      <c r="B92" s="622"/>
      <c r="C92" s="615" t="s">
        <v>1037</v>
      </c>
      <c r="D92" s="642" t="s">
        <v>1038</v>
      </c>
      <c r="E92" s="643">
        <v>278</v>
      </c>
      <c r="F92" s="644">
        <v>4.663</v>
      </c>
      <c r="G92" s="611" t="s">
        <v>912</v>
      </c>
      <c r="H92" s="320" t="s">
        <v>1039</v>
      </c>
      <c r="I92" s="640">
        <v>7</v>
      </c>
      <c r="J92" s="637">
        <v>8.1</v>
      </c>
      <c r="K92" s="638">
        <f t="shared" si="9"/>
        <v>286.6246913580247</v>
      </c>
      <c r="L92" s="617">
        <v>7.4</v>
      </c>
      <c r="M92" s="584">
        <v>10.6</v>
      </c>
      <c r="N92" s="320" t="s">
        <v>932</v>
      </c>
      <c r="O92" s="611" t="s">
        <v>9</v>
      </c>
      <c r="P92" s="320" t="s">
        <v>34</v>
      </c>
      <c r="Q92" s="324" t="s">
        <v>1040</v>
      </c>
      <c r="R92" s="320" t="str">
        <f t="shared" si="8"/>
        <v>☆☆☆</v>
      </c>
      <c r="S92" s="585">
        <f t="shared" si="6"/>
        <v>109</v>
      </c>
      <c r="T92" s="586">
        <f t="shared" si="7"/>
      </c>
    </row>
    <row r="93" spans="1:20" s="587" customFormat="1" ht="23.25" customHeight="1">
      <c r="A93" s="575"/>
      <c r="B93" s="614"/>
      <c r="C93" s="319" t="s">
        <v>1041</v>
      </c>
      <c r="D93" s="642" t="s">
        <v>1042</v>
      </c>
      <c r="E93" s="643">
        <v>157</v>
      </c>
      <c r="F93" s="644">
        <v>5.461</v>
      </c>
      <c r="G93" s="611" t="s">
        <v>114</v>
      </c>
      <c r="H93" s="320">
        <v>2620</v>
      </c>
      <c r="I93" s="640">
        <v>7</v>
      </c>
      <c r="J93" s="637">
        <v>7.4</v>
      </c>
      <c r="K93" s="638">
        <f t="shared" si="9"/>
        <v>313.7378378378378</v>
      </c>
      <c r="L93" s="617">
        <v>7.4</v>
      </c>
      <c r="M93" s="584">
        <v>10.6</v>
      </c>
      <c r="N93" s="320" t="s">
        <v>950</v>
      </c>
      <c r="O93" s="611" t="s">
        <v>171</v>
      </c>
      <c r="P93" s="320" t="s">
        <v>83</v>
      </c>
      <c r="Q93" s="324"/>
      <c r="R93" s="320" t="str">
        <f t="shared" si="8"/>
        <v>☆☆☆</v>
      </c>
      <c r="S93" s="585">
        <f t="shared" si="6"/>
        <v>100</v>
      </c>
      <c r="T93" s="586">
        <f t="shared" si="7"/>
      </c>
    </row>
    <row r="94" spans="1:20" s="587" customFormat="1" ht="23.25" customHeight="1">
      <c r="A94" s="575"/>
      <c r="B94" s="614"/>
      <c r="C94" s="615" t="s">
        <v>1043</v>
      </c>
      <c r="D94" s="353" t="s">
        <v>1044</v>
      </c>
      <c r="E94" s="320">
        <v>270</v>
      </c>
      <c r="F94" s="578">
        <v>1.595</v>
      </c>
      <c r="G94" s="611" t="s">
        <v>114</v>
      </c>
      <c r="H94" s="320" t="s">
        <v>953</v>
      </c>
      <c r="I94" s="580">
        <v>5</v>
      </c>
      <c r="J94" s="583">
        <v>16</v>
      </c>
      <c r="K94" s="582">
        <f t="shared" si="9"/>
        <v>145.10375</v>
      </c>
      <c r="L94" s="617">
        <v>14.4</v>
      </c>
      <c r="M94" s="584">
        <v>17.6</v>
      </c>
      <c r="N94" s="320" t="s">
        <v>1045</v>
      </c>
      <c r="O94" s="611" t="s">
        <v>9</v>
      </c>
      <c r="P94" s="320" t="s">
        <v>66</v>
      </c>
      <c r="Q94" s="324"/>
      <c r="R94" s="320" t="str">
        <f t="shared" si="8"/>
        <v>☆☆☆☆</v>
      </c>
      <c r="S94" s="585">
        <f t="shared" si="6"/>
        <v>111</v>
      </c>
      <c r="T94" s="586">
        <f t="shared" si="7"/>
      </c>
    </row>
    <row r="95" spans="1:20" s="587" customFormat="1" ht="23.25" customHeight="1">
      <c r="A95" s="575"/>
      <c r="B95" s="614"/>
      <c r="C95" s="615" t="s">
        <v>1046</v>
      </c>
      <c r="D95" s="642" t="s">
        <v>1047</v>
      </c>
      <c r="E95" s="643" t="s">
        <v>1048</v>
      </c>
      <c r="F95" s="644">
        <v>1.991</v>
      </c>
      <c r="G95" s="611" t="s">
        <v>121</v>
      </c>
      <c r="H95" s="320" t="s">
        <v>1049</v>
      </c>
      <c r="I95" s="640">
        <v>5</v>
      </c>
      <c r="J95" s="637">
        <v>14</v>
      </c>
      <c r="K95" s="638">
        <f t="shared" si="9"/>
        <v>165.83285714285714</v>
      </c>
      <c r="L95" s="617">
        <v>13.2</v>
      </c>
      <c r="M95" s="584">
        <v>16.5</v>
      </c>
      <c r="N95" s="320" t="s">
        <v>1050</v>
      </c>
      <c r="O95" s="611" t="s">
        <v>9</v>
      </c>
      <c r="P95" s="320" t="s">
        <v>83</v>
      </c>
      <c r="Q95" s="324"/>
      <c r="R95" s="320" t="str">
        <f t="shared" si="8"/>
        <v>☆☆☆☆</v>
      </c>
      <c r="S95" s="585">
        <f t="shared" si="6"/>
        <v>106</v>
      </c>
      <c r="T95" s="586">
        <f t="shared" si="7"/>
      </c>
    </row>
    <row r="96" spans="1:20" s="587" customFormat="1" ht="23.25" customHeight="1">
      <c r="A96" s="575"/>
      <c r="B96" s="635"/>
      <c r="C96" s="609" t="s">
        <v>1051</v>
      </c>
      <c r="D96" s="642" t="s">
        <v>1052</v>
      </c>
      <c r="E96" s="643">
        <v>133</v>
      </c>
      <c r="F96" s="644">
        <v>1.991</v>
      </c>
      <c r="G96" s="611" t="s">
        <v>121</v>
      </c>
      <c r="H96" s="320" t="s">
        <v>1053</v>
      </c>
      <c r="I96" s="640">
        <v>5</v>
      </c>
      <c r="J96" s="637">
        <v>13.2</v>
      </c>
      <c r="K96" s="638">
        <f t="shared" si="9"/>
        <v>175.88333333333335</v>
      </c>
      <c r="L96" s="617">
        <v>13.2</v>
      </c>
      <c r="M96" s="584">
        <v>16.5</v>
      </c>
      <c r="N96" s="320" t="s">
        <v>932</v>
      </c>
      <c r="O96" s="611" t="s">
        <v>9</v>
      </c>
      <c r="P96" s="320" t="s">
        <v>83</v>
      </c>
      <c r="Q96" s="324"/>
      <c r="R96" s="320" t="str">
        <f t="shared" si="8"/>
        <v>☆☆☆</v>
      </c>
      <c r="S96" s="585">
        <f t="shared" si="6"/>
        <v>100</v>
      </c>
      <c r="T96" s="586">
        <f t="shared" si="7"/>
      </c>
    </row>
    <row r="97" spans="1:20" s="587" customFormat="1" ht="23.25" customHeight="1">
      <c r="A97" s="575"/>
      <c r="B97" s="635"/>
      <c r="C97" s="609" t="s">
        <v>1054</v>
      </c>
      <c r="D97" s="353" t="s">
        <v>1055</v>
      </c>
      <c r="E97" s="595">
        <v>276</v>
      </c>
      <c r="F97" s="591">
        <v>3.497</v>
      </c>
      <c r="G97" s="611" t="s">
        <v>912</v>
      </c>
      <c r="H97" s="320">
        <v>1860</v>
      </c>
      <c r="I97" s="645">
        <v>5</v>
      </c>
      <c r="J97" s="583">
        <v>11.7</v>
      </c>
      <c r="K97" s="582">
        <f t="shared" si="9"/>
        <v>198.43247863247862</v>
      </c>
      <c r="L97" s="617">
        <v>11.1</v>
      </c>
      <c r="M97" s="584">
        <v>14.4</v>
      </c>
      <c r="N97" s="611" t="s">
        <v>937</v>
      </c>
      <c r="O97" s="611" t="s">
        <v>920</v>
      </c>
      <c r="P97" s="594" t="s">
        <v>83</v>
      </c>
      <c r="Q97" s="324"/>
      <c r="R97" s="320" t="str">
        <f t="shared" si="8"/>
        <v>☆☆☆☆</v>
      </c>
      <c r="S97" s="585">
        <f t="shared" si="6"/>
        <v>105</v>
      </c>
      <c r="T97" s="586">
        <f t="shared" si="7"/>
      </c>
    </row>
    <row r="98" spans="1:20" s="587" customFormat="1" ht="23.25" customHeight="1">
      <c r="A98" s="575"/>
      <c r="B98" s="621"/>
      <c r="C98" s="319"/>
      <c r="D98" s="353" t="s">
        <v>1055</v>
      </c>
      <c r="E98" s="595">
        <v>276</v>
      </c>
      <c r="F98" s="591">
        <v>3.497</v>
      </c>
      <c r="G98" s="611" t="s">
        <v>912</v>
      </c>
      <c r="H98" s="320">
        <v>1890</v>
      </c>
      <c r="I98" s="645">
        <v>5</v>
      </c>
      <c r="J98" s="583">
        <v>11.7</v>
      </c>
      <c r="K98" s="582">
        <f t="shared" si="9"/>
        <v>198.43247863247862</v>
      </c>
      <c r="L98" s="617">
        <v>10.2</v>
      </c>
      <c r="M98" s="584">
        <v>13.5</v>
      </c>
      <c r="N98" s="611" t="s">
        <v>937</v>
      </c>
      <c r="O98" s="611" t="s">
        <v>920</v>
      </c>
      <c r="P98" s="594" t="s">
        <v>83</v>
      </c>
      <c r="Q98" s="324" t="s">
        <v>1056</v>
      </c>
      <c r="R98" s="320" t="str">
        <f t="shared" si="8"/>
        <v>☆☆☆☆</v>
      </c>
      <c r="S98" s="585">
        <f t="shared" si="6"/>
        <v>114</v>
      </c>
      <c r="T98" s="586">
        <f t="shared" si="7"/>
      </c>
    </row>
    <row r="99" spans="1:20" s="587" customFormat="1" ht="23.25" customHeight="1">
      <c r="A99" s="575"/>
      <c r="B99" s="622"/>
      <c r="C99" s="317"/>
      <c r="D99" s="353" t="s">
        <v>1055</v>
      </c>
      <c r="E99" s="646">
        <v>276</v>
      </c>
      <c r="F99" s="606">
        <v>3.497</v>
      </c>
      <c r="G99" s="611" t="s">
        <v>912</v>
      </c>
      <c r="H99" s="320" t="s">
        <v>1057</v>
      </c>
      <c r="I99" s="645">
        <v>5</v>
      </c>
      <c r="J99" s="583">
        <v>11.7</v>
      </c>
      <c r="K99" s="582">
        <f t="shared" si="9"/>
        <v>198.43247863247862</v>
      </c>
      <c r="L99" s="617">
        <v>10.2</v>
      </c>
      <c r="M99" s="584">
        <v>13.5</v>
      </c>
      <c r="N99" s="611" t="s">
        <v>937</v>
      </c>
      <c r="O99" s="611" t="s">
        <v>920</v>
      </c>
      <c r="P99" s="594" t="s">
        <v>83</v>
      </c>
      <c r="Q99" s="324" t="s">
        <v>1058</v>
      </c>
      <c r="R99" s="320" t="str">
        <f t="shared" si="8"/>
        <v>☆☆☆☆</v>
      </c>
      <c r="S99" s="585">
        <f t="shared" si="6"/>
        <v>114</v>
      </c>
      <c r="T99" s="586">
        <f t="shared" si="7"/>
      </c>
    </row>
    <row r="100" spans="1:20" s="587" customFormat="1" ht="23.25" customHeight="1">
      <c r="A100" s="575"/>
      <c r="B100" s="614"/>
      <c r="C100" s="615" t="s">
        <v>1059</v>
      </c>
      <c r="D100" s="353" t="s">
        <v>1060</v>
      </c>
      <c r="E100" s="320">
        <v>276</v>
      </c>
      <c r="F100" s="578">
        <v>3.497</v>
      </c>
      <c r="G100" s="611" t="s">
        <v>912</v>
      </c>
      <c r="H100" s="320" t="s">
        <v>1061</v>
      </c>
      <c r="I100" s="580">
        <v>5</v>
      </c>
      <c r="J100" s="583">
        <v>10.4</v>
      </c>
      <c r="K100" s="582">
        <f t="shared" si="9"/>
        <v>223.23653846153843</v>
      </c>
      <c r="L100" s="617">
        <v>8.7</v>
      </c>
      <c r="M100" s="584">
        <v>11.9</v>
      </c>
      <c r="N100" s="320" t="s">
        <v>937</v>
      </c>
      <c r="O100" s="611" t="s">
        <v>920</v>
      </c>
      <c r="P100" s="320" t="s">
        <v>83</v>
      </c>
      <c r="Q100" s="324"/>
      <c r="R100" s="320" t="str">
        <f t="shared" si="8"/>
        <v>☆☆☆☆</v>
      </c>
      <c r="S100" s="585">
        <f t="shared" si="6"/>
        <v>119</v>
      </c>
      <c r="T100" s="586">
        <f t="shared" si="7"/>
      </c>
    </row>
    <row r="101" spans="1:20" s="587" customFormat="1" ht="23.25" customHeight="1">
      <c r="A101" s="575"/>
      <c r="B101" s="635"/>
      <c r="C101" s="609" t="s">
        <v>1062</v>
      </c>
      <c r="D101" s="642" t="s">
        <v>1063</v>
      </c>
      <c r="E101" s="643">
        <v>157</v>
      </c>
      <c r="F101" s="644">
        <v>5.461</v>
      </c>
      <c r="G101" s="611" t="s">
        <v>912</v>
      </c>
      <c r="H101" s="320" t="s">
        <v>1064</v>
      </c>
      <c r="I101" s="640">
        <v>5</v>
      </c>
      <c r="J101" s="637">
        <v>7.6</v>
      </c>
      <c r="K101" s="638">
        <f t="shared" si="9"/>
        <v>305.48157894736835</v>
      </c>
      <c r="L101" s="617">
        <v>7.4</v>
      </c>
      <c r="M101" s="584">
        <v>10.6</v>
      </c>
      <c r="N101" s="320" t="s">
        <v>950</v>
      </c>
      <c r="O101" s="611" t="s">
        <v>171</v>
      </c>
      <c r="P101" s="320" t="s">
        <v>83</v>
      </c>
      <c r="Q101" s="324"/>
      <c r="R101" s="320" t="str">
        <f t="shared" si="8"/>
        <v>☆☆☆</v>
      </c>
      <c r="S101" s="585">
        <f t="shared" si="6"/>
        <v>102</v>
      </c>
      <c r="T101" s="586">
        <f t="shared" si="7"/>
      </c>
    </row>
    <row r="102" spans="1:20" s="587" customFormat="1" ht="23.25" customHeight="1">
      <c r="A102" s="575"/>
      <c r="B102" s="622"/>
      <c r="C102" s="317"/>
      <c r="D102" s="642" t="s">
        <v>1063</v>
      </c>
      <c r="E102" s="643">
        <v>157</v>
      </c>
      <c r="F102" s="644">
        <v>5.461</v>
      </c>
      <c r="G102" s="611" t="s">
        <v>912</v>
      </c>
      <c r="H102" s="320" t="s">
        <v>1064</v>
      </c>
      <c r="I102" s="640">
        <v>5</v>
      </c>
      <c r="J102" s="637">
        <v>7.8</v>
      </c>
      <c r="K102" s="638">
        <f t="shared" si="9"/>
        <v>297.648717948718</v>
      </c>
      <c r="L102" s="617">
        <v>7.4</v>
      </c>
      <c r="M102" s="584">
        <v>10.6</v>
      </c>
      <c r="N102" s="320" t="s">
        <v>950</v>
      </c>
      <c r="O102" s="611" t="s">
        <v>171</v>
      </c>
      <c r="P102" s="320" t="s">
        <v>83</v>
      </c>
      <c r="Q102" s="324" t="s">
        <v>1065</v>
      </c>
      <c r="R102" s="320" t="str">
        <f t="shared" si="8"/>
        <v>☆☆☆</v>
      </c>
      <c r="S102" s="585">
        <f t="shared" si="6"/>
        <v>105</v>
      </c>
      <c r="T102" s="586">
        <f t="shared" si="7"/>
      </c>
    </row>
    <row r="103" spans="1:20" s="587" customFormat="1" ht="23.25" customHeight="1">
      <c r="A103" s="575"/>
      <c r="B103" s="635"/>
      <c r="C103" s="609" t="s">
        <v>1793</v>
      </c>
      <c r="D103" s="353" t="s">
        <v>1066</v>
      </c>
      <c r="E103" s="320">
        <v>276</v>
      </c>
      <c r="F103" s="578">
        <v>3.497</v>
      </c>
      <c r="G103" s="611" t="s">
        <v>114</v>
      </c>
      <c r="H103" s="320" t="s">
        <v>1067</v>
      </c>
      <c r="I103" s="616">
        <v>5</v>
      </c>
      <c r="J103" s="583">
        <v>15.4</v>
      </c>
      <c r="K103" s="582">
        <f t="shared" si="9"/>
        <v>150.75714285714284</v>
      </c>
      <c r="L103" s="617">
        <v>9.4</v>
      </c>
      <c r="M103" s="584">
        <v>12.7</v>
      </c>
      <c r="N103" s="320" t="s">
        <v>1068</v>
      </c>
      <c r="O103" s="611" t="s">
        <v>171</v>
      </c>
      <c r="P103" s="320" t="s">
        <v>381</v>
      </c>
      <c r="Q103" s="324"/>
      <c r="R103" s="320" t="str">
        <f t="shared" si="8"/>
        <v>☆☆☆☆</v>
      </c>
      <c r="S103" s="585">
        <f t="shared" si="6"/>
        <v>163</v>
      </c>
      <c r="T103" s="586">
        <f t="shared" si="7"/>
        <v>121</v>
      </c>
    </row>
    <row r="104" spans="1:20" s="587" customFormat="1" ht="23.25" customHeight="1">
      <c r="A104" s="575"/>
      <c r="B104" s="622"/>
      <c r="C104" s="317"/>
      <c r="D104" s="353" t="s">
        <v>1066</v>
      </c>
      <c r="E104" s="320">
        <v>276</v>
      </c>
      <c r="F104" s="578">
        <v>3.497</v>
      </c>
      <c r="G104" s="611" t="s">
        <v>114</v>
      </c>
      <c r="H104" s="320" t="s">
        <v>1069</v>
      </c>
      <c r="I104" s="636">
        <v>5</v>
      </c>
      <c r="J104" s="637">
        <v>13.8</v>
      </c>
      <c r="K104" s="638">
        <f t="shared" si="9"/>
        <v>168.23623188405796</v>
      </c>
      <c r="L104" s="617">
        <v>8.7</v>
      </c>
      <c r="M104" s="584">
        <v>11.9</v>
      </c>
      <c r="N104" s="320" t="s">
        <v>1070</v>
      </c>
      <c r="O104" s="611" t="s">
        <v>9</v>
      </c>
      <c r="P104" s="320" t="s">
        <v>381</v>
      </c>
      <c r="Q104" s="324" t="s">
        <v>1794</v>
      </c>
      <c r="R104" s="320" t="str">
        <f t="shared" si="8"/>
        <v>☆☆☆☆</v>
      </c>
      <c r="S104" s="585">
        <f t="shared" si="6"/>
        <v>158</v>
      </c>
      <c r="T104" s="586">
        <f t="shared" si="7"/>
        <v>115</v>
      </c>
    </row>
    <row r="105" spans="1:20" s="587" customFormat="1" ht="23.25" customHeight="1">
      <c r="A105" s="575"/>
      <c r="B105" s="621"/>
      <c r="C105" s="319" t="s">
        <v>1071</v>
      </c>
      <c r="D105" s="353" t="s">
        <v>1072</v>
      </c>
      <c r="E105" s="320">
        <v>278</v>
      </c>
      <c r="F105" s="578">
        <v>4.663</v>
      </c>
      <c r="G105" s="611" t="s">
        <v>925</v>
      </c>
      <c r="H105" s="320" t="s">
        <v>1073</v>
      </c>
      <c r="I105" s="636" t="s">
        <v>1074</v>
      </c>
      <c r="J105" s="637">
        <v>10.5</v>
      </c>
      <c r="K105" s="638">
        <f t="shared" si="9"/>
        <v>221.11047619047616</v>
      </c>
      <c r="L105" s="617">
        <v>8.7</v>
      </c>
      <c r="M105" s="584">
        <v>11.9</v>
      </c>
      <c r="N105" s="320" t="s">
        <v>932</v>
      </c>
      <c r="O105" s="320" t="s">
        <v>9</v>
      </c>
      <c r="P105" s="320" t="s">
        <v>57</v>
      </c>
      <c r="Q105" s="324"/>
      <c r="R105" s="320" t="str">
        <f t="shared" si="8"/>
        <v>☆☆☆☆</v>
      </c>
      <c r="S105" s="585">
        <f t="shared" si="6"/>
        <v>120</v>
      </c>
      <c r="T105" s="586">
        <f t="shared" si="7"/>
      </c>
    </row>
    <row r="106" spans="1:20" s="587" customFormat="1" ht="23.25" customHeight="1">
      <c r="A106" s="575"/>
      <c r="B106" s="621"/>
      <c r="C106" s="319"/>
      <c r="D106" s="353" t="s">
        <v>1075</v>
      </c>
      <c r="E106" s="320">
        <v>278</v>
      </c>
      <c r="F106" s="578">
        <v>4.663</v>
      </c>
      <c r="G106" s="611" t="s">
        <v>925</v>
      </c>
      <c r="H106" s="320" t="s">
        <v>1076</v>
      </c>
      <c r="I106" s="636" t="s">
        <v>1077</v>
      </c>
      <c r="J106" s="637">
        <v>10.5</v>
      </c>
      <c r="K106" s="638">
        <v>229.86732673267326</v>
      </c>
      <c r="L106" s="617">
        <v>8.7</v>
      </c>
      <c r="M106" s="584">
        <v>11.9</v>
      </c>
      <c r="N106" s="320" t="s">
        <v>932</v>
      </c>
      <c r="O106" s="320" t="s">
        <v>9</v>
      </c>
      <c r="P106" s="320" t="s">
        <v>57</v>
      </c>
      <c r="Q106" s="324"/>
      <c r="R106" s="320" t="str">
        <f t="shared" si="8"/>
        <v>☆☆☆☆</v>
      </c>
      <c r="S106" s="585">
        <f t="shared" si="6"/>
        <v>120</v>
      </c>
      <c r="T106" s="586">
        <f t="shared" si="7"/>
      </c>
    </row>
    <row r="107" spans="1:20" s="587" customFormat="1" ht="23.25" customHeight="1">
      <c r="A107" s="575"/>
      <c r="B107" s="622"/>
      <c r="C107" s="317"/>
      <c r="D107" s="353" t="s">
        <v>1075</v>
      </c>
      <c r="E107" s="320">
        <v>278</v>
      </c>
      <c r="F107" s="578">
        <v>4.663</v>
      </c>
      <c r="G107" s="611" t="s">
        <v>925</v>
      </c>
      <c r="H107" s="320" t="s">
        <v>1078</v>
      </c>
      <c r="I107" s="616">
        <v>4</v>
      </c>
      <c r="J107" s="583">
        <v>10.5</v>
      </c>
      <c r="K107" s="582">
        <v>239.34639175257735</v>
      </c>
      <c r="L107" s="617">
        <v>7.4</v>
      </c>
      <c r="M107" s="584">
        <v>10.6</v>
      </c>
      <c r="N107" s="320" t="s">
        <v>932</v>
      </c>
      <c r="O107" s="320" t="s">
        <v>9</v>
      </c>
      <c r="P107" s="320" t="s">
        <v>57</v>
      </c>
      <c r="Q107" s="324"/>
      <c r="R107" s="320" t="str">
        <f t="shared" si="8"/>
        <v>☆☆☆☆</v>
      </c>
      <c r="S107" s="585">
        <f t="shared" si="6"/>
        <v>141</v>
      </c>
      <c r="T107" s="586">
        <f t="shared" si="7"/>
      </c>
    </row>
    <row r="108" spans="1:20" s="587" customFormat="1" ht="23.25" customHeight="1">
      <c r="A108" s="575"/>
      <c r="B108" s="622"/>
      <c r="C108" s="317" t="s">
        <v>1079</v>
      </c>
      <c r="D108" s="610" t="s">
        <v>1080</v>
      </c>
      <c r="E108" s="592">
        <v>277</v>
      </c>
      <c r="F108" s="647">
        <v>5.98</v>
      </c>
      <c r="G108" s="648" t="s">
        <v>925</v>
      </c>
      <c r="H108" s="592" t="s">
        <v>1081</v>
      </c>
      <c r="I108" s="649" t="s">
        <v>1074</v>
      </c>
      <c r="J108" s="650">
        <v>8.5</v>
      </c>
      <c r="K108" s="651">
        <f>IF(J108&gt;0,1/J108*34.6*67.1,"")</f>
        <v>273.1364705882352</v>
      </c>
      <c r="L108" s="633">
        <v>7.4</v>
      </c>
      <c r="M108" s="630">
        <v>10.6</v>
      </c>
      <c r="N108" s="592" t="s">
        <v>1082</v>
      </c>
      <c r="O108" s="592" t="s">
        <v>215</v>
      </c>
      <c r="P108" s="592" t="s">
        <v>381</v>
      </c>
      <c r="Q108" s="339"/>
      <c r="R108" s="592" t="str">
        <f t="shared" si="8"/>
        <v>☆☆☆</v>
      </c>
      <c r="S108" s="652">
        <f t="shared" si="6"/>
        <v>114</v>
      </c>
      <c r="T108" s="653">
        <f t="shared" si="7"/>
      </c>
    </row>
    <row r="109" spans="1:20" s="587" customFormat="1" ht="23.25" customHeight="1">
      <c r="A109" s="575"/>
      <c r="B109" s="622"/>
      <c r="C109" s="317" t="s">
        <v>1083</v>
      </c>
      <c r="D109" s="353" t="s">
        <v>1084</v>
      </c>
      <c r="E109" s="320">
        <v>157</v>
      </c>
      <c r="F109" s="578">
        <v>5.461</v>
      </c>
      <c r="G109" s="611" t="s">
        <v>114</v>
      </c>
      <c r="H109" s="320" t="s">
        <v>1073</v>
      </c>
      <c r="I109" s="636" t="s">
        <v>1074</v>
      </c>
      <c r="J109" s="637">
        <v>9</v>
      </c>
      <c r="K109" s="638">
        <f aca="true" t="shared" si="10" ref="K109:K126">IF(J109&gt;0,1/J109*34.6*67.1,"")</f>
        <v>257.9622222222222</v>
      </c>
      <c r="L109" s="617">
        <v>8.7</v>
      </c>
      <c r="M109" s="584">
        <v>11.9</v>
      </c>
      <c r="N109" s="320" t="s">
        <v>950</v>
      </c>
      <c r="O109" s="320" t="s">
        <v>171</v>
      </c>
      <c r="P109" s="320" t="s">
        <v>381</v>
      </c>
      <c r="Q109" s="324"/>
      <c r="R109" s="320" t="str">
        <f t="shared" si="8"/>
        <v>☆☆☆</v>
      </c>
      <c r="S109" s="585">
        <f t="shared" si="6"/>
        <v>103</v>
      </c>
      <c r="T109" s="586">
        <f t="shared" si="7"/>
      </c>
    </row>
    <row r="110" spans="1:20" s="587" customFormat="1" ht="23.25" customHeight="1">
      <c r="A110" s="575"/>
      <c r="B110" s="622"/>
      <c r="C110" s="317" t="s">
        <v>1085</v>
      </c>
      <c r="D110" s="353" t="s">
        <v>1086</v>
      </c>
      <c r="E110" s="320">
        <v>157</v>
      </c>
      <c r="F110" s="578">
        <v>5.461</v>
      </c>
      <c r="G110" s="611" t="s">
        <v>114</v>
      </c>
      <c r="H110" s="320" t="s">
        <v>1087</v>
      </c>
      <c r="I110" s="636" t="s">
        <v>1074</v>
      </c>
      <c r="J110" s="637">
        <v>8.9</v>
      </c>
      <c r="K110" s="638">
        <f t="shared" si="10"/>
        <v>260.8606741573034</v>
      </c>
      <c r="L110" s="617">
        <v>8.7</v>
      </c>
      <c r="M110" s="584">
        <v>11.9</v>
      </c>
      <c r="N110" s="320" t="s">
        <v>950</v>
      </c>
      <c r="O110" s="320" t="s">
        <v>171</v>
      </c>
      <c r="P110" s="320" t="s">
        <v>83</v>
      </c>
      <c r="Q110" s="324"/>
      <c r="R110" s="320" t="str">
        <f t="shared" si="8"/>
        <v>☆☆☆</v>
      </c>
      <c r="S110" s="585">
        <f t="shared" si="6"/>
        <v>102</v>
      </c>
      <c r="T110" s="586">
        <f t="shared" si="7"/>
      </c>
    </row>
    <row r="111" spans="1:20" s="587" customFormat="1" ht="23.25" customHeight="1">
      <c r="A111" s="575"/>
      <c r="B111" s="622"/>
      <c r="C111" s="317" t="s">
        <v>1088</v>
      </c>
      <c r="D111" s="353" t="s">
        <v>1089</v>
      </c>
      <c r="E111" s="320">
        <v>279</v>
      </c>
      <c r="F111" s="578">
        <v>5.98</v>
      </c>
      <c r="G111" s="611" t="s">
        <v>925</v>
      </c>
      <c r="H111" s="320" t="s">
        <v>1090</v>
      </c>
      <c r="I111" s="636" t="s">
        <v>1074</v>
      </c>
      <c r="J111" s="637">
        <v>8.1</v>
      </c>
      <c r="K111" s="638">
        <f t="shared" si="10"/>
        <v>286.6246913580247</v>
      </c>
      <c r="L111" s="617">
        <v>7.4</v>
      </c>
      <c r="M111" s="584">
        <v>10.6</v>
      </c>
      <c r="N111" s="320" t="s">
        <v>1082</v>
      </c>
      <c r="O111" s="320" t="s">
        <v>215</v>
      </c>
      <c r="P111" s="320" t="s">
        <v>381</v>
      </c>
      <c r="Q111" s="324"/>
      <c r="R111" s="320" t="str">
        <f t="shared" si="8"/>
        <v>☆☆☆</v>
      </c>
      <c r="S111" s="585">
        <f t="shared" si="6"/>
        <v>109</v>
      </c>
      <c r="T111" s="586">
        <f t="shared" si="7"/>
      </c>
    </row>
    <row r="112" spans="1:20" s="587" customFormat="1" ht="23.25" customHeight="1">
      <c r="A112" s="575"/>
      <c r="B112" s="614"/>
      <c r="C112" s="615" t="s">
        <v>1795</v>
      </c>
      <c r="D112" s="353" t="s">
        <v>1796</v>
      </c>
      <c r="E112" s="320">
        <v>278</v>
      </c>
      <c r="F112" s="578">
        <v>4.663</v>
      </c>
      <c r="G112" s="611" t="s">
        <v>965</v>
      </c>
      <c r="H112" s="320" t="s">
        <v>1623</v>
      </c>
      <c r="I112" s="636">
        <v>4</v>
      </c>
      <c r="J112" s="637">
        <v>9.6</v>
      </c>
      <c r="K112" s="638">
        <f t="shared" si="10"/>
        <v>241.83958333333334</v>
      </c>
      <c r="L112" s="617">
        <v>8.7</v>
      </c>
      <c r="M112" s="584">
        <v>11.9</v>
      </c>
      <c r="N112" s="320" t="s">
        <v>932</v>
      </c>
      <c r="O112" s="320" t="s">
        <v>171</v>
      </c>
      <c r="P112" s="320" t="s">
        <v>381</v>
      </c>
      <c r="Q112" s="324"/>
      <c r="R112" s="320" t="str">
        <f t="shared" si="8"/>
        <v>☆☆☆☆</v>
      </c>
      <c r="S112" s="585">
        <f t="shared" si="6"/>
        <v>110</v>
      </c>
      <c r="T112" s="586">
        <f t="shared" si="7"/>
      </c>
    </row>
    <row r="113" spans="1:20" s="587" customFormat="1" ht="23.25" customHeight="1">
      <c r="A113" s="575"/>
      <c r="B113" s="614"/>
      <c r="C113" s="615" t="s">
        <v>1091</v>
      </c>
      <c r="D113" s="353" t="s">
        <v>1092</v>
      </c>
      <c r="E113" s="320">
        <v>278</v>
      </c>
      <c r="F113" s="578">
        <v>4.663</v>
      </c>
      <c r="G113" s="611" t="s">
        <v>925</v>
      </c>
      <c r="H113" s="320" t="s">
        <v>1093</v>
      </c>
      <c r="I113" s="636">
        <v>4</v>
      </c>
      <c r="J113" s="637">
        <v>9.1</v>
      </c>
      <c r="K113" s="638">
        <f t="shared" si="10"/>
        <v>255.12747252747252</v>
      </c>
      <c r="L113" s="617">
        <v>8.7</v>
      </c>
      <c r="M113" s="584">
        <v>11.9</v>
      </c>
      <c r="N113" s="320" t="s">
        <v>932</v>
      </c>
      <c r="O113" s="320" t="s">
        <v>171</v>
      </c>
      <c r="P113" s="320" t="s">
        <v>83</v>
      </c>
      <c r="Q113" s="324"/>
      <c r="R113" s="320" t="str">
        <f t="shared" si="8"/>
        <v>☆☆☆☆</v>
      </c>
      <c r="S113" s="585">
        <f t="shared" si="6"/>
        <v>104</v>
      </c>
      <c r="T113" s="586">
        <f t="shared" si="7"/>
      </c>
    </row>
    <row r="114" spans="1:20" s="587" customFormat="1" ht="23.25" customHeight="1">
      <c r="A114" s="575"/>
      <c r="B114" s="614"/>
      <c r="C114" s="615" t="s">
        <v>1094</v>
      </c>
      <c r="D114" s="353" t="s">
        <v>1095</v>
      </c>
      <c r="E114" s="320">
        <v>157</v>
      </c>
      <c r="F114" s="578">
        <v>5.461</v>
      </c>
      <c r="G114" s="611" t="s">
        <v>121</v>
      </c>
      <c r="H114" s="320" t="s">
        <v>1093</v>
      </c>
      <c r="I114" s="636">
        <v>4</v>
      </c>
      <c r="J114" s="637">
        <v>8.2</v>
      </c>
      <c r="K114" s="638">
        <f t="shared" si="10"/>
        <v>283.1292682926829</v>
      </c>
      <c r="L114" s="617">
        <v>8.7</v>
      </c>
      <c r="M114" s="584">
        <v>11.9</v>
      </c>
      <c r="N114" s="320" t="s">
        <v>932</v>
      </c>
      <c r="O114" s="320" t="s">
        <v>171</v>
      </c>
      <c r="P114" s="320" t="s">
        <v>83</v>
      </c>
      <c r="Q114" s="324"/>
      <c r="R114" s="320" t="str">
        <f t="shared" si="8"/>
        <v>☆☆☆</v>
      </c>
      <c r="S114" s="585">
        <f t="shared" si="6"/>
      </c>
      <c r="T114" s="586">
        <f t="shared" si="7"/>
      </c>
    </row>
    <row r="115" spans="1:20" s="587" customFormat="1" ht="23.25" customHeight="1">
      <c r="A115" s="575"/>
      <c r="B115" s="614"/>
      <c r="C115" s="615" t="s">
        <v>1096</v>
      </c>
      <c r="D115" s="353" t="s">
        <v>1097</v>
      </c>
      <c r="E115" s="320">
        <v>279</v>
      </c>
      <c r="F115" s="578">
        <v>5.98</v>
      </c>
      <c r="G115" s="611" t="s">
        <v>925</v>
      </c>
      <c r="H115" s="320" t="s">
        <v>719</v>
      </c>
      <c r="I115" s="636">
        <v>4</v>
      </c>
      <c r="J115" s="637">
        <v>7.9</v>
      </c>
      <c r="K115" s="638">
        <f t="shared" si="10"/>
        <v>293.8810126582278</v>
      </c>
      <c r="L115" s="617">
        <v>8.7</v>
      </c>
      <c r="M115" s="584">
        <v>11.9</v>
      </c>
      <c r="N115" s="320" t="s">
        <v>1098</v>
      </c>
      <c r="O115" s="320" t="s">
        <v>215</v>
      </c>
      <c r="P115" s="320" t="s">
        <v>381</v>
      </c>
      <c r="Q115" s="324"/>
      <c r="R115" s="320" t="str">
        <f t="shared" si="8"/>
        <v>☆☆☆</v>
      </c>
      <c r="S115" s="585">
        <f t="shared" si="6"/>
      </c>
      <c r="T115" s="586">
        <f t="shared" si="7"/>
      </c>
    </row>
    <row r="116" spans="1:20" s="587" customFormat="1" ht="23.25" customHeight="1">
      <c r="A116" s="575"/>
      <c r="B116" s="635"/>
      <c r="C116" s="609" t="s">
        <v>1797</v>
      </c>
      <c r="D116" s="353" t="s">
        <v>1798</v>
      </c>
      <c r="E116" s="320">
        <v>278</v>
      </c>
      <c r="F116" s="578">
        <v>4.663</v>
      </c>
      <c r="G116" s="611" t="s">
        <v>1799</v>
      </c>
      <c r="H116" s="320" t="s">
        <v>1800</v>
      </c>
      <c r="I116" s="636" t="s">
        <v>1074</v>
      </c>
      <c r="J116" s="637">
        <v>9.4</v>
      </c>
      <c r="K116" s="638">
        <f t="shared" si="10"/>
        <v>246.9851063829787</v>
      </c>
      <c r="L116" s="617">
        <v>7.4</v>
      </c>
      <c r="M116" s="584">
        <v>10.6</v>
      </c>
      <c r="N116" s="320" t="s">
        <v>1801</v>
      </c>
      <c r="O116" s="320" t="s">
        <v>1750</v>
      </c>
      <c r="P116" s="320" t="s">
        <v>1802</v>
      </c>
      <c r="Q116" s="324"/>
      <c r="R116" s="320" t="str">
        <f t="shared" si="8"/>
        <v>☆☆☆☆</v>
      </c>
      <c r="S116" s="585">
        <f t="shared" si="6"/>
        <v>127</v>
      </c>
      <c r="T116" s="586">
        <f t="shared" si="7"/>
      </c>
    </row>
    <row r="117" spans="1:20" s="587" customFormat="1" ht="23.25" customHeight="1">
      <c r="A117" s="575"/>
      <c r="B117" s="635"/>
      <c r="C117" s="609" t="s">
        <v>1803</v>
      </c>
      <c r="D117" s="352" t="s">
        <v>1804</v>
      </c>
      <c r="E117" s="320">
        <v>278</v>
      </c>
      <c r="F117" s="578">
        <v>4.663</v>
      </c>
      <c r="G117" s="611" t="s">
        <v>965</v>
      </c>
      <c r="H117" s="320" t="s">
        <v>1805</v>
      </c>
      <c r="I117" s="636" t="s">
        <v>1077</v>
      </c>
      <c r="J117" s="637">
        <v>9</v>
      </c>
      <c r="K117" s="638">
        <f t="shared" si="10"/>
        <v>257.9622222222222</v>
      </c>
      <c r="L117" s="617">
        <v>7.4</v>
      </c>
      <c r="M117" s="584">
        <v>10.6</v>
      </c>
      <c r="N117" s="320" t="s">
        <v>932</v>
      </c>
      <c r="O117" s="320" t="s">
        <v>171</v>
      </c>
      <c r="P117" s="320" t="s">
        <v>83</v>
      </c>
      <c r="Q117" s="324"/>
      <c r="R117" s="320" t="str">
        <f t="shared" si="8"/>
        <v>☆☆☆☆</v>
      </c>
      <c r="S117" s="585">
        <f>IF(J117&lt;&gt;0,IF(J117&gt;=L117,ROUNDDOWN(J117/L117*100,0),""),"")</f>
        <v>121</v>
      </c>
      <c r="T117" s="586">
        <f>IF(J117&lt;&gt;0,IF(J117&gt;=M117,ROUNDDOWN(J117/M117*100,0),""),"")</f>
      </c>
    </row>
    <row r="118" spans="1:20" s="587" customFormat="1" ht="23.25" customHeight="1">
      <c r="A118" s="575"/>
      <c r="B118" s="635"/>
      <c r="C118" s="609" t="s">
        <v>1806</v>
      </c>
      <c r="D118" s="353" t="s">
        <v>1807</v>
      </c>
      <c r="E118" s="320">
        <v>277</v>
      </c>
      <c r="F118" s="578">
        <v>5.98</v>
      </c>
      <c r="G118" s="611" t="s">
        <v>925</v>
      </c>
      <c r="H118" s="320" t="s">
        <v>1808</v>
      </c>
      <c r="I118" s="636" t="s">
        <v>1074</v>
      </c>
      <c r="J118" s="637">
        <v>7.4</v>
      </c>
      <c r="K118" s="638">
        <f t="shared" si="10"/>
        <v>313.7378378378378</v>
      </c>
      <c r="L118" s="617">
        <v>7.4</v>
      </c>
      <c r="M118" s="584">
        <v>10.6</v>
      </c>
      <c r="N118" s="320" t="s">
        <v>1801</v>
      </c>
      <c r="O118" s="320" t="s">
        <v>1809</v>
      </c>
      <c r="P118" s="320" t="s">
        <v>1802</v>
      </c>
      <c r="Q118" s="324"/>
      <c r="R118" s="320" t="str">
        <f t="shared" si="8"/>
        <v> </v>
      </c>
      <c r="S118" s="585">
        <f t="shared" si="6"/>
        <v>100</v>
      </c>
      <c r="T118" s="586">
        <f t="shared" si="7"/>
      </c>
    </row>
    <row r="119" spans="1:20" s="587" customFormat="1" ht="23.25" customHeight="1">
      <c r="A119" s="575"/>
      <c r="B119" s="635"/>
      <c r="C119" s="609" t="s">
        <v>1099</v>
      </c>
      <c r="D119" s="353" t="s">
        <v>1100</v>
      </c>
      <c r="E119" s="320">
        <v>276</v>
      </c>
      <c r="F119" s="578">
        <v>3.497</v>
      </c>
      <c r="G119" s="611" t="s">
        <v>912</v>
      </c>
      <c r="H119" s="320" t="s">
        <v>1101</v>
      </c>
      <c r="I119" s="616">
        <v>2</v>
      </c>
      <c r="J119" s="583">
        <v>12.8</v>
      </c>
      <c r="K119" s="582">
        <f t="shared" si="10"/>
        <v>181.3796875</v>
      </c>
      <c r="L119" s="617">
        <v>12.2</v>
      </c>
      <c r="M119" s="584">
        <v>15.4</v>
      </c>
      <c r="N119" s="320" t="s">
        <v>1102</v>
      </c>
      <c r="O119" s="611" t="s">
        <v>927</v>
      </c>
      <c r="P119" s="320" t="s">
        <v>381</v>
      </c>
      <c r="Q119" s="324"/>
      <c r="R119" s="320" t="str">
        <f t="shared" si="8"/>
        <v>☆☆☆☆</v>
      </c>
      <c r="S119" s="585">
        <f t="shared" si="6"/>
        <v>104</v>
      </c>
      <c r="T119" s="586">
        <f t="shared" si="7"/>
      </c>
    </row>
    <row r="120" spans="1:20" s="654" customFormat="1" ht="23.25" customHeight="1">
      <c r="A120" s="575"/>
      <c r="B120" s="622"/>
      <c r="C120" s="317"/>
      <c r="D120" s="353" t="s">
        <v>1100</v>
      </c>
      <c r="E120" s="320">
        <v>276</v>
      </c>
      <c r="F120" s="578">
        <v>3.497</v>
      </c>
      <c r="G120" s="611" t="s">
        <v>912</v>
      </c>
      <c r="H120" s="320" t="s">
        <v>1103</v>
      </c>
      <c r="I120" s="616">
        <v>2</v>
      </c>
      <c r="J120" s="583">
        <v>12.8</v>
      </c>
      <c r="K120" s="582">
        <f t="shared" si="10"/>
        <v>181.3796875</v>
      </c>
      <c r="L120" s="617">
        <v>11.1</v>
      </c>
      <c r="M120" s="584">
        <v>14.4</v>
      </c>
      <c r="N120" s="320" t="s">
        <v>1102</v>
      </c>
      <c r="O120" s="611" t="s">
        <v>927</v>
      </c>
      <c r="P120" s="320" t="s">
        <v>381</v>
      </c>
      <c r="Q120" s="324"/>
      <c r="R120" s="320" t="str">
        <f t="shared" si="8"/>
        <v>☆☆☆☆</v>
      </c>
      <c r="S120" s="585">
        <f t="shared" si="6"/>
        <v>115</v>
      </c>
      <c r="T120" s="586">
        <f t="shared" si="7"/>
      </c>
    </row>
    <row r="121" spans="1:20" s="654" customFormat="1" ht="23.25" customHeight="1">
      <c r="A121" s="575"/>
      <c r="B121" s="635"/>
      <c r="C121" s="609" t="s">
        <v>1104</v>
      </c>
      <c r="D121" s="353" t="s">
        <v>1105</v>
      </c>
      <c r="E121" s="320">
        <v>278</v>
      </c>
      <c r="F121" s="578">
        <v>4.663</v>
      </c>
      <c r="G121" s="611" t="s">
        <v>912</v>
      </c>
      <c r="H121" s="320" t="s">
        <v>1010</v>
      </c>
      <c r="I121" s="616">
        <v>2</v>
      </c>
      <c r="J121" s="583">
        <v>9.8</v>
      </c>
      <c r="K121" s="582">
        <f t="shared" si="10"/>
        <v>236.90408163265303</v>
      </c>
      <c r="L121" s="617">
        <v>11.1</v>
      </c>
      <c r="M121" s="584">
        <v>14.4</v>
      </c>
      <c r="N121" s="320" t="s">
        <v>1102</v>
      </c>
      <c r="O121" s="611" t="s">
        <v>171</v>
      </c>
      <c r="P121" s="320" t="s">
        <v>381</v>
      </c>
      <c r="Q121" s="324"/>
      <c r="R121" s="320" t="str">
        <f t="shared" si="8"/>
        <v>☆☆☆</v>
      </c>
      <c r="S121" s="585">
        <f t="shared" si="6"/>
      </c>
      <c r="T121" s="586">
        <f t="shared" si="7"/>
      </c>
    </row>
    <row r="122" spans="1:20" s="587" customFormat="1" ht="23.25" customHeight="1">
      <c r="A122" s="575"/>
      <c r="B122" s="622"/>
      <c r="C122" s="317"/>
      <c r="D122" s="353" t="s">
        <v>1105</v>
      </c>
      <c r="E122" s="320">
        <v>278</v>
      </c>
      <c r="F122" s="578">
        <v>4.663</v>
      </c>
      <c r="G122" s="611" t="s">
        <v>912</v>
      </c>
      <c r="H122" s="320">
        <v>1880</v>
      </c>
      <c r="I122" s="616">
        <v>2</v>
      </c>
      <c r="J122" s="583">
        <v>9.8</v>
      </c>
      <c r="K122" s="582">
        <f t="shared" si="10"/>
        <v>236.90408163265303</v>
      </c>
      <c r="L122" s="617">
        <v>10.2</v>
      </c>
      <c r="M122" s="584">
        <v>13.5</v>
      </c>
      <c r="N122" s="320" t="s">
        <v>1102</v>
      </c>
      <c r="O122" s="611" t="s">
        <v>171</v>
      </c>
      <c r="P122" s="320" t="s">
        <v>381</v>
      </c>
      <c r="Q122" s="324"/>
      <c r="R122" s="320" t="str">
        <f t="shared" si="8"/>
        <v>☆☆☆</v>
      </c>
      <c r="S122" s="585">
        <f t="shared" si="6"/>
      </c>
      <c r="T122" s="586">
        <f t="shared" si="7"/>
      </c>
    </row>
    <row r="123" spans="1:20" s="654" customFormat="1" ht="23.25" customHeight="1">
      <c r="A123" s="575"/>
      <c r="B123" s="621"/>
      <c r="C123" s="609" t="s">
        <v>1106</v>
      </c>
      <c r="D123" s="353" t="s">
        <v>1107</v>
      </c>
      <c r="E123" s="320">
        <v>157</v>
      </c>
      <c r="F123" s="578">
        <v>5.461</v>
      </c>
      <c r="G123" s="611" t="s">
        <v>114</v>
      </c>
      <c r="H123" s="320">
        <v>1870</v>
      </c>
      <c r="I123" s="616">
        <v>2</v>
      </c>
      <c r="J123" s="583">
        <v>9.1</v>
      </c>
      <c r="K123" s="582">
        <f>IF(J123&gt;0,1/J123*34.6*67.1,"")</f>
        <v>255.12747252747252</v>
      </c>
      <c r="L123" s="617">
        <v>11.1</v>
      </c>
      <c r="M123" s="584">
        <v>14.4</v>
      </c>
      <c r="N123" s="320" t="s">
        <v>950</v>
      </c>
      <c r="O123" s="320" t="s">
        <v>171</v>
      </c>
      <c r="P123" s="320" t="s">
        <v>381</v>
      </c>
      <c r="Q123" s="324"/>
      <c r="R123" s="320" t="str">
        <f t="shared" si="8"/>
        <v>☆☆☆</v>
      </c>
      <c r="S123" s="585">
        <f t="shared" si="6"/>
      </c>
      <c r="T123" s="586">
        <f t="shared" si="7"/>
      </c>
    </row>
    <row r="124" spans="1:20" s="654" customFormat="1" ht="23.25" customHeight="1">
      <c r="A124" s="575"/>
      <c r="B124" s="622"/>
      <c r="C124" s="317"/>
      <c r="D124" s="353" t="s">
        <v>1107</v>
      </c>
      <c r="E124" s="320">
        <v>157</v>
      </c>
      <c r="F124" s="578">
        <v>5.461</v>
      </c>
      <c r="G124" s="611" t="s">
        <v>114</v>
      </c>
      <c r="H124" s="320">
        <v>1880</v>
      </c>
      <c r="I124" s="616">
        <v>2</v>
      </c>
      <c r="J124" s="583">
        <v>9.1</v>
      </c>
      <c r="K124" s="582">
        <f>IF(J124&gt;0,1/J124*34.6*67.1,"")</f>
        <v>255.12747252747252</v>
      </c>
      <c r="L124" s="617">
        <v>10.2</v>
      </c>
      <c r="M124" s="584">
        <v>13.5</v>
      </c>
      <c r="N124" s="320" t="s">
        <v>950</v>
      </c>
      <c r="O124" s="320" t="s">
        <v>171</v>
      </c>
      <c r="P124" s="320" t="s">
        <v>381</v>
      </c>
      <c r="Q124" s="324"/>
      <c r="R124" s="320" t="str">
        <f t="shared" si="8"/>
        <v>☆☆☆</v>
      </c>
      <c r="S124" s="585">
        <f t="shared" si="6"/>
      </c>
      <c r="T124" s="586">
        <f t="shared" si="7"/>
      </c>
    </row>
    <row r="125" spans="1:20" s="587" customFormat="1" ht="23.25" customHeight="1">
      <c r="A125" s="575"/>
      <c r="B125" s="635"/>
      <c r="C125" s="609" t="s">
        <v>1108</v>
      </c>
      <c r="D125" s="353" t="s">
        <v>1810</v>
      </c>
      <c r="E125" s="320">
        <v>274</v>
      </c>
      <c r="F125" s="578">
        <v>1.991</v>
      </c>
      <c r="G125" s="611" t="s">
        <v>7</v>
      </c>
      <c r="H125" s="320" t="s">
        <v>1811</v>
      </c>
      <c r="I125" s="636">
        <v>2</v>
      </c>
      <c r="J125" s="637">
        <v>14.7</v>
      </c>
      <c r="K125" s="582">
        <f t="shared" si="10"/>
        <v>157.93605442176872</v>
      </c>
      <c r="L125" s="617">
        <v>14.4</v>
      </c>
      <c r="M125" s="584">
        <v>17.6</v>
      </c>
      <c r="N125" s="320" t="s">
        <v>1109</v>
      </c>
      <c r="O125" s="320" t="s">
        <v>9</v>
      </c>
      <c r="P125" s="320" t="s">
        <v>57</v>
      </c>
      <c r="Q125" s="324"/>
      <c r="R125" s="320" t="str">
        <f t="shared" si="8"/>
        <v>☆☆☆☆</v>
      </c>
      <c r="S125" s="585">
        <f t="shared" si="6"/>
        <v>102</v>
      </c>
      <c r="T125" s="586">
        <f t="shared" si="7"/>
      </c>
    </row>
    <row r="126" spans="1:20" s="587" customFormat="1" ht="23.25" customHeight="1">
      <c r="A126" s="339"/>
      <c r="B126" s="622"/>
      <c r="C126" s="317"/>
      <c r="D126" s="353" t="s">
        <v>1810</v>
      </c>
      <c r="E126" s="320">
        <v>274</v>
      </c>
      <c r="F126" s="578">
        <v>1.991</v>
      </c>
      <c r="G126" s="611" t="s">
        <v>965</v>
      </c>
      <c r="H126" s="320" t="s">
        <v>1812</v>
      </c>
      <c r="I126" s="616">
        <v>2</v>
      </c>
      <c r="J126" s="583">
        <v>14.2</v>
      </c>
      <c r="K126" s="582">
        <f t="shared" si="10"/>
        <v>163.49718309859156</v>
      </c>
      <c r="L126" s="617">
        <v>14.4</v>
      </c>
      <c r="M126" s="584">
        <v>17.6</v>
      </c>
      <c r="N126" s="320" t="s">
        <v>1109</v>
      </c>
      <c r="O126" s="320" t="s">
        <v>9</v>
      </c>
      <c r="P126" s="320" t="s">
        <v>57</v>
      </c>
      <c r="Q126" s="324" t="s">
        <v>901</v>
      </c>
      <c r="R126" s="320" t="str">
        <f t="shared" si="8"/>
        <v>☆☆☆☆</v>
      </c>
      <c r="S126" s="585">
        <f t="shared" si="6"/>
      </c>
      <c r="T126" s="586">
        <f t="shared" si="7"/>
      </c>
    </row>
    <row r="127" spans="1:20" s="587" customFormat="1" ht="23.25" customHeight="1">
      <c r="A127" s="575"/>
      <c r="B127" s="614"/>
      <c r="C127" s="615" t="s">
        <v>1813</v>
      </c>
      <c r="D127" s="353" t="s">
        <v>1814</v>
      </c>
      <c r="E127" s="320">
        <v>178</v>
      </c>
      <c r="F127" s="578">
        <v>3.982</v>
      </c>
      <c r="G127" s="655" t="s">
        <v>1748</v>
      </c>
      <c r="H127" s="320" t="s">
        <v>1815</v>
      </c>
      <c r="I127" s="580">
        <v>2</v>
      </c>
      <c r="J127" s="583">
        <v>9.6</v>
      </c>
      <c r="K127" s="582">
        <f>IF(J127&gt;0,1/J127*34.6*67.1,"")</f>
        <v>241.83958333333334</v>
      </c>
      <c r="L127" s="617">
        <v>12.2</v>
      </c>
      <c r="M127" s="584">
        <v>15.4</v>
      </c>
      <c r="N127" s="320" t="s">
        <v>947</v>
      </c>
      <c r="O127" s="611" t="s">
        <v>171</v>
      </c>
      <c r="P127" s="320" t="s">
        <v>381</v>
      </c>
      <c r="Q127" s="324"/>
      <c r="R127" s="320" t="str">
        <f t="shared" si="8"/>
        <v>☆☆☆</v>
      </c>
      <c r="S127" s="585">
        <f t="shared" si="6"/>
      </c>
      <c r="T127" s="586">
        <f t="shared" si="7"/>
      </c>
    </row>
    <row r="128" spans="1:20" s="587" customFormat="1" ht="23.25" customHeight="1">
      <c r="A128" s="339"/>
      <c r="B128" s="614"/>
      <c r="C128" s="615" t="s">
        <v>1816</v>
      </c>
      <c r="D128" s="353" t="s">
        <v>1817</v>
      </c>
      <c r="E128" s="320">
        <v>178</v>
      </c>
      <c r="F128" s="578">
        <v>3.982</v>
      </c>
      <c r="G128" s="655" t="s">
        <v>1748</v>
      </c>
      <c r="H128" s="320" t="s">
        <v>1818</v>
      </c>
      <c r="I128" s="580">
        <v>2</v>
      </c>
      <c r="J128" s="583">
        <v>9.6</v>
      </c>
      <c r="K128" s="582">
        <f>IF(J128&gt;0,1/J128*34.6*67.1,"")</f>
        <v>241.83958333333334</v>
      </c>
      <c r="L128" s="617">
        <v>12.2</v>
      </c>
      <c r="M128" s="584">
        <v>15.4</v>
      </c>
      <c r="N128" s="320" t="s">
        <v>947</v>
      </c>
      <c r="O128" s="611" t="s">
        <v>171</v>
      </c>
      <c r="P128" s="320" t="s">
        <v>381</v>
      </c>
      <c r="Q128" s="324"/>
      <c r="R128" s="320" t="str">
        <f t="shared" si="8"/>
        <v>☆☆☆</v>
      </c>
      <c r="S128" s="585">
        <f t="shared" si="6"/>
      </c>
      <c r="T128" s="586">
        <f t="shared" si="7"/>
      </c>
    </row>
  </sheetData>
  <sheetProtection/>
  <mergeCells count="20">
    <mergeCell ref="Q3:T3"/>
    <mergeCell ref="A4:A8"/>
    <mergeCell ref="B4:C8"/>
    <mergeCell ref="D4:D5"/>
    <mergeCell ref="E4:F5"/>
    <mergeCell ref="G4:G8"/>
    <mergeCell ref="H4:H8"/>
    <mergeCell ref="I4:I8"/>
    <mergeCell ref="J4:M4"/>
    <mergeCell ref="O4:Q4"/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7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8" customWidth="1"/>
    <col min="2" max="2" width="1.75390625" style="6" customWidth="1"/>
    <col min="3" max="3" width="36.00390625" style="6" customWidth="1"/>
    <col min="4" max="4" width="11.375" style="6" customWidth="1"/>
    <col min="5" max="5" width="10.375" style="6" customWidth="1"/>
    <col min="6" max="6" width="10.25390625" style="6" customWidth="1"/>
    <col min="7" max="7" width="7.50390625" style="6" bestFit="1" customWidth="1"/>
    <col min="8" max="8" width="10.625" style="6" customWidth="1"/>
    <col min="9" max="9" width="10.50390625" style="6" bestFit="1" customWidth="1"/>
    <col min="10" max="10" width="7.00390625" style="6" bestFit="1" customWidth="1"/>
    <col min="11" max="11" width="5.875" style="6" bestFit="1" customWidth="1"/>
    <col min="12" max="12" width="10.125" style="6" bestFit="1" customWidth="1"/>
    <col min="13" max="13" width="8.50390625" style="6" bestFit="1" customWidth="1"/>
    <col min="14" max="14" width="8.625" style="6" bestFit="1" customWidth="1"/>
    <col min="15" max="15" width="14.375" style="6" bestFit="1" customWidth="1"/>
    <col min="16" max="16" width="10.00390625" style="6" bestFit="1" customWidth="1"/>
    <col min="17" max="17" width="6.00390625" style="6" customWidth="1"/>
    <col min="18" max="18" width="18.375" style="6" customWidth="1"/>
    <col min="19" max="19" width="11.00390625" style="6" bestFit="1" customWidth="1"/>
    <col min="20" max="21" width="8.25390625" style="6" bestFit="1" customWidth="1"/>
    <col min="22" max="22" width="1.75390625" style="6" customWidth="1"/>
    <col min="23" max="16384" width="9.00390625" style="6" customWidth="1"/>
  </cols>
  <sheetData>
    <row r="1" spans="1:17" ht="21.75" customHeight="1">
      <c r="A1" s="5"/>
      <c r="B1" s="5"/>
      <c r="Q1" s="7"/>
    </row>
    <row r="2" spans="1:21" s="12" customFormat="1" ht="15">
      <c r="A2" s="6"/>
      <c r="B2" s="6"/>
      <c r="C2" s="6"/>
      <c r="F2" s="29"/>
      <c r="I2" s="6"/>
      <c r="J2" s="758" t="s">
        <v>282</v>
      </c>
      <c r="K2" s="758"/>
      <c r="L2" s="758"/>
      <c r="M2" s="758"/>
      <c r="N2" s="758"/>
      <c r="O2" s="758"/>
      <c r="P2" s="33"/>
      <c r="Q2" s="759" t="s">
        <v>157</v>
      </c>
      <c r="R2" s="760"/>
      <c r="S2" s="760"/>
      <c r="T2" s="760"/>
      <c r="U2" s="760"/>
    </row>
    <row r="3" spans="1:21" s="12" customFormat="1" ht="23.25" customHeight="1">
      <c r="A3" s="32" t="s">
        <v>366</v>
      </c>
      <c r="B3" s="32"/>
      <c r="C3" s="6"/>
      <c r="F3" s="6"/>
      <c r="G3" s="6"/>
      <c r="H3" s="6"/>
      <c r="I3" s="6"/>
      <c r="J3" s="33"/>
      <c r="K3" s="6"/>
      <c r="L3" s="6"/>
      <c r="M3" s="6"/>
      <c r="N3" s="6"/>
      <c r="O3" s="6"/>
      <c r="Q3" s="34"/>
      <c r="R3" s="761" t="s">
        <v>367</v>
      </c>
      <c r="S3" s="761"/>
      <c r="T3" s="761"/>
      <c r="U3" s="761"/>
    </row>
    <row r="4" spans="1:21" s="12" customFormat="1" ht="14.25" customHeight="1" thickBot="1">
      <c r="A4" s="734" t="s">
        <v>285</v>
      </c>
      <c r="B4" s="762" t="s">
        <v>286</v>
      </c>
      <c r="C4" s="763"/>
      <c r="D4" s="768"/>
      <c r="E4" s="769"/>
      <c r="F4" s="762" t="s">
        <v>287</v>
      </c>
      <c r="G4" s="772"/>
      <c r="H4" s="737" t="s">
        <v>288</v>
      </c>
      <c r="I4" s="737" t="s">
        <v>289</v>
      </c>
      <c r="J4" s="774" t="s">
        <v>290</v>
      </c>
      <c r="K4" s="688" t="s">
        <v>1320</v>
      </c>
      <c r="L4" s="689"/>
      <c r="M4" s="689"/>
      <c r="N4" s="690"/>
      <c r="O4" s="36"/>
      <c r="P4" s="738"/>
      <c r="Q4" s="739"/>
      <c r="R4" s="740"/>
      <c r="S4" s="39"/>
      <c r="T4" s="741" t="s">
        <v>1</v>
      </c>
      <c r="U4" s="744" t="s">
        <v>2</v>
      </c>
    </row>
    <row r="5" spans="1:21" s="12" customFormat="1" ht="11.25" customHeight="1">
      <c r="A5" s="735"/>
      <c r="B5" s="764"/>
      <c r="C5" s="765"/>
      <c r="D5" s="770"/>
      <c r="E5" s="771"/>
      <c r="F5" s="773"/>
      <c r="G5" s="754"/>
      <c r="H5" s="735"/>
      <c r="I5" s="735"/>
      <c r="J5" s="775"/>
      <c r="K5" s="745" t="s">
        <v>293</v>
      </c>
      <c r="L5" s="748" t="s">
        <v>294</v>
      </c>
      <c r="M5" s="751" t="s">
        <v>368</v>
      </c>
      <c r="N5" s="752" t="s">
        <v>369</v>
      </c>
      <c r="O5" s="43" t="s">
        <v>296</v>
      </c>
      <c r="P5" s="755" t="s">
        <v>297</v>
      </c>
      <c r="Q5" s="756"/>
      <c r="R5" s="757"/>
      <c r="S5" s="44" t="s">
        <v>298</v>
      </c>
      <c r="T5" s="742"/>
      <c r="U5" s="735"/>
    </row>
    <row r="6" spans="1:21" s="12" customFormat="1" ht="11.25" customHeight="1">
      <c r="A6" s="735"/>
      <c r="B6" s="764"/>
      <c r="C6" s="765"/>
      <c r="D6" s="734" t="s">
        <v>299</v>
      </c>
      <c r="E6" s="356"/>
      <c r="F6" s="734" t="s">
        <v>299</v>
      </c>
      <c r="G6" s="737" t="s">
        <v>300</v>
      </c>
      <c r="H6" s="735"/>
      <c r="I6" s="735"/>
      <c r="J6" s="775"/>
      <c r="K6" s="746"/>
      <c r="L6" s="749"/>
      <c r="M6" s="746"/>
      <c r="N6" s="753"/>
      <c r="O6" s="45" t="s">
        <v>301</v>
      </c>
      <c r="P6" s="45" t="s">
        <v>302</v>
      </c>
      <c r="Q6" s="45"/>
      <c r="R6" s="45"/>
      <c r="S6" s="46" t="s">
        <v>303</v>
      </c>
      <c r="T6" s="742"/>
      <c r="U6" s="735"/>
    </row>
    <row r="7" spans="1:21" s="12" customFormat="1" ht="12" customHeight="1">
      <c r="A7" s="735"/>
      <c r="B7" s="764"/>
      <c r="C7" s="765"/>
      <c r="D7" s="735"/>
      <c r="E7" s="357" t="s">
        <v>1321</v>
      </c>
      <c r="F7" s="735"/>
      <c r="G7" s="735"/>
      <c r="H7" s="735"/>
      <c r="I7" s="735"/>
      <c r="J7" s="775"/>
      <c r="K7" s="746"/>
      <c r="L7" s="749"/>
      <c r="M7" s="746"/>
      <c r="N7" s="753"/>
      <c r="O7" s="45" t="s">
        <v>304</v>
      </c>
      <c r="P7" s="45" t="s">
        <v>305</v>
      </c>
      <c r="Q7" s="45" t="s">
        <v>306</v>
      </c>
      <c r="R7" s="45" t="s">
        <v>307</v>
      </c>
      <c r="S7" s="46" t="s">
        <v>308</v>
      </c>
      <c r="T7" s="742"/>
      <c r="U7" s="735"/>
    </row>
    <row r="8" spans="1:21" s="12" customFormat="1" ht="11.25">
      <c r="A8" s="736"/>
      <c r="B8" s="766"/>
      <c r="C8" s="767"/>
      <c r="D8" s="736"/>
      <c r="E8" s="333"/>
      <c r="F8" s="736"/>
      <c r="G8" s="736"/>
      <c r="H8" s="736"/>
      <c r="I8" s="736"/>
      <c r="J8" s="773"/>
      <c r="K8" s="747"/>
      <c r="L8" s="750"/>
      <c r="M8" s="747"/>
      <c r="N8" s="754"/>
      <c r="O8" s="41" t="s">
        <v>309</v>
      </c>
      <c r="P8" s="41" t="s">
        <v>310</v>
      </c>
      <c r="Q8" s="41" t="s">
        <v>311</v>
      </c>
      <c r="R8" s="48"/>
      <c r="S8" s="49" t="s">
        <v>312</v>
      </c>
      <c r="T8" s="743"/>
      <c r="U8" s="736"/>
    </row>
    <row r="9" spans="1:21" s="12" customFormat="1" ht="22.5" customHeight="1">
      <c r="A9" s="358" t="s">
        <v>158</v>
      </c>
      <c r="B9" s="73"/>
      <c r="C9" s="359" t="s">
        <v>1322</v>
      </c>
      <c r="D9" s="360" t="s">
        <v>1323</v>
      </c>
      <c r="E9" s="361" t="s">
        <v>1324</v>
      </c>
      <c r="F9" s="105" t="s">
        <v>1325</v>
      </c>
      <c r="G9" s="362">
        <v>0.999</v>
      </c>
      <c r="H9" s="105" t="s">
        <v>168</v>
      </c>
      <c r="I9" s="105" t="s">
        <v>1326</v>
      </c>
      <c r="J9" s="363" t="s">
        <v>163</v>
      </c>
      <c r="K9" s="111">
        <v>22.9</v>
      </c>
      <c r="L9" s="80">
        <f aca="true" t="shared" si="0" ref="L9:L66">IF(K9&gt;0,1/K9*34.6*67.1,"")</f>
        <v>101.3825327510917</v>
      </c>
      <c r="M9" s="127">
        <v>18.7</v>
      </c>
      <c r="N9" s="364">
        <v>21.8</v>
      </c>
      <c r="O9" s="105" t="s">
        <v>281</v>
      </c>
      <c r="P9" s="105" t="s">
        <v>171</v>
      </c>
      <c r="Q9" s="105" t="s">
        <v>66</v>
      </c>
      <c r="R9" s="365"/>
      <c r="S9" s="366" t="s">
        <v>165</v>
      </c>
      <c r="T9" s="85">
        <f aca="true" t="shared" si="1" ref="T9:T66">IF(K9&lt;&gt;0,IF(K9&gt;=M9,ROUNDDOWN(K9/M9*100,0),""),"")</f>
        <v>122</v>
      </c>
      <c r="U9" s="86">
        <f aca="true" t="shared" si="2" ref="U9:U66">IF(K9&lt;&gt;0,IF(K9&gt;=N9,ROUNDDOWN(K9/N9*100,0),""),"")</f>
        <v>105</v>
      </c>
    </row>
    <row r="10" spans="1:21" s="12" customFormat="1" ht="22.5">
      <c r="A10" s="358"/>
      <c r="B10" s="184"/>
      <c r="C10" s="367" t="s">
        <v>159</v>
      </c>
      <c r="D10" s="360" t="s">
        <v>160</v>
      </c>
      <c r="E10" s="361" t="s">
        <v>1324</v>
      </c>
      <c r="F10" s="105" t="s">
        <v>161</v>
      </c>
      <c r="G10" s="362">
        <v>1.389</v>
      </c>
      <c r="H10" s="105" t="s">
        <v>162</v>
      </c>
      <c r="I10" s="105" t="s">
        <v>1327</v>
      </c>
      <c r="J10" s="363" t="s">
        <v>163</v>
      </c>
      <c r="K10" s="111">
        <v>17.8</v>
      </c>
      <c r="L10" s="80">
        <f t="shared" si="0"/>
        <v>130.4303370786517</v>
      </c>
      <c r="M10" s="127">
        <v>17.2</v>
      </c>
      <c r="N10" s="368">
        <v>20.3</v>
      </c>
      <c r="O10" s="105" t="s">
        <v>164</v>
      </c>
      <c r="P10" s="105" t="s">
        <v>9</v>
      </c>
      <c r="Q10" s="105" t="s">
        <v>10</v>
      </c>
      <c r="R10" s="365"/>
      <c r="S10" s="366" t="s">
        <v>165</v>
      </c>
      <c r="T10" s="85">
        <f t="shared" si="1"/>
        <v>103</v>
      </c>
      <c r="U10" s="86">
        <f t="shared" si="2"/>
      </c>
    </row>
    <row r="11" spans="1:21" s="12" customFormat="1" ht="22.5">
      <c r="A11" s="358"/>
      <c r="B11" s="369"/>
      <c r="C11" s="370" t="s">
        <v>166</v>
      </c>
      <c r="D11" s="360" t="s">
        <v>1328</v>
      </c>
      <c r="E11" s="361" t="s">
        <v>1324</v>
      </c>
      <c r="F11" s="105" t="s">
        <v>501</v>
      </c>
      <c r="G11" s="362">
        <v>1.394</v>
      </c>
      <c r="H11" s="105" t="s">
        <v>168</v>
      </c>
      <c r="I11" s="105" t="s">
        <v>1329</v>
      </c>
      <c r="J11" s="371" t="s">
        <v>169</v>
      </c>
      <c r="K11" s="111">
        <v>21.1</v>
      </c>
      <c r="L11" s="80">
        <f>IF(K11&gt;0,1/K11*34.6*67.1,"")</f>
        <v>110.03127962085307</v>
      </c>
      <c r="M11" s="127">
        <v>17.2</v>
      </c>
      <c r="N11" s="364">
        <v>20.3</v>
      </c>
      <c r="O11" s="105" t="s">
        <v>170</v>
      </c>
      <c r="P11" s="105" t="s">
        <v>171</v>
      </c>
      <c r="Q11" s="105" t="s">
        <v>66</v>
      </c>
      <c r="R11" s="365"/>
      <c r="S11" s="366" t="s">
        <v>165</v>
      </c>
      <c r="T11" s="85">
        <f>IF(K11&lt;&gt;0,IF(K11&gt;=M11,ROUNDDOWN(K11/M11*100,0),""),"")</f>
        <v>122</v>
      </c>
      <c r="U11" s="86">
        <f>IF(K11&lt;&gt;0,IF(K11&gt;=N11,ROUNDDOWN(K11/N11*100,0),""),"")</f>
        <v>103</v>
      </c>
    </row>
    <row r="12" spans="1:21" s="12" customFormat="1" ht="22.5">
      <c r="A12" s="190"/>
      <c r="B12" s="73"/>
      <c r="C12" s="372" t="s">
        <v>177</v>
      </c>
      <c r="D12" s="360" t="s">
        <v>178</v>
      </c>
      <c r="E12" s="361" t="s">
        <v>1324</v>
      </c>
      <c r="F12" s="105" t="s">
        <v>179</v>
      </c>
      <c r="G12" s="105">
        <v>1.394</v>
      </c>
      <c r="H12" s="105" t="s">
        <v>162</v>
      </c>
      <c r="I12" s="105" t="s">
        <v>1330</v>
      </c>
      <c r="J12" s="363">
        <v>5</v>
      </c>
      <c r="K12" s="373">
        <v>19.5</v>
      </c>
      <c r="L12" s="80">
        <f t="shared" si="0"/>
        <v>119.05948717948716</v>
      </c>
      <c r="M12" s="127">
        <v>15.8</v>
      </c>
      <c r="N12" s="82">
        <v>19</v>
      </c>
      <c r="O12" s="105" t="s">
        <v>164</v>
      </c>
      <c r="P12" s="105" t="s">
        <v>9</v>
      </c>
      <c r="Q12" s="105" t="s">
        <v>10</v>
      </c>
      <c r="R12" s="365"/>
      <c r="S12" s="374" t="s">
        <v>29</v>
      </c>
      <c r="T12" s="85">
        <f t="shared" si="1"/>
        <v>123</v>
      </c>
      <c r="U12" s="86">
        <f t="shared" si="2"/>
        <v>102</v>
      </c>
    </row>
    <row r="13" spans="1:21" s="12" customFormat="1" ht="22.5">
      <c r="A13" s="190"/>
      <c r="B13" s="73"/>
      <c r="C13" s="372" t="s">
        <v>180</v>
      </c>
      <c r="D13" s="360" t="s">
        <v>181</v>
      </c>
      <c r="E13" s="361" t="s">
        <v>1324</v>
      </c>
      <c r="F13" s="105" t="s">
        <v>167</v>
      </c>
      <c r="G13" s="105">
        <v>1.394</v>
      </c>
      <c r="H13" s="105" t="s">
        <v>162</v>
      </c>
      <c r="I13" s="105" t="s">
        <v>1331</v>
      </c>
      <c r="J13" s="363">
        <v>5</v>
      </c>
      <c r="K13" s="111">
        <v>20</v>
      </c>
      <c r="L13" s="80">
        <f t="shared" si="0"/>
        <v>116.083</v>
      </c>
      <c r="M13" s="127">
        <v>15.8</v>
      </c>
      <c r="N13" s="82">
        <v>19</v>
      </c>
      <c r="O13" s="105" t="s">
        <v>170</v>
      </c>
      <c r="P13" s="105" t="s">
        <v>9</v>
      </c>
      <c r="Q13" s="105" t="s">
        <v>10</v>
      </c>
      <c r="R13" s="365"/>
      <c r="S13" s="374" t="s">
        <v>29</v>
      </c>
      <c r="T13" s="85">
        <f t="shared" si="1"/>
        <v>126</v>
      </c>
      <c r="U13" s="86">
        <f t="shared" si="2"/>
        <v>105</v>
      </c>
    </row>
    <row r="14" spans="1:21" s="12" customFormat="1" ht="22.5">
      <c r="A14" s="190"/>
      <c r="B14" s="73"/>
      <c r="C14" s="372" t="s">
        <v>182</v>
      </c>
      <c r="D14" s="360" t="s">
        <v>183</v>
      </c>
      <c r="E14" s="361" t="s">
        <v>1324</v>
      </c>
      <c r="F14" s="105" t="s">
        <v>184</v>
      </c>
      <c r="G14" s="362">
        <v>1.798</v>
      </c>
      <c r="H14" s="105" t="s">
        <v>185</v>
      </c>
      <c r="I14" s="105" t="s">
        <v>1332</v>
      </c>
      <c r="J14" s="363">
        <v>5</v>
      </c>
      <c r="K14" s="111">
        <v>14.8</v>
      </c>
      <c r="L14" s="80">
        <f t="shared" si="0"/>
        <v>156.8689189189189</v>
      </c>
      <c r="M14" s="127">
        <v>14.4</v>
      </c>
      <c r="N14" s="82">
        <v>17.6</v>
      </c>
      <c r="O14" s="105" t="s">
        <v>164</v>
      </c>
      <c r="P14" s="105" t="s">
        <v>9</v>
      </c>
      <c r="Q14" s="105" t="s">
        <v>83</v>
      </c>
      <c r="R14" s="365"/>
      <c r="S14" s="374"/>
      <c r="T14" s="85">
        <f t="shared" si="1"/>
        <v>102</v>
      </c>
      <c r="U14" s="86">
        <f t="shared" si="2"/>
      </c>
    </row>
    <row r="15" spans="1:21" s="12" customFormat="1" ht="22.5">
      <c r="A15" s="190"/>
      <c r="B15" s="73"/>
      <c r="C15" s="372" t="s">
        <v>186</v>
      </c>
      <c r="D15" s="360" t="s">
        <v>187</v>
      </c>
      <c r="E15" s="361" t="s">
        <v>1324</v>
      </c>
      <c r="F15" s="105" t="s">
        <v>179</v>
      </c>
      <c r="G15" s="105">
        <v>1.394</v>
      </c>
      <c r="H15" s="105" t="s">
        <v>162</v>
      </c>
      <c r="I15" s="105" t="s">
        <v>1333</v>
      </c>
      <c r="J15" s="363">
        <v>5</v>
      </c>
      <c r="K15" s="373">
        <v>19.5</v>
      </c>
      <c r="L15" s="80">
        <f t="shared" si="0"/>
        <v>119.05948717948716</v>
      </c>
      <c r="M15" s="127">
        <v>15.8</v>
      </c>
      <c r="N15" s="82">
        <v>19</v>
      </c>
      <c r="O15" s="105" t="s">
        <v>164</v>
      </c>
      <c r="P15" s="105" t="s">
        <v>9</v>
      </c>
      <c r="Q15" s="105" t="s">
        <v>10</v>
      </c>
      <c r="R15" s="365"/>
      <c r="S15" s="374" t="s">
        <v>29</v>
      </c>
      <c r="T15" s="85">
        <f t="shared" si="1"/>
        <v>123</v>
      </c>
      <c r="U15" s="86">
        <f t="shared" si="2"/>
        <v>102</v>
      </c>
    </row>
    <row r="16" spans="1:21" s="12" customFormat="1" ht="22.5">
      <c r="A16" s="190"/>
      <c r="B16" s="73"/>
      <c r="C16" s="372" t="s">
        <v>188</v>
      </c>
      <c r="D16" s="360" t="s">
        <v>189</v>
      </c>
      <c r="E16" s="361" t="s">
        <v>1324</v>
      </c>
      <c r="F16" s="105" t="s">
        <v>167</v>
      </c>
      <c r="G16" s="105">
        <v>1.394</v>
      </c>
      <c r="H16" s="105" t="s">
        <v>162</v>
      </c>
      <c r="I16" s="105" t="s">
        <v>1334</v>
      </c>
      <c r="J16" s="363">
        <v>5</v>
      </c>
      <c r="K16" s="111">
        <v>20</v>
      </c>
      <c r="L16" s="80">
        <f t="shared" si="0"/>
        <v>116.083</v>
      </c>
      <c r="M16" s="127">
        <v>15.8</v>
      </c>
      <c r="N16" s="82">
        <v>19</v>
      </c>
      <c r="O16" s="105" t="s">
        <v>170</v>
      </c>
      <c r="P16" s="105" t="s">
        <v>9</v>
      </c>
      <c r="Q16" s="105" t="s">
        <v>10</v>
      </c>
      <c r="R16" s="365"/>
      <c r="S16" s="374" t="s">
        <v>29</v>
      </c>
      <c r="T16" s="85">
        <f t="shared" si="1"/>
        <v>126</v>
      </c>
      <c r="U16" s="86">
        <f t="shared" si="2"/>
        <v>105</v>
      </c>
    </row>
    <row r="17" spans="1:21" s="12" customFormat="1" ht="22.5">
      <c r="A17" s="190"/>
      <c r="B17" s="73"/>
      <c r="C17" s="372" t="s">
        <v>190</v>
      </c>
      <c r="D17" s="360" t="s">
        <v>191</v>
      </c>
      <c r="E17" s="361" t="s">
        <v>1324</v>
      </c>
      <c r="F17" s="105" t="s">
        <v>184</v>
      </c>
      <c r="G17" s="362">
        <v>1.798</v>
      </c>
      <c r="H17" s="105" t="s">
        <v>185</v>
      </c>
      <c r="I17" s="105" t="s">
        <v>1335</v>
      </c>
      <c r="J17" s="363">
        <v>5</v>
      </c>
      <c r="K17" s="111">
        <v>14.8</v>
      </c>
      <c r="L17" s="80">
        <f t="shared" si="0"/>
        <v>156.8689189189189</v>
      </c>
      <c r="M17" s="127">
        <v>14.4</v>
      </c>
      <c r="N17" s="82">
        <v>17.6</v>
      </c>
      <c r="O17" s="105" t="s">
        <v>164</v>
      </c>
      <c r="P17" s="105" t="s">
        <v>9</v>
      </c>
      <c r="Q17" s="105" t="s">
        <v>83</v>
      </c>
      <c r="R17" s="365"/>
      <c r="S17" s="374"/>
      <c r="T17" s="85">
        <f t="shared" si="1"/>
        <v>102</v>
      </c>
      <c r="U17" s="86">
        <f t="shared" si="2"/>
      </c>
    </row>
    <row r="18" spans="1:21" s="12" customFormat="1" ht="22.5">
      <c r="A18" s="190"/>
      <c r="B18" s="73"/>
      <c r="C18" s="359" t="s">
        <v>192</v>
      </c>
      <c r="D18" s="360" t="s">
        <v>193</v>
      </c>
      <c r="E18" s="361" t="s">
        <v>1324</v>
      </c>
      <c r="F18" s="105" t="s">
        <v>194</v>
      </c>
      <c r="G18" s="362">
        <v>1.984</v>
      </c>
      <c r="H18" s="105" t="s">
        <v>195</v>
      </c>
      <c r="I18" s="105" t="s">
        <v>196</v>
      </c>
      <c r="J18" s="363" t="s">
        <v>197</v>
      </c>
      <c r="K18" s="111">
        <v>13.8</v>
      </c>
      <c r="L18" s="80">
        <f t="shared" si="0"/>
        <v>168.23623188405796</v>
      </c>
      <c r="M18" s="127">
        <v>13.2</v>
      </c>
      <c r="N18" s="82">
        <v>16.5</v>
      </c>
      <c r="O18" s="105" t="s">
        <v>198</v>
      </c>
      <c r="P18" s="105" t="s">
        <v>9</v>
      </c>
      <c r="Q18" s="105" t="s">
        <v>10</v>
      </c>
      <c r="R18" s="375"/>
      <c r="S18" s="374" t="s">
        <v>29</v>
      </c>
      <c r="T18" s="85">
        <f t="shared" si="1"/>
        <v>104</v>
      </c>
      <c r="U18" s="86">
        <f t="shared" si="2"/>
      </c>
    </row>
    <row r="19" spans="1:21" s="12" customFormat="1" ht="22.5">
      <c r="A19" s="190"/>
      <c r="B19" s="73"/>
      <c r="C19" s="359" t="s">
        <v>199</v>
      </c>
      <c r="D19" s="360" t="s">
        <v>200</v>
      </c>
      <c r="E19" s="361" t="s">
        <v>1324</v>
      </c>
      <c r="F19" s="105" t="s">
        <v>194</v>
      </c>
      <c r="G19" s="362">
        <v>1.984</v>
      </c>
      <c r="H19" s="105" t="s">
        <v>162</v>
      </c>
      <c r="I19" s="105" t="s">
        <v>201</v>
      </c>
      <c r="J19" s="363">
        <v>5</v>
      </c>
      <c r="K19" s="111">
        <v>13.6</v>
      </c>
      <c r="L19" s="80">
        <f t="shared" si="0"/>
        <v>170.71029411764707</v>
      </c>
      <c r="M19" s="127">
        <v>12.2</v>
      </c>
      <c r="N19" s="82">
        <v>15.4</v>
      </c>
      <c r="O19" s="105" t="s">
        <v>164</v>
      </c>
      <c r="P19" s="105" t="s">
        <v>9</v>
      </c>
      <c r="Q19" s="105" t="s">
        <v>34</v>
      </c>
      <c r="R19" s="375"/>
      <c r="S19" s="374" t="s">
        <v>29</v>
      </c>
      <c r="T19" s="85">
        <f t="shared" si="1"/>
        <v>111</v>
      </c>
      <c r="U19" s="86">
        <f t="shared" si="2"/>
      </c>
    </row>
    <row r="20" spans="1:21" s="12" customFormat="1" ht="22.5">
      <c r="A20" s="190"/>
      <c r="B20" s="73"/>
      <c r="C20" s="359" t="s">
        <v>202</v>
      </c>
      <c r="D20" s="360" t="s">
        <v>203</v>
      </c>
      <c r="E20" s="361" t="s">
        <v>1324</v>
      </c>
      <c r="F20" s="105" t="s">
        <v>204</v>
      </c>
      <c r="G20" s="362">
        <v>1.984</v>
      </c>
      <c r="H20" s="105" t="s">
        <v>162</v>
      </c>
      <c r="I20" s="105" t="s">
        <v>1336</v>
      </c>
      <c r="J20" s="363">
        <v>5</v>
      </c>
      <c r="K20" s="111">
        <v>13.4</v>
      </c>
      <c r="L20" s="80">
        <f t="shared" si="0"/>
        <v>173.25820895522384</v>
      </c>
      <c r="M20" s="127">
        <v>11.1</v>
      </c>
      <c r="N20" s="82">
        <v>14.4</v>
      </c>
      <c r="O20" s="105" t="s">
        <v>164</v>
      </c>
      <c r="P20" s="105" t="s">
        <v>9</v>
      </c>
      <c r="Q20" s="105" t="s">
        <v>34</v>
      </c>
      <c r="R20" s="375"/>
      <c r="S20" s="374"/>
      <c r="T20" s="85">
        <f t="shared" si="1"/>
        <v>120</v>
      </c>
      <c r="U20" s="86">
        <f t="shared" si="2"/>
      </c>
    </row>
    <row r="21" spans="1:21" s="12" customFormat="1" ht="22.5">
      <c r="A21" s="190"/>
      <c r="B21" s="184"/>
      <c r="C21" s="729" t="s">
        <v>205</v>
      </c>
      <c r="D21" s="360" t="s">
        <v>1337</v>
      </c>
      <c r="E21" s="361" t="s">
        <v>1338</v>
      </c>
      <c r="F21" s="105" t="s">
        <v>194</v>
      </c>
      <c r="G21" s="362">
        <v>1.984</v>
      </c>
      <c r="H21" s="105" t="s">
        <v>162</v>
      </c>
      <c r="I21" s="376">
        <v>1640</v>
      </c>
      <c r="J21" s="363" t="s">
        <v>207</v>
      </c>
      <c r="K21" s="111">
        <v>13.6</v>
      </c>
      <c r="L21" s="80">
        <f t="shared" si="0"/>
        <v>170.71029411764707</v>
      </c>
      <c r="M21" s="127">
        <v>13.2</v>
      </c>
      <c r="N21" s="82">
        <v>16.5</v>
      </c>
      <c r="O21" s="105" t="s">
        <v>164</v>
      </c>
      <c r="P21" s="105" t="s">
        <v>9</v>
      </c>
      <c r="Q21" s="105" t="s">
        <v>34</v>
      </c>
      <c r="R21" s="375" t="s">
        <v>208</v>
      </c>
      <c r="S21" s="374" t="s">
        <v>29</v>
      </c>
      <c r="T21" s="85">
        <f t="shared" si="1"/>
        <v>103</v>
      </c>
      <c r="U21" s="86">
        <f t="shared" si="2"/>
      </c>
    </row>
    <row r="22" spans="1:21" s="12" customFormat="1" ht="22.5">
      <c r="A22" s="190"/>
      <c r="B22" s="192"/>
      <c r="C22" s="730"/>
      <c r="D22" s="360" t="s">
        <v>206</v>
      </c>
      <c r="E22" s="361" t="s">
        <v>1339</v>
      </c>
      <c r="F22" s="105" t="s">
        <v>194</v>
      </c>
      <c r="G22" s="362">
        <v>1.984</v>
      </c>
      <c r="H22" s="105" t="s">
        <v>162</v>
      </c>
      <c r="I22" s="376">
        <v>1660</v>
      </c>
      <c r="J22" s="363" t="s">
        <v>207</v>
      </c>
      <c r="K22" s="111">
        <v>13.6</v>
      </c>
      <c r="L22" s="80">
        <f t="shared" si="0"/>
        <v>170.71029411764707</v>
      </c>
      <c r="M22" s="127">
        <v>12.2</v>
      </c>
      <c r="N22" s="82">
        <v>15.4</v>
      </c>
      <c r="O22" s="105" t="s">
        <v>164</v>
      </c>
      <c r="P22" s="105" t="s">
        <v>9</v>
      </c>
      <c r="Q22" s="105" t="s">
        <v>34</v>
      </c>
      <c r="R22" s="375" t="s">
        <v>209</v>
      </c>
      <c r="S22" s="374" t="s">
        <v>29</v>
      </c>
      <c r="T22" s="85">
        <f t="shared" si="1"/>
        <v>111</v>
      </c>
      <c r="U22" s="86">
        <f t="shared" si="2"/>
      </c>
    </row>
    <row r="23" spans="1:21" s="12" customFormat="1" ht="22.5">
      <c r="A23" s="190"/>
      <c r="B23" s="73"/>
      <c r="C23" s="359" t="s">
        <v>210</v>
      </c>
      <c r="D23" s="360" t="s">
        <v>211</v>
      </c>
      <c r="E23" s="361" t="s">
        <v>1324</v>
      </c>
      <c r="F23" s="105" t="s">
        <v>194</v>
      </c>
      <c r="G23" s="362">
        <v>1.984</v>
      </c>
      <c r="H23" s="105" t="s">
        <v>162</v>
      </c>
      <c r="I23" s="105" t="s">
        <v>212</v>
      </c>
      <c r="J23" s="371" t="s">
        <v>169</v>
      </c>
      <c r="K23" s="111">
        <v>13.6</v>
      </c>
      <c r="L23" s="80">
        <f t="shared" si="0"/>
        <v>170.71029411764707</v>
      </c>
      <c r="M23" s="127">
        <v>12.2</v>
      </c>
      <c r="N23" s="82">
        <v>15.4</v>
      </c>
      <c r="O23" s="105" t="s">
        <v>164</v>
      </c>
      <c r="P23" s="105" t="s">
        <v>9</v>
      </c>
      <c r="Q23" s="105" t="s">
        <v>34</v>
      </c>
      <c r="R23" s="375"/>
      <c r="S23" s="374" t="s">
        <v>29</v>
      </c>
      <c r="T23" s="85">
        <f t="shared" si="1"/>
        <v>111</v>
      </c>
      <c r="U23" s="86">
        <f t="shared" si="2"/>
      </c>
    </row>
    <row r="24" spans="1:21" s="12" customFormat="1" ht="22.5">
      <c r="A24" s="190"/>
      <c r="B24" s="73"/>
      <c r="C24" s="359" t="s">
        <v>213</v>
      </c>
      <c r="D24" s="360" t="s">
        <v>214</v>
      </c>
      <c r="E24" s="361" t="s">
        <v>1324</v>
      </c>
      <c r="F24" s="105" t="s">
        <v>194</v>
      </c>
      <c r="G24" s="362">
        <v>1.984</v>
      </c>
      <c r="H24" s="105" t="s">
        <v>162</v>
      </c>
      <c r="I24" s="376">
        <v>1860</v>
      </c>
      <c r="J24" s="363">
        <v>4</v>
      </c>
      <c r="K24" s="111">
        <v>13</v>
      </c>
      <c r="L24" s="80">
        <f t="shared" si="0"/>
        <v>178.58923076923077</v>
      </c>
      <c r="M24" s="127">
        <v>11.1</v>
      </c>
      <c r="N24" s="82">
        <v>14.4</v>
      </c>
      <c r="O24" s="105" t="s">
        <v>164</v>
      </c>
      <c r="P24" s="105" t="s">
        <v>9</v>
      </c>
      <c r="Q24" s="105" t="s">
        <v>34</v>
      </c>
      <c r="R24" s="375"/>
      <c r="S24" s="374" t="s">
        <v>29</v>
      </c>
      <c r="T24" s="85">
        <f t="shared" si="1"/>
        <v>117</v>
      </c>
      <c r="U24" s="86">
        <f t="shared" si="2"/>
      </c>
    </row>
    <row r="25" spans="1:21" s="12" customFormat="1" ht="22.5" customHeight="1">
      <c r="A25" s="190"/>
      <c r="B25" s="377"/>
      <c r="C25" s="370" t="s">
        <v>1340</v>
      </c>
      <c r="D25" s="360" t="s">
        <v>1341</v>
      </c>
      <c r="E25" s="361" t="s">
        <v>1342</v>
      </c>
      <c r="F25" s="105" t="s">
        <v>1343</v>
      </c>
      <c r="G25" s="105">
        <v>1.798</v>
      </c>
      <c r="H25" s="105" t="s">
        <v>162</v>
      </c>
      <c r="I25" s="105" t="s">
        <v>1344</v>
      </c>
      <c r="J25" s="363" t="s">
        <v>197</v>
      </c>
      <c r="K25" s="111">
        <v>15.4</v>
      </c>
      <c r="L25" s="80">
        <f t="shared" si="0"/>
        <v>150.75714285714284</v>
      </c>
      <c r="M25" s="127">
        <v>12.2</v>
      </c>
      <c r="N25" s="82">
        <v>15.4</v>
      </c>
      <c r="O25" s="105" t="s">
        <v>164</v>
      </c>
      <c r="P25" s="105" t="s">
        <v>171</v>
      </c>
      <c r="Q25" s="105" t="s">
        <v>66</v>
      </c>
      <c r="R25" s="378"/>
      <c r="S25" s="374"/>
      <c r="T25" s="85">
        <f t="shared" si="1"/>
        <v>126</v>
      </c>
      <c r="U25" s="86">
        <f t="shared" si="2"/>
        <v>100</v>
      </c>
    </row>
    <row r="26" spans="1:21" s="12" customFormat="1" ht="22.5">
      <c r="A26" s="190"/>
      <c r="B26" s="727"/>
      <c r="C26" s="729" t="s">
        <v>1345</v>
      </c>
      <c r="D26" s="360" t="s">
        <v>1341</v>
      </c>
      <c r="E26" s="293" t="s">
        <v>1346</v>
      </c>
      <c r="F26" s="105" t="s">
        <v>1343</v>
      </c>
      <c r="G26" s="105">
        <v>1.798</v>
      </c>
      <c r="H26" s="105" t="s">
        <v>162</v>
      </c>
      <c r="I26" s="379">
        <v>1740</v>
      </c>
      <c r="J26" s="363" t="s">
        <v>197</v>
      </c>
      <c r="K26" s="111">
        <v>15.4</v>
      </c>
      <c r="L26" s="80">
        <f t="shared" si="0"/>
        <v>150.75714285714284</v>
      </c>
      <c r="M26" s="127">
        <v>12.2</v>
      </c>
      <c r="N26" s="82">
        <v>15.4</v>
      </c>
      <c r="O26" s="105" t="s">
        <v>164</v>
      </c>
      <c r="P26" s="105" t="s">
        <v>171</v>
      </c>
      <c r="Q26" s="105" t="s">
        <v>66</v>
      </c>
      <c r="R26" s="375" t="s">
        <v>208</v>
      </c>
      <c r="S26" s="374"/>
      <c r="T26" s="85">
        <f t="shared" si="1"/>
        <v>126</v>
      </c>
      <c r="U26" s="86">
        <f t="shared" si="2"/>
        <v>100</v>
      </c>
    </row>
    <row r="27" spans="1:21" s="12" customFormat="1" ht="22.5">
      <c r="A27" s="190"/>
      <c r="B27" s="728"/>
      <c r="C27" s="730"/>
      <c r="D27" s="360" t="s">
        <v>1341</v>
      </c>
      <c r="E27" s="293" t="s">
        <v>1347</v>
      </c>
      <c r="F27" s="105" t="s">
        <v>1343</v>
      </c>
      <c r="G27" s="105">
        <v>1.798</v>
      </c>
      <c r="H27" s="105" t="s">
        <v>162</v>
      </c>
      <c r="I27" s="379">
        <v>1770</v>
      </c>
      <c r="J27" s="363" t="s">
        <v>197</v>
      </c>
      <c r="K27" s="111">
        <v>15.2</v>
      </c>
      <c r="L27" s="80">
        <f t="shared" si="0"/>
        <v>152.74078947368417</v>
      </c>
      <c r="M27" s="127">
        <v>11.1</v>
      </c>
      <c r="N27" s="82">
        <v>14.4</v>
      </c>
      <c r="O27" s="105" t="s">
        <v>164</v>
      </c>
      <c r="P27" s="105" t="s">
        <v>171</v>
      </c>
      <c r="Q27" s="105" t="s">
        <v>66</v>
      </c>
      <c r="R27" s="375" t="s">
        <v>209</v>
      </c>
      <c r="S27" s="374"/>
      <c r="T27" s="85">
        <f t="shared" si="1"/>
        <v>136</v>
      </c>
      <c r="U27" s="86">
        <f t="shared" si="2"/>
        <v>105</v>
      </c>
    </row>
    <row r="28" spans="1:21" s="12" customFormat="1" ht="22.5">
      <c r="A28" s="190"/>
      <c r="B28" s="73"/>
      <c r="C28" s="359" t="s">
        <v>1348</v>
      </c>
      <c r="D28" s="360" t="s">
        <v>1349</v>
      </c>
      <c r="E28" s="361" t="s">
        <v>1324</v>
      </c>
      <c r="F28" s="105" t="s">
        <v>1350</v>
      </c>
      <c r="G28" s="105">
        <v>1.984</v>
      </c>
      <c r="H28" s="105" t="s">
        <v>162</v>
      </c>
      <c r="I28" s="105" t="s">
        <v>1351</v>
      </c>
      <c r="J28" s="363" t="s">
        <v>197</v>
      </c>
      <c r="K28" s="111">
        <v>13.6</v>
      </c>
      <c r="L28" s="80">
        <f t="shared" si="0"/>
        <v>170.71029411764707</v>
      </c>
      <c r="M28" s="127">
        <v>11.1</v>
      </c>
      <c r="N28" s="82">
        <v>14.4</v>
      </c>
      <c r="O28" s="105" t="s">
        <v>164</v>
      </c>
      <c r="P28" s="105" t="s">
        <v>171</v>
      </c>
      <c r="Q28" s="105" t="s">
        <v>83</v>
      </c>
      <c r="R28" s="375"/>
      <c r="S28" s="374"/>
      <c r="T28" s="85">
        <f t="shared" si="1"/>
        <v>122</v>
      </c>
      <c r="U28" s="86">
        <f t="shared" si="2"/>
      </c>
    </row>
    <row r="29" spans="1:21" s="12" customFormat="1" ht="22.5" customHeight="1">
      <c r="A29" s="190"/>
      <c r="B29" s="369"/>
      <c r="C29" s="370" t="s">
        <v>216</v>
      </c>
      <c r="D29" s="360" t="s">
        <v>1352</v>
      </c>
      <c r="E29" s="361" t="s">
        <v>1342</v>
      </c>
      <c r="F29" s="105" t="s">
        <v>222</v>
      </c>
      <c r="G29" s="105">
        <v>2.994</v>
      </c>
      <c r="H29" s="105" t="s">
        <v>162</v>
      </c>
      <c r="I29" s="105" t="s">
        <v>1353</v>
      </c>
      <c r="J29" s="363" t="s">
        <v>197</v>
      </c>
      <c r="K29" s="111">
        <v>12.9</v>
      </c>
      <c r="L29" s="80">
        <f>IF(K29&gt;0,1/K29*34.6*67.1,"")</f>
        <v>179.9736434108527</v>
      </c>
      <c r="M29" s="127">
        <v>11.1</v>
      </c>
      <c r="N29" s="82">
        <v>14.4</v>
      </c>
      <c r="O29" s="105" t="s">
        <v>164</v>
      </c>
      <c r="P29" s="105" t="s">
        <v>215</v>
      </c>
      <c r="Q29" s="105" t="s">
        <v>34</v>
      </c>
      <c r="R29" s="375"/>
      <c r="S29" s="374"/>
      <c r="T29" s="85">
        <f>IF(K29&lt;&gt;0,IF(K29&gt;=M29,ROUNDDOWN(K29/M29*100,0),""),"")</f>
        <v>116</v>
      </c>
      <c r="U29" s="86">
        <f>IF(K29&lt;&gt;0,IF(K29&gt;=N29,ROUNDDOWN(K29/N29*100,0),""),"")</f>
      </c>
    </row>
    <row r="30" spans="1:21" s="12" customFormat="1" ht="22.5" customHeight="1">
      <c r="A30" s="190"/>
      <c r="B30" s="369"/>
      <c r="C30" s="370" t="s">
        <v>217</v>
      </c>
      <c r="D30" s="360" t="s">
        <v>1352</v>
      </c>
      <c r="E30" s="293" t="s">
        <v>1354</v>
      </c>
      <c r="F30" s="105" t="s">
        <v>222</v>
      </c>
      <c r="G30" s="105">
        <v>2.994</v>
      </c>
      <c r="H30" s="105" t="s">
        <v>162</v>
      </c>
      <c r="I30" s="105" t="s">
        <v>1355</v>
      </c>
      <c r="J30" s="363" t="s">
        <v>197</v>
      </c>
      <c r="K30" s="111">
        <v>12.6</v>
      </c>
      <c r="L30" s="80">
        <f>IF(K30&gt;0,1/K30*34.6*67.1,"")</f>
        <v>184.25873015873015</v>
      </c>
      <c r="M30" s="127">
        <v>10.2</v>
      </c>
      <c r="N30" s="380">
        <v>13.5</v>
      </c>
      <c r="O30" s="105" t="s">
        <v>164</v>
      </c>
      <c r="P30" s="105" t="s">
        <v>215</v>
      </c>
      <c r="Q30" s="105" t="s">
        <v>34</v>
      </c>
      <c r="R30" s="375"/>
      <c r="S30" s="374"/>
      <c r="T30" s="85">
        <f>IF(K30&lt;&gt;0,IF(K30&gt;=M30,ROUNDDOWN(K30/M30*100,0),""),"")</f>
        <v>123</v>
      </c>
      <c r="U30" s="86">
        <f>IF(K30&lt;&gt;0,IF(K30&gt;=N30,ROUNDDOWN(K30/N30*100,0),""),"")</f>
      </c>
    </row>
    <row r="31" spans="1:21" s="12" customFormat="1" ht="22.5">
      <c r="A31" s="190"/>
      <c r="B31" s="727"/>
      <c r="C31" s="729" t="s">
        <v>218</v>
      </c>
      <c r="D31" s="360" t="s">
        <v>1356</v>
      </c>
      <c r="E31" s="381" t="s">
        <v>1357</v>
      </c>
      <c r="F31" s="105" t="s">
        <v>222</v>
      </c>
      <c r="G31" s="105">
        <v>2.994</v>
      </c>
      <c r="H31" s="105" t="s">
        <v>162</v>
      </c>
      <c r="I31" s="105" t="s">
        <v>1358</v>
      </c>
      <c r="J31" s="363" t="s">
        <v>197</v>
      </c>
      <c r="K31" s="111">
        <v>11.9</v>
      </c>
      <c r="L31" s="80">
        <f>IF(K31&gt;0,1/K31*34.6*67.1,"")</f>
        <v>195.0974789915966</v>
      </c>
      <c r="M31" s="127">
        <v>10.2</v>
      </c>
      <c r="N31" s="380">
        <v>13.5</v>
      </c>
      <c r="O31" s="105" t="s">
        <v>164</v>
      </c>
      <c r="P31" s="105" t="s">
        <v>215</v>
      </c>
      <c r="Q31" s="105" t="s">
        <v>34</v>
      </c>
      <c r="R31" s="378"/>
      <c r="S31" s="374"/>
      <c r="T31" s="85">
        <f>IF(K31&lt;&gt;0,IF(K31&gt;=M31,ROUNDDOWN(K31/M31*100,0),""),"")</f>
        <v>116</v>
      </c>
      <c r="U31" s="86">
        <f>IF(K31&lt;&gt;0,IF(K31&gt;=N31,ROUNDDOWN(K31/N31*100,0),""),"")</f>
      </c>
    </row>
    <row r="32" spans="1:21" s="12" customFormat="1" ht="22.5">
      <c r="A32" s="190"/>
      <c r="B32" s="728"/>
      <c r="C32" s="730"/>
      <c r="D32" s="360" t="s">
        <v>1356</v>
      </c>
      <c r="E32" s="361" t="s">
        <v>1359</v>
      </c>
      <c r="F32" s="105" t="s">
        <v>222</v>
      </c>
      <c r="G32" s="105">
        <v>2.994</v>
      </c>
      <c r="H32" s="105" t="s">
        <v>162</v>
      </c>
      <c r="I32" s="379">
        <v>2010</v>
      </c>
      <c r="J32" s="363" t="s">
        <v>197</v>
      </c>
      <c r="K32" s="111">
        <v>11.9</v>
      </c>
      <c r="L32" s="80">
        <f>IF(K32&gt;0,1/K32*34.6*67.1,"")</f>
        <v>195.0974789915966</v>
      </c>
      <c r="M32" s="127">
        <v>9.4</v>
      </c>
      <c r="N32" s="380">
        <v>12.7</v>
      </c>
      <c r="O32" s="105" t="s">
        <v>164</v>
      </c>
      <c r="P32" s="105" t="s">
        <v>215</v>
      </c>
      <c r="Q32" s="105" t="s">
        <v>34</v>
      </c>
      <c r="R32" s="375" t="s">
        <v>1360</v>
      </c>
      <c r="S32" s="374"/>
      <c r="T32" s="85">
        <f>IF(K32&lt;&gt;0,IF(K32&gt;=M32,ROUNDDOWN(K32/M32*100,0),""),"")</f>
        <v>126</v>
      </c>
      <c r="U32" s="86">
        <f>IF(K32&lt;&gt;0,IF(K32&gt;=N32,ROUNDDOWN(K32/N32*100,0),""),"")</f>
      </c>
    </row>
    <row r="33" spans="1:21" s="12" customFormat="1" ht="22.5">
      <c r="A33" s="190"/>
      <c r="B33" s="73"/>
      <c r="C33" s="359" t="s">
        <v>1361</v>
      </c>
      <c r="D33" s="360" t="s">
        <v>1362</v>
      </c>
      <c r="E33" s="361" t="s">
        <v>1324</v>
      </c>
      <c r="F33" s="105" t="s">
        <v>1350</v>
      </c>
      <c r="G33" s="105">
        <v>1.984</v>
      </c>
      <c r="H33" s="105" t="s">
        <v>162</v>
      </c>
      <c r="I33" s="105" t="s">
        <v>1353</v>
      </c>
      <c r="J33" s="363">
        <v>5</v>
      </c>
      <c r="K33" s="111">
        <v>13.6</v>
      </c>
      <c r="L33" s="80">
        <f t="shared" si="0"/>
        <v>170.71029411764707</v>
      </c>
      <c r="M33" s="127">
        <v>11.1</v>
      </c>
      <c r="N33" s="380">
        <v>14.4</v>
      </c>
      <c r="O33" s="105" t="s">
        <v>164</v>
      </c>
      <c r="P33" s="105" t="s">
        <v>171</v>
      </c>
      <c r="Q33" s="105" t="s">
        <v>34</v>
      </c>
      <c r="R33" s="375"/>
      <c r="S33" s="374"/>
      <c r="T33" s="85">
        <f t="shared" si="1"/>
        <v>122</v>
      </c>
      <c r="U33" s="86">
        <f t="shared" si="2"/>
      </c>
    </row>
    <row r="34" spans="1:21" s="12" customFormat="1" ht="22.5" customHeight="1">
      <c r="A34" s="190"/>
      <c r="B34" s="369"/>
      <c r="C34" s="370" t="s">
        <v>219</v>
      </c>
      <c r="D34" s="360" t="s">
        <v>1363</v>
      </c>
      <c r="E34" s="361" t="s">
        <v>1324</v>
      </c>
      <c r="F34" s="105" t="s">
        <v>222</v>
      </c>
      <c r="G34" s="105">
        <v>2.994</v>
      </c>
      <c r="H34" s="105" t="s">
        <v>162</v>
      </c>
      <c r="I34" s="105" t="s">
        <v>1364</v>
      </c>
      <c r="J34" s="363">
        <v>5</v>
      </c>
      <c r="K34" s="111">
        <v>12.6</v>
      </c>
      <c r="L34" s="80">
        <f>IF(K34&gt;0,1/K34*34.6*67.1,"")</f>
        <v>184.25873015873015</v>
      </c>
      <c r="M34" s="127">
        <v>10.2</v>
      </c>
      <c r="N34" s="380">
        <v>13.5</v>
      </c>
      <c r="O34" s="105" t="s">
        <v>164</v>
      </c>
      <c r="P34" s="105" t="s">
        <v>215</v>
      </c>
      <c r="Q34" s="105" t="s">
        <v>34</v>
      </c>
      <c r="R34" s="375"/>
      <c r="S34" s="374"/>
      <c r="T34" s="85">
        <f>IF(K34&lt;&gt;0,IF(K34&gt;=M34,ROUNDDOWN(K34/M34*100,0),""),"")</f>
        <v>123</v>
      </c>
      <c r="U34" s="86">
        <f>IF(K34&lt;&gt;0,IF(K34&gt;=N34,ROUNDDOWN(K34/N34*100,0),""),"")</f>
      </c>
    </row>
    <row r="35" spans="1:21" s="12" customFormat="1" ht="24" customHeight="1">
      <c r="A35" s="190"/>
      <c r="B35" s="727"/>
      <c r="C35" s="729" t="s">
        <v>220</v>
      </c>
      <c r="D35" s="360" t="s">
        <v>1365</v>
      </c>
      <c r="E35" s="361" t="s">
        <v>1366</v>
      </c>
      <c r="F35" s="105" t="s">
        <v>222</v>
      </c>
      <c r="G35" s="105">
        <v>2.994</v>
      </c>
      <c r="H35" s="105" t="s">
        <v>1367</v>
      </c>
      <c r="I35" s="105" t="s">
        <v>223</v>
      </c>
      <c r="J35" s="363" t="s">
        <v>197</v>
      </c>
      <c r="K35" s="111">
        <v>12.5</v>
      </c>
      <c r="L35" s="80">
        <f>IF(K35&gt;0,1/K35*34.6*67.1,"")</f>
        <v>185.7328</v>
      </c>
      <c r="M35" s="127">
        <v>10.2</v>
      </c>
      <c r="N35" s="380">
        <v>13.5</v>
      </c>
      <c r="O35" s="105" t="s">
        <v>176</v>
      </c>
      <c r="P35" s="105" t="s">
        <v>215</v>
      </c>
      <c r="Q35" s="105" t="s">
        <v>34</v>
      </c>
      <c r="R35" s="375" t="s">
        <v>1368</v>
      </c>
      <c r="S35" s="374" t="s">
        <v>29</v>
      </c>
      <c r="T35" s="85">
        <f>IF(K35&lt;&gt;0,IF(K35&gt;=M35,ROUNDDOWN(K35/M35*100,0),""),"")</f>
        <v>122</v>
      </c>
      <c r="U35" s="86">
        <f>IF(K35&lt;&gt;0,IF(K35&gt;=N35,ROUNDDOWN(K35/N35*100,0),""),"")</f>
      </c>
    </row>
    <row r="36" spans="1:21" s="12" customFormat="1" ht="22.5">
      <c r="A36" s="190"/>
      <c r="B36" s="733"/>
      <c r="C36" s="730"/>
      <c r="D36" s="360" t="s">
        <v>221</v>
      </c>
      <c r="E36" s="361" t="s">
        <v>1369</v>
      </c>
      <c r="F36" s="105" t="s">
        <v>222</v>
      </c>
      <c r="G36" s="105">
        <v>2.994</v>
      </c>
      <c r="H36" s="105" t="s">
        <v>1367</v>
      </c>
      <c r="I36" s="105" t="s">
        <v>223</v>
      </c>
      <c r="J36" s="363" t="s">
        <v>197</v>
      </c>
      <c r="K36" s="111">
        <v>10.4</v>
      </c>
      <c r="L36" s="80">
        <f t="shared" si="0"/>
        <v>223.23653846153843</v>
      </c>
      <c r="M36" s="127">
        <v>10.2</v>
      </c>
      <c r="N36" s="380">
        <v>13.5</v>
      </c>
      <c r="O36" s="105" t="s">
        <v>176</v>
      </c>
      <c r="P36" s="105" t="s">
        <v>215</v>
      </c>
      <c r="Q36" s="105" t="s">
        <v>34</v>
      </c>
      <c r="R36" s="375"/>
      <c r="S36" s="374" t="s">
        <v>29</v>
      </c>
      <c r="T36" s="85">
        <f t="shared" si="1"/>
        <v>101</v>
      </c>
      <c r="U36" s="86">
        <f t="shared" si="2"/>
      </c>
    </row>
    <row r="37" spans="1:21" s="12" customFormat="1" ht="24" customHeight="1">
      <c r="A37" s="190"/>
      <c r="B37" s="369"/>
      <c r="C37" s="370" t="s">
        <v>224</v>
      </c>
      <c r="D37" s="360" t="s">
        <v>225</v>
      </c>
      <c r="E37" s="361" t="s">
        <v>1324</v>
      </c>
      <c r="F37" s="105" t="s">
        <v>226</v>
      </c>
      <c r="G37" s="105">
        <v>3.992</v>
      </c>
      <c r="H37" s="105" t="s">
        <v>1367</v>
      </c>
      <c r="I37" s="105" t="s">
        <v>1370</v>
      </c>
      <c r="J37" s="363" t="s">
        <v>197</v>
      </c>
      <c r="K37" s="111">
        <v>10.4</v>
      </c>
      <c r="L37" s="80">
        <f t="shared" si="0"/>
        <v>223.23653846153843</v>
      </c>
      <c r="M37" s="127">
        <v>9.4</v>
      </c>
      <c r="N37" s="380">
        <v>12.7</v>
      </c>
      <c r="O37" s="105" t="s">
        <v>227</v>
      </c>
      <c r="P37" s="105" t="s">
        <v>215</v>
      </c>
      <c r="Q37" s="105" t="s">
        <v>34</v>
      </c>
      <c r="R37" s="375"/>
      <c r="S37" s="374"/>
      <c r="T37" s="85">
        <f t="shared" si="1"/>
        <v>110</v>
      </c>
      <c r="U37" s="86">
        <f t="shared" si="2"/>
      </c>
    </row>
    <row r="38" spans="1:21" s="12" customFormat="1" ht="24" customHeight="1">
      <c r="A38" s="190"/>
      <c r="B38" s="369"/>
      <c r="C38" s="370" t="s">
        <v>228</v>
      </c>
      <c r="D38" s="360" t="s">
        <v>229</v>
      </c>
      <c r="E38" s="361" t="s">
        <v>1324</v>
      </c>
      <c r="F38" s="105" t="s">
        <v>226</v>
      </c>
      <c r="G38" s="105">
        <v>3.992</v>
      </c>
      <c r="H38" s="105" t="s">
        <v>1367</v>
      </c>
      <c r="I38" s="105" t="s">
        <v>230</v>
      </c>
      <c r="J38" s="363" t="s">
        <v>163</v>
      </c>
      <c r="K38" s="111">
        <v>9.9</v>
      </c>
      <c r="L38" s="80">
        <f t="shared" si="0"/>
        <v>234.51111111111112</v>
      </c>
      <c r="M38" s="127">
        <v>8.7</v>
      </c>
      <c r="N38" s="82">
        <v>11.9</v>
      </c>
      <c r="O38" s="105" t="s">
        <v>227</v>
      </c>
      <c r="P38" s="105" t="s">
        <v>215</v>
      </c>
      <c r="Q38" s="105" t="s">
        <v>34</v>
      </c>
      <c r="R38" s="375"/>
      <c r="S38" s="374"/>
      <c r="T38" s="85">
        <f t="shared" si="1"/>
        <v>113</v>
      </c>
      <c r="U38" s="86">
        <f t="shared" si="2"/>
      </c>
    </row>
    <row r="39" spans="1:21" s="12" customFormat="1" ht="24" customHeight="1">
      <c r="A39" s="190"/>
      <c r="B39" s="369"/>
      <c r="C39" s="367" t="s">
        <v>231</v>
      </c>
      <c r="D39" s="360" t="s">
        <v>232</v>
      </c>
      <c r="E39" s="361" t="s">
        <v>1324</v>
      </c>
      <c r="F39" s="105" t="s">
        <v>233</v>
      </c>
      <c r="G39" s="105">
        <v>6.298</v>
      </c>
      <c r="H39" s="105" t="s">
        <v>1367</v>
      </c>
      <c r="I39" s="105" t="s">
        <v>1371</v>
      </c>
      <c r="J39" s="363" t="s">
        <v>163</v>
      </c>
      <c r="K39" s="111">
        <v>8.9</v>
      </c>
      <c r="L39" s="80">
        <f t="shared" si="0"/>
        <v>260.8606741573034</v>
      </c>
      <c r="M39" s="127">
        <v>8.7</v>
      </c>
      <c r="N39" s="82">
        <v>11.9</v>
      </c>
      <c r="O39" s="105" t="s">
        <v>234</v>
      </c>
      <c r="P39" s="105" t="s">
        <v>235</v>
      </c>
      <c r="Q39" s="105" t="s">
        <v>34</v>
      </c>
      <c r="R39" s="375"/>
      <c r="S39" s="374"/>
      <c r="T39" s="85">
        <f>IF(K39&lt;&gt;0,IF(K39&gt;=M39,ROUNDDOWN(K39/M39*100,0),""),"")</f>
        <v>102</v>
      </c>
      <c r="U39" s="86">
        <f>IF(K39&lt;&gt;0,IF(K39&gt;=N39,ROUNDDOWN(K39/N39*100,0),""),"")</f>
      </c>
    </row>
    <row r="40" spans="1:21" s="12" customFormat="1" ht="24" customHeight="1">
      <c r="A40" s="190"/>
      <c r="B40" s="73"/>
      <c r="C40" s="359" t="s">
        <v>1372</v>
      </c>
      <c r="D40" s="360" t="s">
        <v>1373</v>
      </c>
      <c r="E40" s="361" t="s">
        <v>1324</v>
      </c>
      <c r="F40" s="105" t="s">
        <v>521</v>
      </c>
      <c r="G40" s="362">
        <v>1.984</v>
      </c>
      <c r="H40" s="105" t="s">
        <v>185</v>
      </c>
      <c r="I40" s="376">
        <v>1320</v>
      </c>
      <c r="J40" s="363">
        <v>4</v>
      </c>
      <c r="K40" s="111">
        <v>14.7</v>
      </c>
      <c r="L40" s="80">
        <f t="shared" si="0"/>
        <v>157.93605442176872</v>
      </c>
      <c r="M40" s="127">
        <v>15.8</v>
      </c>
      <c r="N40" s="82">
        <v>19</v>
      </c>
      <c r="O40" s="105" t="s">
        <v>281</v>
      </c>
      <c r="P40" s="105" t="s">
        <v>9</v>
      </c>
      <c r="Q40" s="105" t="s">
        <v>10</v>
      </c>
      <c r="R40" s="365"/>
      <c r="S40" s="382"/>
      <c r="T40" s="85">
        <f t="shared" si="1"/>
      </c>
      <c r="U40" s="86">
        <f t="shared" si="2"/>
      </c>
    </row>
    <row r="41" spans="1:21" s="12" customFormat="1" ht="24" customHeight="1">
      <c r="A41" s="190"/>
      <c r="B41" s="184"/>
      <c r="C41" s="370" t="s">
        <v>237</v>
      </c>
      <c r="D41" s="360" t="s">
        <v>1374</v>
      </c>
      <c r="E41" s="361" t="s">
        <v>1369</v>
      </c>
      <c r="F41" s="105" t="s">
        <v>521</v>
      </c>
      <c r="G41" s="362">
        <v>1.984</v>
      </c>
      <c r="H41" s="105" t="s">
        <v>185</v>
      </c>
      <c r="I41" s="376">
        <v>1370</v>
      </c>
      <c r="J41" s="363">
        <v>4</v>
      </c>
      <c r="K41" s="111">
        <v>14.7</v>
      </c>
      <c r="L41" s="80">
        <f t="shared" si="0"/>
        <v>157.93605442176872</v>
      </c>
      <c r="M41" s="127">
        <v>15.8</v>
      </c>
      <c r="N41" s="82">
        <v>19</v>
      </c>
      <c r="O41" s="105" t="s">
        <v>281</v>
      </c>
      <c r="P41" s="105" t="s">
        <v>9</v>
      </c>
      <c r="Q41" s="105" t="s">
        <v>83</v>
      </c>
      <c r="R41" s="365"/>
      <c r="S41" s="382"/>
      <c r="T41" s="85">
        <f t="shared" si="1"/>
      </c>
      <c r="U41" s="86">
        <f t="shared" si="2"/>
      </c>
    </row>
    <row r="42" spans="1:21" s="12" customFormat="1" ht="24" customHeight="1">
      <c r="A42" s="190"/>
      <c r="B42" s="369"/>
      <c r="C42" s="370" t="s">
        <v>238</v>
      </c>
      <c r="D42" s="360" t="s">
        <v>1374</v>
      </c>
      <c r="E42" s="361" t="s">
        <v>1366</v>
      </c>
      <c r="F42" s="105" t="s">
        <v>521</v>
      </c>
      <c r="G42" s="362">
        <v>1.984</v>
      </c>
      <c r="H42" s="105" t="s">
        <v>185</v>
      </c>
      <c r="I42" s="376">
        <v>1470</v>
      </c>
      <c r="J42" s="383" t="s">
        <v>239</v>
      </c>
      <c r="K42" s="111">
        <v>14.4</v>
      </c>
      <c r="L42" s="80">
        <f t="shared" si="0"/>
        <v>161.2263888888889</v>
      </c>
      <c r="M42" s="127">
        <v>14.4</v>
      </c>
      <c r="N42" s="82">
        <v>17.6</v>
      </c>
      <c r="O42" s="105" t="s">
        <v>281</v>
      </c>
      <c r="P42" s="105" t="s">
        <v>9</v>
      </c>
      <c r="Q42" s="105" t="s">
        <v>83</v>
      </c>
      <c r="R42" s="365"/>
      <c r="S42" s="382"/>
      <c r="T42" s="85">
        <f t="shared" si="1"/>
        <v>100</v>
      </c>
      <c r="U42" s="86">
        <f t="shared" si="2"/>
      </c>
    </row>
    <row r="43" spans="1:21" s="12" customFormat="1" ht="24" customHeight="1">
      <c r="A43" s="190"/>
      <c r="B43" s="369"/>
      <c r="C43" s="370" t="s">
        <v>240</v>
      </c>
      <c r="D43" s="360" t="s">
        <v>1375</v>
      </c>
      <c r="E43" s="361" t="s">
        <v>1324</v>
      </c>
      <c r="F43" s="105" t="s">
        <v>1376</v>
      </c>
      <c r="G43" s="362">
        <v>1.394</v>
      </c>
      <c r="H43" s="105" t="s">
        <v>185</v>
      </c>
      <c r="I43" s="376" t="s">
        <v>1377</v>
      </c>
      <c r="J43" s="363">
        <v>5</v>
      </c>
      <c r="K43" s="111">
        <v>17.4</v>
      </c>
      <c r="L43" s="80">
        <f>IF(K43&gt;0,1/K43*34.6*67.1,"")</f>
        <v>133.42873563218393</v>
      </c>
      <c r="M43" s="127">
        <v>14.4</v>
      </c>
      <c r="N43" s="82">
        <v>17.6</v>
      </c>
      <c r="O43" s="105" t="s">
        <v>164</v>
      </c>
      <c r="P43" s="105" t="s">
        <v>171</v>
      </c>
      <c r="Q43" s="105" t="s">
        <v>66</v>
      </c>
      <c r="R43" s="365"/>
      <c r="S43" s="382"/>
      <c r="T43" s="85">
        <f>IF(K43&lt;&gt;0,IF(K43&gt;=M43,ROUNDDOWN(K43/M43*100,0),""),"")</f>
        <v>120</v>
      </c>
      <c r="U43" s="86">
        <f>IF(K43&lt;&gt;0,IF(K43&gt;=N43,ROUNDDOWN(K43/N43*100,0),""),"")</f>
      </c>
    </row>
    <row r="44" spans="1:21" s="12" customFormat="1" ht="24" customHeight="1">
      <c r="A44" s="191"/>
      <c r="B44" s="184"/>
      <c r="C44" s="729" t="s">
        <v>241</v>
      </c>
      <c r="D44" s="360" t="s">
        <v>1378</v>
      </c>
      <c r="E44" s="361" t="s">
        <v>1324</v>
      </c>
      <c r="F44" s="105" t="s">
        <v>1379</v>
      </c>
      <c r="G44" s="105">
        <v>1.984</v>
      </c>
      <c r="H44" s="105" t="s">
        <v>162</v>
      </c>
      <c r="I44" s="376" t="s">
        <v>1380</v>
      </c>
      <c r="J44" s="363">
        <v>5</v>
      </c>
      <c r="K44" s="111">
        <v>15</v>
      </c>
      <c r="L44" s="80">
        <f t="shared" si="0"/>
        <v>154.77733333333333</v>
      </c>
      <c r="M44" s="127">
        <v>13.2</v>
      </c>
      <c r="N44" s="82">
        <v>16.5</v>
      </c>
      <c r="O44" s="105" t="s">
        <v>164</v>
      </c>
      <c r="P44" s="105" t="s">
        <v>9</v>
      </c>
      <c r="Q44" s="105" t="s">
        <v>83</v>
      </c>
      <c r="R44" s="360" t="s">
        <v>1381</v>
      </c>
      <c r="S44" s="112"/>
      <c r="T44" s="85">
        <f t="shared" si="1"/>
        <v>113</v>
      </c>
      <c r="U44" s="86">
        <f t="shared" si="2"/>
      </c>
    </row>
    <row r="45" spans="1:21" s="12" customFormat="1" ht="24" customHeight="1">
      <c r="A45" s="191"/>
      <c r="B45" s="192"/>
      <c r="C45" s="730"/>
      <c r="D45" s="360" t="s">
        <v>1382</v>
      </c>
      <c r="E45" s="361" t="s">
        <v>1324</v>
      </c>
      <c r="F45" s="105" t="s">
        <v>1379</v>
      </c>
      <c r="G45" s="105">
        <v>1.984</v>
      </c>
      <c r="H45" s="105" t="s">
        <v>162</v>
      </c>
      <c r="I45" s="376" t="s">
        <v>1380</v>
      </c>
      <c r="J45" s="363">
        <v>5</v>
      </c>
      <c r="K45" s="111">
        <v>14.9</v>
      </c>
      <c r="L45" s="80">
        <f t="shared" si="0"/>
        <v>155.8161073825503</v>
      </c>
      <c r="M45" s="127">
        <v>13.2</v>
      </c>
      <c r="N45" s="82">
        <v>16.5</v>
      </c>
      <c r="O45" s="105" t="s">
        <v>164</v>
      </c>
      <c r="P45" s="105" t="s">
        <v>9</v>
      </c>
      <c r="Q45" s="105" t="s">
        <v>83</v>
      </c>
      <c r="R45" s="360" t="s">
        <v>1383</v>
      </c>
      <c r="S45" s="112"/>
      <c r="T45" s="85">
        <f t="shared" si="1"/>
        <v>112</v>
      </c>
      <c r="U45" s="86">
        <f t="shared" si="2"/>
      </c>
    </row>
    <row r="46" spans="1:21" s="12" customFormat="1" ht="24" customHeight="1">
      <c r="A46" s="190"/>
      <c r="B46" s="73"/>
      <c r="C46" s="359" t="s">
        <v>243</v>
      </c>
      <c r="D46" s="360" t="s">
        <v>244</v>
      </c>
      <c r="E46" s="361" t="s">
        <v>1324</v>
      </c>
      <c r="F46" s="105" t="s">
        <v>204</v>
      </c>
      <c r="G46" s="105">
        <v>1.984</v>
      </c>
      <c r="H46" s="105" t="s">
        <v>1384</v>
      </c>
      <c r="I46" s="376" t="s">
        <v>1385</v>
      </c>
      <c r="J46" s="363" t="s">
        <v>197</v>
      </c>
      <c r="K46" s="111">
        <v>12.5</v>
      </c>
      <c r="L46" s="80">
        <f t="shared" si="0"/>
        <v>185.7328</v>
      </c>
      <c r="M46" s="127">
        <v>10.2</v>
      </c>
      <c r="N46" s="380">
        <v>13.5</v>
      </c>
      <c r="O46" s="105" t="s">
        <v>245</v>
      </c>
      <c r="P46" s="105" t="s">
        <v>9</v>
      </c>
      <c r="Q46" s="105" t="s">
        <v>34</v>
      </c>
      <c r="R46" s="384"/>
      <c r="S46" s="189"/>
      <c r="T46" s="85">
        <f t="shared" si="1"/>
        <v>122</v>
      </c>
      <c r="U46" s="86">
        <f t="shared" si="2"/>
      </c>
    </row>
    <row r="47" spans="1:21" s="12" customFormat="1" ht="22.5" customHeight="1">
      <c r="A47" s="358"/>
      <c r="B47" s="184"/>
      <c r="C47" s="367" t="s">
        <v>172</v>
      </c>
      <c r="D47" s="360" t="s">
        <v>173</v>
      </c>
      <c r="E47" s="361" t="s">
        <v>1324</v>
      </c>
      <c r="F47" s="105" t="s">
        <v>174</v>
      </c>
      <c r="G47" s="362">
        <v>1.984</v>
      </c>
      <c r="H47" s="105" t="s">
        <v>117</v>
      </c>
      <c r="I47" s="105" t="s">
        <v>1386</v>
      </c>
      <c r="J47" s="371" t="s">
        <v>175</v>
      </c>
      <c r="K47" s="111">
        <v>14.4</v>
      </c>
      <c r="L47" s="80">
        <f t="shared" si="0"/>
        <v>161.2263888888889</v>
      </c>
      <c r="M47" s="127">
        <v>15.8</v>
      </c>
      <c r="N47" s="82">
        <v>19</v>
      </c>
      <c r="O47" s="105" t="s">
        <v>176</v>
      </c>
      <c r="P47" s="105" t="s">
        <v>171</v>
      </c>
      <c r="Q47" s="105" t="s">
        <v>83</v>
      </c>
      <c r="R47" s="365"/>
      <c r="S47" s="366"/>
      <c r="T47" s="85">
        <f>IF(K47&lt;&gt;0,IF(K47&gt;=M47,ROUNDDOWN(K47/M47*100,0),""),"")</f>
      </c>
      <c r="U47" s="86">
        <f>IF(K47&lt;&gt;0,IF(K47&gt;=N47,ROUNDDOWN(K47/N47*100,0),""),"")</f>
      </c>
    </row>
    <row r="48" spans="1:21" s="12" customFormat="1" ht="24" customHeight="1">
      <c r="A48" s="190"/>
      <c r="B48" s="727"/>
      <c r="C48" s="729" t="s">
        <v>246</v>
      </c>
      <c r="D48" s="360" t="s">
        <v>247</v>
      </c>
      <c r="E48" s="361" t="s">
        <v>1387</v>
      </c>
      <c r="F48" s="105" t="s">
        <v>248</v>
      </c>
      <c r="G48" s="105">
        <v>1.984</v>
      </c>
      <c r="H48" s="105" t="s">
        <v>185</v>
      </c>
      <c r="I48" s="379">
        <v>1510</v>
      </c>
      <c r="J48" s="363">
        <v>5</v>
      </c>
      <c r="K48" s="373">
        <v>14.4</v>
      </c>
      <c r="L48" s="80">
        <f t="shared" si="0"/>
        <v>161.2263888888889</v>
      </c>
      <c r="M48" s="127">
        <v>14.4</v>
      </c>
      <c r="N48" s="82">
        <v>17.6</v>
      </c>
      <c r="O48" s="105" t="s">
        <v>249</v>
      </c>
      <c r="P48" s="105" t="s">
        <v>9</v>
      </c>
      <c r="Q48" s="105" t="s">
        <v>83</v>
      </c>
      <c r="R48" s="375" t="s">
        <v>208</v>
      </c>
      <c r="S48" s="374"/>
      <c r="T48" s="85">
        <f t="shared" si="1"/>
        <v>100</v>
      </c>
      <c r="U48" s="86">
        <f t="shared" si="2"/>
      </c>
    </row>
    <row r="49" spans="1:21" s="12" customFormat="1" ht="24" customHeight="1">
      <c r="A49" s="190"/>
      <c r="B49" s="728"/>
      <c r="C49" s="730"/>
      <c r="D49" s="360" t="s">
        <v>247</v>
      </c>
      <c r="E49" s="361" t="s">
        <v>1388</v>
      </c>
      <c r="F49" s="105" t="s">
        <v>248</v>
      </c>
      <c r="G49" s="105">
        <v>1.984</v>
      </c>
      <c r="H49" s="105" t="s">
        <v>185</v>
      </c>
      <c r="I49" s="379">
        <v>1540</v>
      </c>
      <c r="J49" s="363">
        <v>5</v>
      </c>
      <c r="K49" s="373">
        <v>13.9</v>
      </c>
      <c r="L49" s="80">
        <f t="shared" si="0"/>
        <v>167.02589928057554</v>
      </c>
      <c r="M49" s="127">
        <v>13.2</v>
      </c>
      <c r="N49" s="82">
        <v>16.5</v>
      </c>
      <c r="O49" s="105" t="s">
        <v>249</v>
      </c>
      <c r="P49" s="105" t="s">
        <v>9</v>
      </c>
      <c r="Q49" s="105" t="s">
        <v>83</v>
      </c>
      <c r="R49" s="375" t="s">
        <v>209</v>
      </c>
      <c r="S49" s="374"/>
      <c r="T49" s="85">
        <f t="shared" si="1"/>
        <v>105</v>
      </c>
      <c r="U49" s="86">
        <f t="shared" si="2"/>
      </c>
    </row>
    <row r="50" spans="1:21" s="12" customFormat="1" ht="24" customHeight="1">
      <c r="A50" s="190"/>
      <c r="B50" s="727"/>
      <c r="C50" s="729" t="s">
        <v>250</v>
      </c>
      <c r="D50" s="360" t="s">
        <v>251</v>
      </c>
      <c r="E50" s="361" t="s">
        <v>1389</v>
      </c>
      <c r="F50" s="105" t="s">
        <v>248</v>
      </c>
      <c r="G50" s="105">
        <v>1.984</v>
      </c>
      <c r="H50" s="105" t="s">
        <v>185</v>
      </c>
      <c r="I50" s="379">
        <v>1520</v>
      </c>
      <c r="J50" s="363">
        <v>5</v>
      </c>
      <c r="K50" s="373">
        <v>14.4</v>
      </c>
      <c r="L50" s="80">
        <f t="shared" si="0"/>
        <v>161.2263888888889</v>
      </c>
      <c r="M50" s="127">
        <v>14.4</v>
      </c>
      <c r="N50" s="82">
        <v>17.6</v>
      </c>
      <c r="O50" s="105" t="s">
        <v>249</v>
      </c>
      <c r="P50" s="105" t="s">
        <v>9</v>
      </c>
      <c r="Q50" s="105" t="s">
        <v>83</v>
      </c>
      <c r="R50" s="375" t="s">
        <v>208</v>
      </c>
      <c r="S50" s="374"/>
      <c r="T50" s="85">
        <f t="shared" si="1"/>
        <v>100</v>
      </c>
      <c r="U50" s="86">
        <f t="shared" si="2"/>
      </c>
    </row>
    <row r="51" spans="1:21" s="12" customFormat="1" ht="24" customHeight="1">
      <c r="A51" s="190"/>
      <c r="B51" s="728"/>
      <c r="C51" s="730"/>
      <c r="D51" s="360" t="s">
        <v>251</v>
      </c>
      <c r="E51" s="361" t="s">
        <v>1390</v>
      </c>
      <c r="F51" s="105" t="s">
        <v>248</v>
      </c>
      <c r="G51" s="105">
        <v>1.984</v>
      </c>
      <c r="H51" s="105" t="s">
        <v>185</v>
      </c>
      <c r="I51" s="379">
        <v>1540</v>
      </c>
      <c r="J51" s="363">
        <v>5</v>
      </c>
      <c r="K51" s="373">
        <v>13.9</v>
      </c>
      <c r="L51" s="80">
        <f t="shared" si="0"/>
        <v>167.02589928057554</v>
      </c>
      <c r="M51" s="127">
        <v>13.2</v>
      </c>
      <c r="N51" s="82">
        <v>16.5</v>
      </c>
      <c r="O51" s="105" t="s">
        <v>249</v>
      </c>
      <c r="P51" s="105" t="s">
        <v>9</v>
      </c>
      <c r="Q51" s="105" t="s">
        <v>83</v>
      </c>
      <c r="R51" s="375" t="s">
        <v>209</v>
      </c>
      <c r="S51" s="374"/>
      <c r="T51" s="85">
        <f t="shared" si="1"/>
        <v>105</v>
      </c>
      <c r="U51" s="86">
        <f t="shared" si="2"/>
      </c>
    </row>
    <row r="52" spans="1:21" s="12" customFormat="1" ht="24" customHeight="1">
      <c r="A52" s="190"/>
      <c r="B52" s="369"/>
      <c r="C52" s="370" t="s">
        <v>252</v>
      </c>
      <c r="D52" s="360" t="s">
        <v>253</v>
      </c>
      <c r="E52" s="361" t="s">
        <v>1324</v>
      </c>
      <c r="F52" s="105" t="s">
        <v>222</v>
      </c>
      <c r="G52" s="105">
        <v>2.994</v>
      </c>
      <c r="H52" s="105" t="s">
        <v>162</v>
      </c>
      <c r="I52" s="105" t="s">
        <v>254</v>
      </c>
      <c r="J52" s="363" t="s">
        <v>197</v>
      </c>
      <c r="K52" s="111">
        <v>12.6</v>
      </c>
      <c r="L52" s="80">
        <f t="shared" si="0"/>
        <v>184.25873015873015</v>
      </c>
      <c r="M52" s="127">
        <v>11.1</v>
      </c>
      <c r="N52" s="82">
        <v>14.4</v>
      </c>
      <c r="O52" s="105" t="s">
        <v>164</v>
      </c>
      <c r="P52" s="105" t="s">
        <v>215</v>
      </c>
      <c r="Q52" s="105" t="s">
        <v>34</v>
      </c>
      <c r="R52" s="375"/>
      <c r="S52" s="382"/>
      <c r="T52" s="85">
        <f t="shared" si="1"/>
        <v>113</v>
      </c>
      <c r="U52" s="86">
        <f t="shared" si="2"/>
      </c>
    </row>
    <row r="53" spans="1:21" s="12" customFormat="1" ht="24" customHeight="1">
      <c r="A53" s="190"/>
      <c r="B53" s="184"/>
      <c r="C53" s="729" t="s">
        <v>255</v>
      </c>
      <c r="D53" s="360" t="s">
        <v>256</v>
      </c>
      <c r="E53" s="361" t="s">
        <v>1391</v>
      </c>
      <c r="F53" s="105" t="s">
        <v>222</v>
      </c>
      <c r="G53" s="105">
        <v>2.994</v>
      </c>
      <c r="H53" s="105" t="s">
        <v>162</v>
      </c>
      <c r="I53" s="376">
        <v>1750</v>
      </c>
      <c r="J53" s="363">
        <v>4</v>
      </c>
      <c r="K53" s="111">
        <v>12.8</v>
      </c>
      <c r="L53" s="80">
        <f t="shared" si="0"/>
        <v>181.3796875</v>
      </c>
      <c r="M53" s="127">
        <v>12.2</v>
      </c>
      <c r="N53" s="82">
        <v>15.4</v>
      </c>
      <c r="O53" s="105" t="s">
        <v>164</v>
      </c>
      <c r="P53" s="105" t="s">
        <v>215</v>
      </c>
      <c r="Q53" s="105" t="s">
        <v>34</v>
      </c>
      <c r="R53" s="375" t="s">
        <v>208</v>
      </c>
      <c r="S53" s="382"/>
      <c r="T53" s="85">
        <f t="shared" si="1"/>
        <v>104</v>
      </c>
      <c r="U53" s="86">
        <f t="shared" si="2"/>
      </c>
    </row>
    <row r="54" spans="1:21" s="12" customFormat="1" ht="24" customHeight="1">
      <c r="A54" s="190"/>
      <c r="B54" s="385"/>
      <c r="C54" s="730"/>
      <c r="D54" s="360" t="s">
        <v>256</v>
      </c>
      <c r="E54" s="361" t="s">
        <v>1392</v>
      </c>
      <c r="F54" s="105" t="s">
        <v>222</v>
      </c>
      <c r="G54" s="105">
        <v>2.994</v>
      </c>
      <c r="H54" s="105" t="s">
        <v>162</v>
      </c>
      <c r="I54" s="376">
        <v>1770</v>
      </c>
      <c r="J54" s="363">
        <v>4</v>
      </c>
      <c r="K54" s="111">
        <v>12.6</v>
      </c>
      <c r="L54" s="80">
        <f t="shared" si="0"/>
        <v>184.25873015873015</v>
      </c>
      <c r="M54" s="127">
        <v>11.1</v>
      </c>
      <c r="N54" s="82">
        <v>14.4</v>
      </c>
      <c r="O54" s="105" t="s">
        <v>164</v>
      </c>
      <c r="P54" s="105" t="s">
        <v>215</v>
      </c>
      <c r="Q54" s="105" t="s">
        <v>34</v>
      </c>
      <c r="R54" s="375" t="s">
        <v>209</v>
      </c>
      <c r="S54" s="382"/>
      <c r="T54" s="85">
        <f t="shared" si="1"/>
        <v>113</v>
      </c>
      <c r="U54" s="86">
        <f t="shared" si="2"/>
      </c>
    </row>
    <row r="55" spans="1:21" s="12" customFormat="1" ht="24" customHeight="1">
      <c r="A55" s="190"/>
      <c r="B55" s="369"/>
      <c r="C55" s="370" t="s">
        <v>257</v>
      </c>
      <c r="D55" s="360" t="s">
        <v>258</v>
      </c>
      <c r="E55" s="361" t="s">
        <v>1324</v>
      </c>
      <c r="F55" s="105" t="s">
        <v>222</v>
      </c>
      <c r="G55" s="105">
        <v>2.994</v>
      </c>
      <c r="H55" s="105" t="s">
        <v>162</v>
      </c>
      <c r="I55" s="105" t="s">
        <v>259</v>
      </c>
      <c r="J55" s="371" t="s">
        <v>175</v>
      </c>
      <c r="K55" s="111">
        <v>12.6</v>
      </c>
      <c r="L55" s="80">
        <f t="shared" si="0"/>
        <v>184.25873015873015</v>
      </c>
      <c r="M55" s="127">
        <v>11.1</v>
      </c>
      <c r="N55" s="82">
        <v>14.4</v>
      </c>
      <c r="O55" s="105" t="s">
        <v>164</v>
      </c>
      <c r="P55" s="105" t="s">
        <v>215</v>
      </c>
      <c r="Q55" s="105" t="s">
        <v>34</v>
      </c>
      <c r="R55" s="375"/>
      <c r="S55" s="382"/>
      <c r="T55" s="85">
        <f t="shared" si="1"/>
        <v>113</v>
      </c>
      <c r="U55" s="86">
        <f t="shared" si="2"/>
      </c>
    </row>
    <row r="56" spans="1:21" s="12" customFormat="1" ht="24" customHeight="1">
      <c r="A56" s="190"/>
      <c r="B56" s="369"/>
      <c r="C56" s="370" t="s">
        <v>260</v>
      </c>
      <c r="D56" s="360" t="s">
        <v>261</v>
      </c>
      <c r="E56" s="361" t="s">
        <v>1324</v>
      </c>
      <c r="F56" s="105" t="s">
        <v>222</v>
      </c>
      <c r="G56" s="105">
        <v>2.994</v>
      </c>
      <c r="H56" s="105" t="s">
        <v>162</v>
      </c>
      <c r="I56" s="376">
        <v>1990</v>
      </c>
      <c r="J56" s="363">
        <v>4</v>
      </c>
      <c r="K56" s="386">
        <v>12.3</v>
      </c>
      <c r="L56" s="387">
        <f t="shared" si="0"/>
        <v>188.75284552845525</v>
      </c>
      <c r="M56" s="388">
        <v>10.2</v>
      </c>
      <c r="N56" s="389">
        <v>13.5</v>
      </c>
      <c r="O56" s="105" t="s">
        <v>164</v>
      </c>
      <c r="P56" s="105" t="s">
        <v>215</v>
      </c>
      <c r="Q56" s="105" t="s">
        <v>34</v>
      </c>
      <c r="R56" s="375"/>
      <c r="S56" s="382"/>
      <c r="T56" s="85">
        <f t="shared" si="1"/>
        <v>120</v>
      </c>
      <c r="U56" s="86">
        <f t="shared" si="2"/>
      </c>
    </row>
    <row r="57" spans="1:21" s="12" customFormat="1" ht="24" customHeight="1">
      <c r="A57" s="190"/>
      <c r="B57" s="73"/>
      <c r="C57" s="359" t="s">
        <v>262</v>
      </c>
      <c r="D57" s="360" t="s">
        <v>263</v>
      </c>
      <c r="E57" s="361" t="s">
        <v>1324</v>
      </c>
      <c r="F57" s="105" t="s">
        <v>264</v>
      </c>
      <c r="G57" s="105">
        <v>2.994</v>
      </c>
      <c r="H57" s="105" t="s">
        <v>1384</v>
      </c>
      <c r="I57" s="376" t="s">
        <v>1393</v>
      </c>
      <c r="J57" s="363" t="s">
        <v>197</v>
      </c>
      <c r="K57" s="111">
        <v>10.8</v>
      </c>
      <c r="L57" s="80">
        <f t="shared" si="0"/>
        <v>214.9685185185185</v>
      </c>
      <c r="M57" s="127">
        <v>9.4</v>
      </c>
      <c r="N57" s="380">
        <v>12.7</v>
      </c>
      <c r="O57" s="105" t="s">
        <v>176</v>
      </c>
      <c r="P57" s="105" t="s">
        <v>215</v>
      </c>
      <c r="Q57" s="105" t="s">
        <v>83</v>
      </c>
      <c r="R57" s="384"/>
      <c r="S57" s="374"/>
      <c r="T57" s="85">
        <f t="shared" si="1"/>
        <v>114</v>
      </c>
      <c r="U57" s="86">
        <f t="shared" si="2"/>
      </c>
    </row>
    <row r="58" spans="1:21" s="12" customFormat="1" ht="24" customHeight="1">
      <c r="A58" s="190"/>
      <c r="B58" s="369"/>
      <c r="C58" s="390" t="s">
        <v>265</v>
      </c>
      <c r="D58" s="391" t="s">
        <v>1394</v>
      </c>
      <c r="E58" s="361" t="s">
        <v>1324</v>
      </c>
      <c r="F58" s="105" t="s">
        <v>226</v>
      </c>
      <c r="G58" s="105">
        <v>3.992</v>
      </c>
      <c r="H58" s="105" t="s">
        <v>168</v>
      </c>
      <c r="I58" s="105" t="s">
        <v>1395</v>
      </c>
      <c r="J58" s="363">
        <v>5</v>
      </c>
      <c r="K58" s="111">
        <v>10.1</v>
      </c>
      <c r="L58" s="80">
        <f>IF(K58&gt;0,1/K58*34.6*67.1,"")</f>
        <v>229.86732673267326</v>
      </c>
      <c r="M58" s="127">
        <v>9.4</v>
      </c>
      <c r="N58" s="380">
        <v>12.7</v>
      </c>
      <c r="O58" s="105" t="s">
        <v>266</v>
      </c>
      <c r="P58" s="105" t="s">
        <v>215</v>
      </c>
      <c r="Q58" s="105" t="s">
        <v>34</v>
      </c>
      <c r="R58" s="375"/>
      <c r="S58" s="374"/>
      <c r="T58" s="85">
        <f>IF(K58&lt;&gt;0,IF(K58&gt;=M58,ROUNDDOWN(K58/M58*100,0),""),"")</f>
        <v>107</v>
      </c>
      <c r="U58" s="86">
        <f>IF(K58&lt;&gt;0,IF(K58&gt;=N58,ROUNDDOWN(K58/N58*100,0),""),"")</f>
      </c>
    </row>
    <row r="59" spans="1:21" s="12" customFormat="1" ht="22.5">
      <c r="A59" s="190"/>
      <c r="B59" s="73"/>
      <c r="C59" s="390" t="s">
        <v>267</v>
      </c>
      <c r="D59" s="391" t="s">
        <v>1396</v>
      </c>
      <c r="E59" s="361" t="s">
        <v>1324</v>
      </c>
      <c r="F59" s="105" t="s">
        <v>226</v>
      </c>
      <c r="G59" s="105">
        <v>3.992</v>
      </c>
      <c r="H59" s="105" t="s">
        <v>162</v>
      </c>
      <c r="I59" s="105" t="s">
        <v>1397</v>
      </c>
      <c r="J59" s="363">
        <v>4</v>
      </c>
      <c r="K59" s="111">
        <v>10.1</v>
      </c>
      <c r="L59" s="80">
        <f>IF(K59&gt;0,1/K59*34.6*67.1,"")</f>
        <v>229.86732673267326</v>
      </c>
      <c r="M59" s="127">
        <v>9.4</v>
      </c>
      <c r="N59" s="380">
        <v>12.7</v>
      </c>
      <c r="O59" s="105" t="s">
        <v>170</v>
      </c>
      <c r="P59" s="105" t="s">
        <v>215</v>
      </c>
      <c r="Q59" s="105" t="s">
        <v>34</v>
      </c>
      <c r="R59" s="375"/>
      <c r="S59" s="374"/>
      <c r="T59" s="85">
        <f>IF(K59&lt;&gt;0,IF(K59&gt;=M59,ROUNDDOWN(K59/M59*100,0),""),"")</f>
        <v>107</v>
      </c>
      <c r="U59" s="86">
        <f>IF(K59&lt;&gt;0,IF(K59&gt;=N59,ROUNDDOWN(K59/N59*100,0),""),"")</f>
      </c>
    </row>
    <row r="60" spans="1:21" s="12" customFormat="1" ht="22.5">
      <c r="A60" s="190"/>
      <c r="B60" s="377"/>
      <c r="C60" s="390" t="s">
        <v>268</v>
      </c>
      <c r="D60" s="391" t="s">
        <v>269</v>
      </c>
      <c r="E60" s="361" t="s">
        <v>1324</v>
      </c>
      <c r="F60" s="105" t="s">
        <v>270</v>
      </c>
      <c r="G60" s="105">
        <v>3.992</v>
      </c>
      <c r="H60" s="105" t="s">
        <v>1384</v>
      </c>
      <c r="I60" s="105" t="s">
        <v>271</v>
      </c>
      <c r="J60" s="392">
        <v>5</v>
      </c>
      <c r="K60" s="111">
        <v>10.5</v>
      </c>
      <c r="L60" s="80">
        <f>IF(K60&gt;0,1/K60*34.6*67.1,"")</f>
        <v>221.11047619047616</v>
      </c>
      <c r="M60" s="127">
        <v>9.4</v>
      </c>
      <c r="N60" s="380">
        <v>12.7</v>
      </c>
      <c r="O60" s="105" t="s">
        <v>234</v>
      </c>
      <c r="P60" s="105" t="s">
        <v>235</v>
      </c>
      <c r="Q60" s="105" t="s">
        <v>34</v>
      </c>
      <c r="R60" s="375"/>
      <c r="S60" s="374"/>
      <c r="T60" s="85">
        <f t="shared" si="1"/>
        <v>111</v>
      </c>
      <c r="U60" s="86">
        <f t="shared" si="2"/>
      </c>
    </row>
    <row r="61" spans="1:21" s="12" customFormat="1" ht="22.5">
      <c r="A61" s="190"/>
      <c r="B61" s="73"/>
      <c r="C61" s="359" t="s">
        <v>1398</v>
      </c>
      <c r="D61" s="360" t="s">
        <v>1399</v>
      </c>
      <c r="E61" s="361" t="s">
        <v>1324</v>
      </c>
      <c r="F61" s="105" t="s">
        <v>248</v>
      </c>
      <c r="G61" s="362">
        <v>1.984</v>
      </c>
      <c r="H61" s="105" t="s">
        <v>185</v>
      </c>
      <c r="I61" s="376">
        <v>1410</v>
      </c>
      <c r="J61" s="363">
        <v>4</v>
      </c>
      <c r="K61" s="111">
        <v>14.9</v>
      </c>
      <c r="L61" s="80">
        <f>IF(K61&gt;0,1/K61*34.6*67.1,"")</f>
        <v>155.8161073825503</v>
      </c>
      <c r="M61" s="127">
        <v>15.8</v>
      </c>
      <c r="N61" s="82">
        <v>19</v>
      </c>
      <c r="O61" s="105" t="s">
        <v>281</v>
      </c>
      <c r="P61" s="105" t="s">
        <v>9</v>
      </c>
      <c r="Q61" s="105" t="s">
        <v>83</v>
      </c>
      <c r="R61" s="365"/>
      <c r="S61" s="382"/>
      <c r="T61" s="85">
        <f t="shared" si="1"/>
      </c>
      <c r="U61" s="86">
        <f t="shared" si="2"/>
      </c>
    </row>
    <row r="62" spans="1:21" s="12" customFormat="1" ht="22.5" customHeight="1">
      <c r="A62" s="190"/>
      <c r="B62" s="184"/>
      <c r="C62" s="393" t="s">
        <v>1400</v>
      </c>
      <c r="D62" s="391" t="s">
        <v>1401</v>
      </c>
      <c r="E62" s="361" t="s">
        <v>1324</v>
      </c>
      <c r="F62" s="105" t="s">
        <v>1402</v>
      </c>
      <c r="G62" s="362">
        <v>2.48</v>
      </c>
      <c r="H62" s="105" t="s">
        <v>168</v>
      </c>
      <c r="I62" s="376" t="s">
        <v>1403</v>
      </c>
      <c r="J62" s="363">
        <v>5</v>
      </c>
      <c r="K62" s="111">
        <v>13.1</v>
      </c>
      <c r="L62" s="80">
        <f>IF(K62&gt;0,1/K62*34.6*67.1,"")</f>
        <v>177.2259541984733</v>
      </c>
      <c r="M62" s="127">
        <v>13.2</v>
      </c>
      <c r="N62" s="82">
        <v>16.5</v>
      </c>
      <c r="O62" s="105" t="s">
        <v>281</v>
      </c>
      <c r="P62" s="105" t="s">
        <v>171</v>
      </c>
      <c r="Q62" s="105" t="s">
        <v>83</v>
      </c>
      <c r="R62" s="365"/>
      <c r="S62" s="382"/>
      <c r="T62" s="85"/>
      <c r="U62" s="86"/>
    </row>
    <row r="63" spans="1:21" s="12" customFormat="1" ht="22.5">
      <c r="A63" s="190"/>
      <c r="B63" s="727"/>
      <c r="C63" s="731" t="s">
        <v>272</v>
      </c>
      <c r="D63" s="391" t="s">
        <v>273</v>
      </c>
      <c r="E63" s="361" t="s">
        <v>1404</v>
      </c>
      <c r="F63" s="105" t="s">
        <v>274</v>
      </c>
      <c r="G63" s="105">
        <v>4.163</v>
      </c>
      <c r="H63" s="105" t="s">
        <v>168</v>
      </c>
      <c r="I63" s="376">
        <v>1860</v>
      </c>
      <c r="J63" s="363">
        <v>5</v>
      </c>
      <c r="K63" s="111">
        <v>8.1</v>
      </c>
      <c r="L63" s="80">
        <f t="shared" si="0"/>
        <v>286.6246913580247</v>
      </c>
      <c r="M63" s="127">
        <v>11.1</v>
      </c>
      <c r="N63" s="82">
        <v>14.4</v>
      </c>
      <c r="O63" s="105" t="s">
        <v>236</v>
      </c>
      <c r="P63" s="105" t="s">
        <v>215</v>
      </c>
      <c r="Q63" s="105" t="s">
        <v>83</v>
      </c>
      <c r="R63" s="375" t="s">
        <v>208</v>
      </c>
      <c r="S63" s="382"/>
      <c r="T63" s="85">
        <f t="shared" si="1"/>
      </c>
      <c r="U63" s="86">
        <f t="shared" si="2"/>
      </c>
    </row>
    <row r="64" spans="1:21" s="12" customFormat="1" ht="22.5">
      <c r="A64" s="190"/>
      <c r="B64" s="728"/>
      <c r="C64" s="732"/>
      <c r="D64" s="391" t="s">
        <v>273</v>
      </c>
      <c r="E64" s="361" t="s">
        <v>1405</v>
      </c>
      <c r="F64" s="105" t="s">
        <v>274</v>
      </c>
      <c r="G64" s="105">
        <v>4.163</v>
      </c>
      <c r="H64" s="105" t="s">
        <v>168</v>
      </c>
      <c r="I64" s="376">
        <v>1880</v>
      </c>
      <c r="J64" s="363">
        <v>5</v>
      </c>
      <c r="K64" s="111">
        <v>8</v>
      </c>
      <c r="L64" s="80">
        <f t="shared" si="0"/>
        <v>290.2075</v>
      </c>
      <c r="M64" s="127">
        <v>10.2</v>
      </c>
      <c r="N64" s="380">
        <v>13.5</v>
      </c>
      <c r="O64" s="105" t="s">
        <v>236</v>
      </c>
      <c r="P64" s="105" t="s">
        <v>215</v>
      </c>
      <c r="Q64" s="105" t="s">
        <v>83</v>
      </c>
      <c r="R64" s="375" t="s">
        <v>209</v>
      </c>
      <c r="S64" s="382"/>
      <c r="T64" s="85">
        <f t="shared" si="1"/>
      </c>
      <c r="U64" s="86">
        <f t="shared" si="2"/>
      </c>
    </row>
    <row r="65" spans="1:21" s="12" customFormat="1" ht="22.5">
      <c r="A65" s="190"/>
      <c r="B65" s="73"/>
      <c r="C65" s="394" t="s">
        <v>275</v>
      </c>
      <c r="D65" s="391" t="s">
        <v>276</v>
      </c>
      <c r="E65" s="361" t="s">
        <v>1324</v>
      </c>
      <c r="F65" s="105" t="s">
        <v>274</v>
      </c>
      <c r="G65" s="105">
        <v>4.163</v>
      </c>
      <c r="H65" s="105" t="s">
        <v>168</v>
      </c>
      <c r="I65" s="376" t="s">
        <v>1406</v>
      </c>
      <c r="J65" s="363">
        <v>4</v>
      </c>
      <c r="K65" s="111">
        <v>8.1</v>
      </c>
      <c r="L65" s="80">
        <f t="shared" si="0"/>
        <v>286.6246913580247</v>
      </c>
      <c r="M65" s="127">
        <v>11.1</v>
      </c>
      <c r="N65" s="82">
        <v>14.4</v>
      </c>
      <c r="O65" s="105" t="s">
        <v>236</v>
      </c>
      <c r="P65" s="105" t="s">
        <v>215</v>
      </c>
      <c r="Q65" s="105" t="s">
        <v>83</v>
      </c>
      <c r="R65" s="375"/>
      <c r="S65" s="382"/>
      <c r="T65" s="85">
        <f t="shared" si="1"/>
      </c>
      <c r="U65" s="86">
        <f t="shared" si="2"/>
      </c>
    </row>
    <row r="66" spans="1:21" s="12" customFormat="1" ht="22.5">
      <c r="A66" s="190"/>
      <c r="B66" s="377"/>
      <c r="C66" s="390" t="s">
        <v>277</v>
      </c>
      <c r="D66" s="360" t="s">
        <v>1407</v>
      </c>
      <c r="E66" s="361" t="s">
        <v>1324</v>
      </c>
      <c r="F66" s="105" t="s">
        <v>1408</v>
      </c>
      <c r="G66" s="105">
        <v>3.992</v>
      </c>
      <c r="H66" s="105" t="s">
        <v>1384</v>
      </c>
      <c r="I66" s="376" t="s">
        <v>1409</v>
      </c>
      <c r="J66" s="363">
        <v>5</v>
      </c>
      <c r="K66" s="111">
        <v>10.3</v>
      </c>
      <c r="L66" s="80">
        <f t="shared" si="0"/>
        <v>225.40388349514564</v>
      </c>
      <c r="M66" s="127">
        <v>9.4</v>
      </c>
      <c r="N66" s="380">
        <v>12.7</v>
      </c>
      <c r="O66" s="105" t="s">
        <v>227</v>
      </c>
      <c r="P66" s="105" t="s">
        <v>215</v>
      </c>
      <c r="Q66" s="105" t="s">
        <v>83</v>
      </c>
      <c r="R66" s="375"/>
      <c r="S66" s="382"/>
      <c r="T66" s="85">
        <f t="shared" si="1"/>
        <v>109</v>
      </c>
      <c r="U66" s="86">
        <f t="shared" si="2"/>
      </c>
    </row>
    <row r="67" spans="1:21" s="12" customFormat="1" ht="22.5">
      <c r="A67" s="190"/>
      <c r="B67" s="184"/>
      <c r="C67" s="370" t="s">
        <v>278</v>
      </c>
      <c r="D67" s="360" t="s">
        <v>1410</v>
      </c>
      <c r="E67" s="361" t="s">
        <v>1324</v>
      </c>
      <c r="F67" s="105" t="s">
        <v>1408</v>
      </c>
      <c r="G67" s="105">
        <v>3.992</v>
      </c>
      <c r="H67" s="105" t="s">
        <v>1384</v>
      </c>
      <c r="I67" s="376" t="s">
        <v>1411</v>
      </c>
      <c r="J67" s="392">
        <v>4</v>
      </c>
      <c r="K67" s="111">
        <v>10.3</v>
      </c>
      <c r="L67" s="80">
        <f>IF(K67&gt;0,1/K67*34.6*67.1,"")</f>
        <v>225.40388349514564</v>
      </c>
      <c r="M67" s="127">
        <v>9.4</v>
      </c>
      <c r="N67" s="380">
        <v>12.7</v>
      </c>
      <c r="O67" s="105" t="s">
        <v>227</v>
      </c>
      <c r="P67" s="105" t="s">
        <v>215</v>
      </c>
      <c r="Q67" s="105" t="s">
        <v>83</v>
      </c>
      <c r="R67" s="375"/>
      <c r="S67" s="382"/>
      <c r="T67" s="85">
        <f>IF(K67&lt;&gt;0,IF(K67&gt;=M67,ROUNDDOWN(K67/M67*100,0),""),"")</f>
        <v>109</v>
      </c>
      <c r="U67" s="86">
        <f>IF(K67&lt;&gt;0,IF(K67&gt;=N67,ROUNDDOWN(K67/N67*100,0),""),"")</f>
      </c>
    </row>
    <row r="68" spans="1:21" s="12" customFormat="1" ht="24" customHeight="1">
      <c r="A68" s="196"/>
      <c r="B68" s="73"/>
      <c r="C68" s="372" t="s">
        <v>279</v>
      </c>
      <c r="D68" s="360" t="s">
        <v>1412</v>
      </c>
      <c r="E68" s="361" t="s">
        <v>1324</v>
      </c>
      <c r="F68" s="105" t="s">
        <v>1402</v>
      </c>
      <c r="G68" s="395">
        <v>2.48</v>
      </c>
      <c r="H68" s="105" t="s">
        <v>168</v>
      </c>
      <c r="I68" s="376" t="s">
        <v>280</v>
      </c>
      <c r="J68" s="382">
        <v>5</v>
      </c>
      <c r="K68" s="111">
        <v>13</v>
      </c>
      <c r="L68" s="80">
        <f>IF(K68&gt;0,1/K68*34.6*67.1,"")</f>
        <v>178.58923076923077</v>
      </c>
      <c r="M68" s="380">
        <v>12.2</v>
      </c>
      <c r="N68" s="380">
        <v>15.4</v>
      </c>
      <c r="O68" s="105" t="s">
        <v>281</v>
      </c>
      <c r="P68" s="105" t="s">
        <v>171</v>
      </c>
      <c r="Q68" s="105" t="s">
        <v>83</v>
      </c>
      <c r="R68" s="378"/>
      <c r="S68" s="382"/>
      <c r="T68" s="85">
        <f>IF(K68&lt;&gt;0,IF(K68&gt;=M68,ROUNDDOWN(K68/M68*100,0),""),"")</f>
        <v>106</v>
      </c>
      <c r="U68" s="86">
        <f>IF(K68&lt;&gt;0,IF(K68&gt;=N68,ROUNDDOWN(K68/N68*100,0),""),"")</f>
      </c>
    </row>
    <row r="69" spans="1:21" s="12" customFormat="1" ht="24" customHeight="1">
      <c r="A69" s="396"/>
      <c r="B69" s="396"/>
      <c r="C69" s="397"/>
      <c r="D69" s="396"/>
      <c r="E69" s="396"/>
      <c r="F69" s="398"/>
      <c r="G69" s="399"/>
      <c r="H69" s="398"/>
      <c r="I69" s="400"/>
      <c r="J69" s="398"/>
      <c r="K69" s="401"/>
      <c r="L69" s="402"/>
      <c r="M69" s="403"/>
      <c r="N69" s="403"/>
      <c r="O69" s="398"/>
      <c r="P69" s="398"/>
      <c r="Q69" s="398"/>
      <c r="R69" s="404"/>
      <c r="S69" s="398"/>
      <c r="T69" s="405"/>
      <c r="U69" s="405"/>
    </row>
    <row r="71" spans="2:3" ht="11.25">
      <c r="B71" s="12"/>
      <c r="C71" s="12"/>
    </row>
    <row r="72" spans="2:3" ht="11.25">
      <c r="B72" s="12"/>
      <c r="C72" s="12"/>
    </row>
    <row r="73" ht="11.25">
      <c r="C73" s="12"/>
    </row>
  </sheetData>
  <sheetProtection/>
  <mergeCells count="37">
    <mergeCell ref="J2:O2"/>
    <mergeCell ref="Q2:U2"/>
    <mergeCell ref="R3:U3"/>
    <mergeCell ref="A4:A8"/>
    <mergeCell ref="B4:C8"/>
    <mergeCell ref="D4:E5"/>
    <mergeCell ref="F4:G5"/>
    <mergeCell ref="H4:H8"/>
    <mergeCell ref="I4:I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B48:B49"/>
    <mergeCell ref="C48:C49"/>
    <mergeCell ref="D6:D8"/>
    <mergeCell ref="F6:F8"/>
    <mergeCell ref="G6:G8"/>
    <mergeCell ref="C21:C22"/>
    <mergeCell ref="B26:B27"/>
    <mergeCell ref="C26:C27"/>
    <mergeCell ref="B50:B51"/>
    <mergeCell ref="C50:C51"/>
    <mergeCell ref="C53:C54"/>
    <mergeCell ref="B63:B64"/>
    <mergeCell ref="C63:C64"/>
    <mergeCell ref="B31:B32"/>
    <mergeCell ref="C31:C32"/>
    <mergeCell ref="B35:B36"/>
    <mergeCell ref="C35:C36"/>
    <mergeCell ref="C44:C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30"/>
  <sheetViews>
    <sheetView view="pageBreakPreview" zoomScale="80" zoomScaleSheetLayoutView="80" zoomScalePageLayoutView="0" workbookViewId="0" topLeftCell="A1">
      <selection activeCell="N16" sqref="N16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875" style="4" customWidth="1"/>
    <col min="6" max="6" width="13.125" style="6" bestFit="1" customWidth="1"/>
    <col min="7" max="7" width="5.875" style="6" bestFit="1" customWidth="1"/>
    <col min="8" max="8" width="12.125" style="6" bestFit="1" customWidth="1"/>
    <col min="9" max="9" width="10.50390625" style="6" bestFit="1" customWidth="1"/>
    <col min="10" max="10" width="7.00390625" style="6" bestFit="1" customWidth="1"/>
    <col min="11" max="11" width="5.875" style="6" bestFit="1" customWidth="1"/>
    <col min="12" max="12" width="10.125" style="6" bestFit="1" customWidth="1"/>
    <col min="13" max="13" width="8.50390625" style="6" bestFit="1" customWidth="1"/>
    <col min="14" max="14" width="8.625" style="6" bestFit="1" customWidth="1"/>
    <col min="15" max="15" width="14.375" style="6" bestFit="1" customWidth="1"/>
    <col min="16" max="16" width="10.00390625" style="6" bestFit="1" customWidth="1"/>
    <col min="17" max="17" width="6.00390625" style="6" customWidth="1"/>
    <col min="18" max="18" width="25.25390625" style="6" bestFit="1" customWidth="1"/>
    <col min="19" max="19" width="11.00390625" style="6" bestFit="1" customWidth="1"/>
    <col min="20" max="21" width="8.25390625" style="6" bestFit="1" customWidth="1"/>
    <col min="22" max="16384" width="9.00390625" style="6" customWidth="1"/>
  </cols>
  <sheetData>
    <row r="1" spans="1:17" ht="21.75" customHeight="1">
      <c r="A1" s="5"/>
      <c r="B1" s="5"/>
      <c r="Q1" s="7"/>
    </row>
    <row r="2" spans="1:21" s="12" customFormat="1" ht="15">
      <c r="A2" s="8"/>
      <c r="B2" s="8"/>
      <c r="C2" s="8"/>
      <c r="D2" s="9"/>
      <c r="E2" s="1"/>
      <c r="F2" s="10"/>
      <c r="G2" s="9"/>
      <c r="H2" s="9"/>
      <c r="I2" s="8"/>
      <c r="J2" s="839" t="s">
        <v>1424</v>
      </c>
      <c r="K2" s="839"/>
      <c r="L2" s="839"/>
      <c r="M2" s="839"/>
      <c r="N2" s="839"/>
      <c r="O2" s="839"/>
      <c r="P2" s="981" t="s">
        <v>1819</v>
      </c>
      <c r="Q2" s="982"/>
      <c r="R2" s="982"/>
      <c r="S2" s="982"/>
      <c r="T2" s="982"/>
      <c r="U2" s="982"/>
    </row>
    <row r="3" spans="1:21" s="12" customFormat="1" ht="23.25" customHeight="1">
      <c r="A3" s="13" t="s">
        <v>0</v>
      </c>
      <c r="B3" s="13"/>
      <c r="C3" s="8"/>
      <c r="D3" s="9"/>
      <c r="E3" s="1"/>
      <c r="F3" s="8"/>
      <c r="G3" s="8"/>
      <c r="H3" s="8"/>
      <c r="I3" s="8"/>
      <c r="J3" s="11"/>
      <c r="K3" s="8"/>
      <c r="L3" s="8"/>
      <c r="M3" s="8"/>
      <c r="N3" s="8"/>
      <c r="O3" s="8"/>
      <c r="P3" s="9"/>
      <c r="Q3" s="14"/>
      <c r="R3" s="840" t="s">
        <v>866</v>
      </c>
      <c r="S3" s="840"/>
      <c r="T3" s="840"/>
      <c r="U3" s="840"/>
    </row>
    <row r="4" spans="1:21" s="12" customFormat="1" ht="14.25" customHeight="1" thickBot="1">
      <c r="A4" s="809" t="s">
        <v>867</v>
      </c>
      <c r="B4" s="841" t="s">
        <v>1426</v>
      </c>
      <c r="C4" s="842"/>
      <c r="D4" s="847"/>
      <c r="E4" s="257"/>
      <c r="F4" s="841" t="s">
        <v>868</v>
      </c>
      <c r="G4" s="849"/>
      <c r="H4" s="815" t="s">
        <v>869</v>
      </c>
      <c r="I4" s="815" t="s">
        <v>870</v>
      </c>
      <c r="J4" s="851" t="s">
        <v>871</v>
      </c>
      <c r="K4" s="816" t="s">
        <v>872</v>
      </c>
      <c r="L4" s="817"/>
      <c r="M4" s="817"/>
      <c r="N4" s="818"/>
      <c r="O4" s="259"/>
      <c r="P4" s="819"/>
      <c r="Q4" s="820"/>
      <c r="R4" s="821"/>
      <c r="S4" s="15"/>
      <c r="T4" s="822" t="s">
        <v>1</v>
      </c>
      <c r="U4" s="825" t="s">
        <v>2</v>
      </c>
    </row>
    <row r="5" spans="1:21" s="12" customFormat="1" ht="11.25" customHeight="1">
      <c r="A5" s="810"/>
      <c r="B5" s="843"/>
      <c r="C5" s="844"/>
      <c r="D5" s="848"/>
      <c r="E5" s="258"/>
      <c r="F5" s="850"/>
      <c r="G5" s="835"/>
      <c r="H5" s="810"/>
      <c r="I5" s="810"/>
      <c r="J5" s="852"/>
      <c r="K5" s="826" t="s">
        <v>875</v>
      </c>
      <c r="L5" s="829" t="s">
        <v>876</v>
      </c>
      <c r="M5" s="832" t="s">
        <v>877</v>
      </c>
      <c r="N5" s="833" t="s">
        <v>878</v>
      </c>
      <c r="O5" s="16" t="s">
        <v>879</v>
      </c>
      <c r="P5" s="836" t="s">
        <v>880</v>
      </c>
      <c r="Q5" s="837"/>
      <c r="R5" s="838"/>
      <c r="S5" s="17" t="s">
        <v>881</v>
      </c>
      <c r="T5" s="823"/>
      <c r="U5" s="810"/>
    </row>
    <row r="6" spans="1:21" s="12" customFormat="1" ht="11.25" customHeight="1">
      <c r="A6" s="810"/>
      <c r="B6" s="843"/>
      <c r="C6" s="844"/>
      <c r="D6" s="809" t="s">
        <v>882</v>
      </c>
      <c r="E6" s="812" t="s">
        <v>1111</v>
      </c>
      <c r="F6" s="809" t="s">
        <v>882</v>
      </c>
      <c r="G6" s="815" t="s">
        <v>883</v>
      </c>
      <c r="H6" s="810"/>
      <c r="I6" s="810"/>
      <c r="J6" s="852"/>
      <c r="K6" s="827"/>
      <c r="L6" s="830"/>
      <c r="M6" s="827"/>
      <c r="N6" s="834"/>
      <c r="O6" s="18" t="s">
        <v>884</v>
      </c>
      <c r="P6" s="18" t="s">
        <v>885</v>
      </c>
      <c r="Q6" s="18"/>
      <c r="R6" s="18"/>
      <c r="S6" s="19" t="s">
        <v>886</v>
      </c>
      <c r="T6" s="823"/>
      <c r="U6" s="810"/>
    </row>
    <row r="7" spans="1:21" s="12" customFormat="1" ht="12" customHeight="1">
      <c r="A7" s="810"/>
      <c r="B7" s="843"/>
      <c r="C7" s="844"/>
      <c r="D7" s="810"/>
      <c r="E7" s="813"/>
      <c r="F7" s="810"/>
      <c r="G7" s="810"/>
      <c r="H7" s="810"/>
      <c r="I7" s="810"/>
      <c r="J7" s="852"/>
      <c r="K7" s="827"/>
      <c r="L7" s="830"/>
      <c r="M7" s="827"/>
      <c r="N7" s="834"/>
      <c r="O7" s="18" t="s">
        <v>887</v>
      </c>
      <c r="P7" s="18" t="s">
        <v>888</v>
      </c>
      <c r="Q7" s="18" t="s">
        <v>889</v>
      </c>
      <c r="R7" s="18" t="s">
        <v>890</v>
      </c>
      <c r="S7" s="19" t="s">
        <v>891</v>
      </c>
      <c r="T7" s="823"/>
      <c r="U7" s="810"/>
    </row>
    <row r="8" spans="1:21" s="12" customFormat="1" ht="11.25" customHeight="1">
      <c r="A8" s="811"/>
      <c r="B8" s="845"/>
      <c r="C8" s="846"/>
      <c r="D8" s="811"/>
      <c r="E8" s="814"/>
      <c r="F8" s="811"/>
      <c r="G8" s="811"/>
      <c r="H8" s="811"/>
      <c r="I8" s="811"/>
      <c r="J8" s="850"/>
      <c r="K8" s="828"/>
      <c r="L8" s="831"/>
      <c r="M8" s="828"/>
      <c r="N8" s="835"/>
      <c r="O8" s="260" t="s">
        <v>892</v>
      </c>
      <c r="P8" s="260" t="s">
        <v>893</v>
      </c>
      <c r="Q8" s="260" t="s">
        <v>894</v>
      </c>
      <c r="R8" s="20"/>
      <c r="S8" s="21" t="s">
        <v>895</v>
      </c>
      <c r="T8" s="824"/>
      <c r="U8" s="811"/>
    </row>
    <row r="9" spans="1:21" s="12" customFormat="1" ht="57.75" customHeight="1">
      <c r="A9" s="656"/>
      <c r="B9" s="22"/>
      <c r="C9" s="657" t="s">
        <v>1820</v>
      </c>
      <c r="D9" s="76" t="s">
        <v>863</v>
      </c>
      <c r="E9" s="658" t="s">
        <v>1821</v>
      </c>
      <c r="F9" s="94" t="s">
        <v>372</v>
      </c>
      <c r="G9" s="76">
        <v>1.998</v>
      </c>
      <c r="H9" s="93" t="s">
        <v>859</v>
      </c>
      <c r="I9" s="76" t="s">
        <v>865</v>
      </c>
      <c r="J9" s="94" t="s">
        <v>860</v>
      </c>
      <c r="K9" s="256">
        <v>9</v>
      </c>
      <c r="L9" s="70">
        <f aca="true" t="shared" si="0" ref="L9:L30">IF(K9&gt;0,1/K9*34.6*67.1,"")</f>
        <v>257.9622222222222</v>
      </c>
      <c r="M9" s="250">
        <v>12.2</v>
      </c>
      <c r="N9" s="82">
        <v>15.4</v>
      </c>
      <c r="O9" s="87" t="s">
        <v>832</v>
      </c>
      <c r="P9" s="78" t="s">
        <v>171</v>
      </c>
      <c r="Q9" s="78" t="s">
        <v>83</v>
      </c>
      <c r="R9" s="87"/>
      <c r="S9" s="255" t="s">
        <v>376</v>
      </c>
      <c r="T9" s="23">
        <f>IF(K9&lt;&gt;0,IF(K9&gt;=M9,ROUNDDOWN(K9/M9*100,0),""),"")</f>
      </c>
      <c r="U9" s="24">
        <f>IF(K9&lt;&gt;0,IF(K9&gt;=N9,ROUNDDOWN(K9/N9*100,0),""),"")</f>
      </c>
    </row>
    <row r="10" spans="1:21" s="12" customFormat="1" ht="31.5" customHeight="1">
      <c r="A10" s="25"/>
      <c r="B10" s="26"/>
      <c r="C10" s="87" t="s">
        <v>864</v>
      </c>
      <c r="D10" s="47" t="s">
        <v>863</v>
      </c>
      <c r="E10" s="75" t="s">
        <v>1822</v>
      </c>
      <c r="F10" s="114" t="s">
        <v>372</v>
      </c>
      <c r="G10" s="47">
        <v>1.998</v>
      </c>
      <c r="H10" s="254" t="s">
        <v>859</v>
      </c>
      <c r="I10" s="47">
        <v>1780</v>
      </c>
      <c r="J10" s="114" t="s">
        <v>860</v>
      </c>
      <c r="K10" s="253">
        <v>9</v>
      </c>
      <c r="L10" s="70">
        <f t="shared" si="0"/>
        <v>257.9622222222222</v>
      </c>
      <c r="M10" s="252">
        <v>11.1</v>
      </c>
      <c r="N10" s="82">
        <v>14.4</v>
      </c>
      <c r="O10" s="251" t="s">
        <v>832</v>
      </c>
      <c r="P10" s="42" t="s">
        <v>171</v>
      </c>
      <c r="Q10" s="42" t="s">
        <v>83</v>
      </c>
      <c r="R10" s="251"/>
      <c r="S10" s="249" t="s">
        <v>376</v>
      </c>
      <c r="T10" s="23">
        <f aca="true" t="shared" si="1" ref="T10:T30">IF(K10&lt;&gt;0,IF(K10&gt;=M10,ROUNDDOWN(K10/M10*100,0),""),"")</f>
      </c>
      <c r="U10" s="24">
        <f aca="true" t="shared" si="2" ref="U10:U30">IF(K10&lt;&gt;0,IF(K10&gt;=N10,ROUNDDOWN(K10/N10*100,0),""),"")</f>
      </c>
    </row>
    <row r="11" spans="1:21" s="12" customFormat="1" ht="24" customHeight="1">
      <c r="A11" s="25"/>
      <c r="B11" s="27"/>
      <c r="C11" s="251" t="s">
        <v>864</v>
      </c>
      <c r="D11" s="76" t="s">
        <v>863</v>
      </c>
      <c r="E11" s="87" t="s">
        <v>1823</v>
      </c>
      <c r="F11" s="94" t="s">
        <v>372</v>
      </c>
      <c r="G11" s="76">
        <v>1.998</v>
      </c>
      <c r="H11" s="93" t="s">
        <v>862</v>
      </c>
      <c r="I11" s="76">
        <v>1760</v>
      </c>
      <c r="J11" s="94" t="s">
        <v>860</v>
      </c>
      <c r="K11" s="256">
        <v>10.7</v>
      </c>
      <c r="L11" s="70">
        <f t="shared" si="0"/>
        <v>216.97757009345796</v>
      </c>
      <c r="M11" s="250">
        <v>12.2</v>
      </c>
      <c r="N11" s="82">
        <v>15.4</v>
      </c>
      <c r="O11" s="87" t="s">
        <v>832</v>
      </c>
      <c r="P11" s="78" t="s">
        <v>171</v>
      </c>
      <c r="Q11" s="78" t="s">
        <v>83</v>
      </c>
      <c r="R11" s="87"/>
      <c r="S11" s="255" t="s">
        <v>376</v>
      </c>
      <c r="T11" s="23">
        <f t="shared" si="1"/>
      </c>
      <c r="U11" s="24">
        <f t="shared" si="2"/>
      </c>
    </row>
    <row r="12" spans="1:21" s="12" customFormat="1" ht="36" customHeight="1">
      <c r="A12" s="25"/>
      <c r="B12" s="22"/>
      <c r="C12" s="71" t="s">
        <v>864</v>
      </c>
      <c r="D12" s="76" t="s">
        <v>863</v>
      </c>
      <c r="E12" s="87" t="s">
        <v>1824</v>
      </c>
      <c r="F12" s="94" t="s">
        <v>372</v>
      </c>
      <c r="G12" s="76">
        <v>1.998</v>
      </c>
      <c r="H12" s="93" t="s">
        <v>862</v>
      </c>
      <c r="I12" s="76" t="s">
        <v>861</v>
      </c>
      <c r="J12" s="94" t="s">
        <v>860</v>
      </c>
      <c r="K12" s="256">
        <v>10.6</v>
      </c>
      <c r="L12" s="70">
        <f t="shared" si="0"/>
        <v>219.0245283018868</v>
      </c>
      <c r="M12" s="250">
        <v>11.1</v>
      </c>
      <c r="N12" s="82">
        <v>14.4</v>
      </c>
      <c r="O12" s="87" t="s">
        <v>832</v>
      </c>
      <c r="P12" s="78" t="s">
        <v>171</v>
      </c>
      <c r="Q12" s="78" t="s">
        <v>83</v>
      </c>
      <c r="R12" s="87"/>
      <c r="S12" s="255" t="s">
        <v>376</v>
      </c>
      <c r="T12" s="23">
        <f t="shared" si="1"/>
      </c>
      <c r="U12" s="24">
        <f t="shared" si="2"/>
      </c>
    </row>
    <row r="13" spans="1:21" s="12" customFormat="1" ht="24" customHeight="1">
      <c r="A13" s="25"/>
      <c r="B13" s="26"/>
      <c r="C13" s="87" t="s">
        <v>1825</v>
      </c>
      <c r="D13" s="47" t="s">
        <v>1826</v>
      </c>
      <c r="E13" s="251" t="s">
        <v>1827</v>
      </c>
      <c r="F13" s="114" t="s">
        <v>372</v>
      </c>
      <c r="G13" s="47">
        <v>1998</v>
      </c>
      <c r="H13" s="93" t="s">
        <v>862</v>
      </c>
      <c r="I13" s="47" t="s">
        <v>1828</v>
      </c>
      <c r="J13" s="114" t="s">
        <v>833</v>
      </c>
      <c r="K13" s="253">
        <v>10.3</v>
      </c>
      <c r="L13" s="70">
        <f t="shared" si="0"/>
        <v>225.40388349514564</v>
      </c>
      <c r="M13" s="252">
        <v>10.2</v>
      </c>
      <c r="N13" s="82">
        <v>13.5</v>
      </c>
      <c r="O13" s="251" t="s">
        <v>1436</v>
      </c>
      <c r="P13" s="78" t="s">
        <v>171</v>
      </c>
      <c r="Q13" s="42" t="s">
        <v>83</v>
      </c>
      <c r="R13" s="251"/>
      <c r="S13" s="255" t="s">
        <v>376</v>
      </c>
      <c r="T13" s="23">
        <f t="shared" si="1"/>
        <v>100</v>
      </c>
      <c r="U13" s="24">
        <f t="shared" si="2"/>
      </c>
    </row>
    <row r="14" spans="1:21" s="12" customFormat="1" ht="24" customHeight="1">
      <c r="A14" s="25"/>
      <c r="B14" s="26"/>
      <c r="C14" s="102" t="s">
        <v>1825</v>
      </c>
      <c r="D14" s="47" t="s">
        <v>1826</v>
      </c>
      <c r="E14" s="427" t="s">
        <v>1829</v>
      </c>
      <c r="F14" s="114" t="s">
        <v>372</v>
      </c>
      <c r="G14" s="47">
        <v>1998</v>
      </c>
      <c r="H14" s="93" t="s">
        <v>862</v>
      </c>
      <c r="I14" s="47">
        <v>2010</v>
      </c>
      <c r="J14" s="114">
        <v>7</v>
      </c>
      <c r="K14" s="253">
        <v>10.3</v>
      </c>
      <c r="L14" s="70">
        <f t="shared" si="0"/>
        <v>225.40388349514564</v>
      </c>
      <c r="M14" s="252">
        <v>9.4</v>
      </c>
      <c r="N14" s="82">
        <v>12.7</v>
      </c>
      <c r="O14" s="251" t="s">
        <v>1436</v>
      </c>
      <c r="P14" s="78" t="s">
        <v>171</v>
      </c>
      <c r="Q14" s="42" t="s">
        <v>83</v>
      </c>
      <c r="R14" s="251"/>
      <c r="S14" s="255" t="s">
        <v>376</v>
      </c>
      <c r="T14" s="23">
        <f t="shared" si="1"/>
        <v>109</v>
      </c>
      <c r="U14" s="24">
        <f t="shared" si="2"/>
      </c>
    </row>
    <row r="15" spans="1:21" s="12" customFormat="1" ht="24" customHeight="1">
      <c r="A15" s="659" t="s">
        <v>1830</v>
      </c>
      <c r="B15" s="73"/>
      <c r="C15" s="87" t="s">
        <v>858</v>
      </c>
      <c r="D15" s="75" t="s">
        <v>857</v>
      </c>
      <c r="E15" s="75"/>
      <c r="F15" s="76" t="s">
        <v>379</v>
      </c>
      <c r="G15" s="77">
        <v>2.994</v>
      </c>
      <c r="H15" s="248" t="s">
        <v>856</v>
      </c>
      <c r="I15" s="75" t="s">
        <v>855</v>
      </c>
      <c r="J15" s="97">
        <v>7</v>
      </c>
      <c r="K15" s="79">
        <v>7.4</v>
      </c>
      <c r="L15" s="80">
        <f t="shared" si="0"/>
        <v>313.7378378378378</v>
      </c>
      <c r="M15" s="81">
        <v>7.4</v>
      </c>
      <c r="N15" s="82">
        <v>10.6</v>
      </c>
      <c r="O15" s="244" t="s">
        <v>374</v>
      </c>
      <c r="P15" s="75" t="s">
        <v>375</v>
      </c>
      <c r="Q15" s="76" t="s">
        <v>83</v>
      </c>
      <c r="R15" s="75"/>
      <c r="S15" s="84"/>
      <c r="T15" s="85">
        <f t="shared" si="1"/>
        <v>100</v>
      </c>
      <c r="U15" s="86">
        <f t="shared" si="2"/>
      </c>
    </row>
    <row r="16" spans="1:21" s="12" customFormat="1" ht="24" customHeight="1">
      <c r="A16" s="190"/>
      <c r="B16" s="73"/>
      <c r="C16" s="87" t="s">
        <v>851</v>
      </c>
      <c r="D16" s="75" t="s">
        <v>853</v>
      </c>
      <c r="E16" s="75" t="s">
        <v>1295</v>
      </c>
      <c r="F16" s="76" t="s">
        <v>384</v>
      </c>
      <c r="G16" s="77">
        <v>4.999</v>
      </c>
      <c r="H16" s="248" t="s">
        <v>835</v>
      </c>
      <c r="I16" s="75" t="s">
        <v>854</v>
      </c>
      <c r="J16" s="94" t="s">
        <v>843</v>
      </c>
      <c r="K16" s="79">
        <v>5.3</v>
      </c>
      <c r="L16" s="80">
        <f t="shared" si="0"/>
        <v>438.0490566037736</v>
      </c>
      <c r="M16" s="81">
        <v>7.4</v>
      </c>
      <c r="N16" s="82">
        <v>10.6</v>
      </c>
      <c r="O16" s="244" t="s">
        <v>832</v>
      </c>
      <c r="P16" s="75" t="s">
        <v>171</v>
      </c>
      <c r="Q16" s="76" t="s">
        <v>83</v>
      </c>
      <c r="R16" s="75"/>
      <c r="S16" s="84"/>
      <c r="T16" s="85">
        <f t="shared" si="1"/>
      </c>
      <c r="U16" s="86">
        <f t="shared" si="2"/>
      </c>
    </row>
    <row r="17" spans="1:21" s="12" customFormat="1" ht="24" customHeight="1">
      <c r="A17" s="190"/>
      <c r="B17" s="73"/>
      <c r="C17" s="87" t="s">
        <v>851</v>
      </c>
      <c r="D17" s="75" t="s">
        <v>853</v>
      </c>
      <c r="E17" s="75" t="s">
        <v>1298</v>
      </c>
      <c r="F17" s="76" t="s">
        <v>384</v>
      </c>
      <c r="G17" s="77">
        <v>4.999</v>
      </c>
      <c r="H17" s="248" t="s">
        <v>835</v>
      </c>
      <c r="I17" s="75" t="s">
        <v>852</v>
      </c>
      <c r="J17" s="94" t="s">
        <v>843</v>
      </c>
      <c r="K17" s="79">
        <v>7.4</v>
      </c>
      <c r="L17" s="80">
        <f t="shared" si="0"/>
        <v>313.7378378378378</v>
      </c>
      <c r="M17" s="81">
        <v>7.4</v>
      </c>
      <c r="N17" s="82">
        <v>10.6</v>
      </c>
      <c r="O17" s="244" t="s">
        <v>832</v>
      </c>
      <c r="P17" s="75" t="s">
        <v>171</v>
      </c>
      <c r="Q17" s="76" t="s">
        <v>83</v>
      </c>
      <c r="R17" s="75"/>
      <c r="S17" s="84"/>
      <c r="T17" s="85">
        <f t="shared" si="1"/>
        <v>100</v>
      </c>
      <c r="U17" s="86">
        <f t="shared" si="2"/>
      </c>
    </row>
    <row r="18" spans="1:21" s="12" customFormat="1" ht="24" customHeight="1">
      <c r="A18" s="190"/>
      <c r="B18" s="73"/>
      <c r="C18" s="87" t="s">
        <v>851</v>
      </c>
      <c r="D18" s="75" t="s">
        <v>850</v>
      </c>
      <c r="E18" s="75" t="s">
        <v>1295</v>
      </c>
      <c r="F18" s="76" t="s">
        <v>379</v>
      </c>
      <c r="G18" s="77">
        <v>2.994</v>
      </c>
      <c r="H18" s="248" t="s">
        <v>835</v>
      </c>
      <c r="I18" s="75" t="s">
        <v>849</v>
      </c>
      <c r="J18" s="94" t="s">
        <v>843</v>
      </c>
      <c r="K18" s="79">
        <v>8.5</v>
      </c>
      <c r="L18" s="80">
        <f t="shared" si="0"/>
        <v>273.1364705882352</v>
      </c>
      <c r="M18" s="81">
        <v>7.4</v>
      </c>
      <c r="N18" s="82">
        <v>10.6</v>
      </c>
      <c r="O18" s="244" t="s">
        <v>832</v>
      </c>
      <c r="P18" s="75" t="s">
        <v>171</v>
      </c>
      <c r="Q18" s="76" t="s">
        <v>83</v>
      </c>
      <c r="R18" s="75"/>
      <c r="S18" s="84"/>
      <c r="T18" s="85">
        <f t="shared" si="1"/>
        <v>114</v>
      </c>
      <c r="U18" s="86">
        <f t="shared" si="2"/>
      </c>
    </row>
    <row r="19" spans="1:21" s="12" customFormat="1" ht="24" customHeight="1">
      <c r="A19" s="190"/>
      <c r="B19" s="73"/>
      <c r="C19" s="87" t="s">
        <v>1831</v>
      </c>
      <c r="D19" s="75" t="s">
        <v>850</v>
      </c>
      <c r="E19" s="75" t="s">
        <v>1298</v>
      </c>
      <c r="F19" s="76" t="s">
        <v>379</v>
      </c>
      <c r="G19" s="77">
        <v>2.994</v>
      </c>
      <c r="H19" s="248" t="s">
        <v>835</v>
      </c>
      <c r="I19" s="75" t="s">
        <v>849</v>
      </c>
      <c r="J19" s="94" t="s">
        <v>843</v>
      </c>
      <c r="K19" s="79">
        <v>8.8</v>
      </c>
      <c r="L19" s="80">
        <f t="shared" si="0"/>
        <v>263.825</v>
      </c>
      <c r="M19" s="81">
        <v>7.4</v>
      </c>
      <c r="N19" s="82">
        <v>10.6</v>
      </c>
      <c r="O19" s="244" t="s">
        <v>832</v>
      </c>
      <c r="P19" s="75" t="s">
        <v>171</v>
      </c>
      <c r="Q19" s="76" t="s">
        <v>83</v>
      </c>
      <c r="R19" s="75"/>
      <c r="S19" s="84"/>
      <c r="T19" s="85">
        <f t="shared" si="1"/>
        <v>118</v>
      </c>
      <c r="U19" s="86">
        <f t="shared" si="2"/>
      </c>
    </row>
    <row r="20" spans="1:21" s="12" customFormat="1" ht="24" customHeight="1">
      <c r="A20" s="190"/>
      <c r="B20" s="73"/>
      <c r="C20" s="87" t="s">
        <v>846</v>
      </c>
      <c r="D20" s="75" t="s">
        <v>848</v>
      </c>
      <c r="E20" s="75" t="s">
        <v>1295</v>
      </c>
      <c r="F20" s="76" t="s">
        <v>384</v>
      </c>
      <c r="G20" s="77">
        <v>4.999</v>
      </c>
      <c r="H20" s="248" t="s">
        <v>835</v>
      </c>
      <c r="I20" s="75" t="s">
        <v>847</v>
      </c>
      <c r="J20" s="94" t="s">
        <v>843</v>
      </c>
      <c r="K20" s="79">
        <v>7.4</v>
      </c>
      <c r="L20" s="80">
        <f t="shared" si="0"/>
        <v>313.7378378378378</v>
      </c>
      <c r="M20" s="81">
        <v>7.4</v>
      </c>
      <c r="N20" s="82">
        <v>10.6</v>
      </c>
      <c r="O20" s="244" t="s">
        <v>832</v>
      </c>
      <c r="P20" s="75" t="s">
        <v>171</v>
      </c>
      <c r="Q20" s="76" t="s">
        <v>83</v>
      </c>
      <c r="R20" s="75"/>
      <c r="S20" s="84"/>
      <c r="T20" s="85">
        <f t="shared" si="1"/>
        <v>100</v>
      </c>
      <c r="U20" s="86">
        <f t="shared" si="2"/>
      </c>
    </row>
    <row r="21" spans="1:21" s="12" customFormat="1" ht="24" customHeight="1">
      <c r="A21" s="190"/>
      <c r="B21" s="73"/>
      <c r="C21" s="87" t="s">
        <v>1832</v>
      </c>
      <c r="D21" s="75" t="s">
        <v>848</v>
      </c>
      <c r="E21" s="75" t="s">
        <v>1298</v>
      </c>
      <c r="F21" s="76" t="s">
        <v>384</v>
      </c>
      <c r="G21" s="77">
        <v>4.999</v>
      </c>
      <c r="H21" s="248" t="s">
        <v>835</v>
      </c>
      <c r="I21" s="75" t="s">
        <v>847</v>
      </c>
      <c r="J21" s="94" t="s">
        <v>843</v>
      </c>
      <c r="K21" s="79">
        <v>6.7</v>
      </c>
      <c r="L21" s="80">
        <f t="shared" si="0"/>
        <v>346.5164179104477</v>
      </c>
      <c r="M21" s="81">
        <v>7.4</v>
      </c>
      <c r="N21" s="82">
        <v>10.6</v>
      </c>
      <c r="O21" s="244" t="s">
        <v>832</v>
      </c>
      <c r="P21" s="75" t="s">
        <v>171</v>
      </c>
      <c r="Q21" s="76" t="s">
        <v>83</v>
      </c>
      <c r="R21" s="75"/>
      <c r="S21" s="84"/>
      <c r="T21" s="85">
        <f t="shared" si="1"/>
      </c>
      <c r="U21" s="86">
        <f t="shared" si="2"/>
      </c>
    </row>
    <row r="22" spans="1:21" s="12" customFormat="1" ht="24" customHeight="1">
      <c r="A22" s="190"/>
      <c r="B22" s="73"/>
      <c r="C22" s="87" t="s">
        <v>846</v>
      </c>
      <c r="D22" s="75" t="s">
        <v>845</v>
      </c>
      <c r="E22" s="75" t="s">
        <v>1295</v>
      </c>
      <c r="F22" s="76" t="s">
        <v>379</v>
      </c>
      <c r="G22" s="77">
        <v>2.994</v>
      </c>
      <c r="H22" s="248" t="s">
        <v>835</v>
      </c>
      <c r="I22" s="75" t="s">
        <v>844</v>
      </c>
      <c r="J22" s="94" t="s">
        <v>843</v>
      </c>
      <c r="K22" s="79">
        <v>8.5</v>
      </c>
      <c r="L22" s="80">
        <f t="shared" si="0"/>
        <v>273.1364705882352</v>
      </c>
      <c r="M22" s="81">
        <v>7.4</v>
      </c>
      <c r="N22" s="82">
        <v>10.6</v>
      </c>
      <c r="O22" s="244" t="s">
        <v>832</v>
      </c>
      <c r="P22" s="75" t="s">
        <v>171</v>
      </c>
      <c r="Q22" s="76" t="s">
        <v>83</v>
      </c>
      <c r="R22" s="75"/>
      <c r="S22" s="84"/>
      <c r="T22" s="85">
        <f t="shared" si="1"/>
        <v>114</v>
      </c>
      <c r="U22" s="86">
        <f t="shared" si="2"/>
      </c>
    </row>
    <row r="23" spans="1:21" s="12" customFormat="1" ht="24" customHeight="1">
      <c r="A23" s="190"/>
      <c r="B23" s="184"/>
      <c r="C23" s="87" t="s">
        <v>1833</v>
      </c>
      <c r="D23" s="75" t="s">
        <v>845</v>
      </c>
      <c r="E23" s="75" t="s">
        <v>1298</v>
      </c>
      <c r="F23" s="76" t="s">
        <v>379</v>
      </c>
      <c r="G23" s="77">
        <v>2.994</v>
      </c>
      <c r="H23" s="248" t="s">
        <v>835</v>
      </c>
      <c r="I23" s="75" t="s">
        <v>844</v>
      </c>
      <c r="J23" s="94" t="s">
        <v>843</v>
      </c>
      <c r="K23" s="79">
        <v>8.8</v>
      </c>
      <c r="L23" s="80">
        <f t="shared" si="0"/>
        <v>263.825</v>
      </c>
      <c r="M23" s="81">
        <v>7.4</v>
      </c>
      <c r="N23" s="82">
        <v>10.6</v>
      </c>
      <c r="O23" s="244" t="s">
        <v>832</v>
      </c>
      <c r="P23" s="75" t="s">
        <v>171</v>
      </c>
      <c r="Q23" s="76" t="s">
        <v>83</v>
      </c>
      <c r="R23" s="75"/>
      <c r="S23" s="84"/>
      <c r="T23" s="85">
        <f t="shared" si="1"/>
        <v>118</v>
      </c>
      <c r="U23" s="86">
        <f t="shared" si="2"/>
      </c>
    </row>
    <row r="24" spans="1:21" s="12" customFormat="1" ht="24" customHeight="1">
      <c r="A24" s="190"/>
      <c r="B24" s="73"/>
      <c r="C24" s="87" t="s">
        <v>837</v>
      </c>
      <c r="D24" s="244" t="s">
        <v>840</v>
      </c>
      <c r="E24" s="75" t="s">
        <v>1834</v>
      </c>
      <c r="F24" s="244" t="s">
        <v>379</v>
      </c>
      <c r="G24" s="76">
        <v>2.994</v>
      </c>
      <c r="H24" s="248" t="s">
        <v>842</v>
      </c>
      <c r="I24" s="247" t="s">
        <v>841</v>
      </c>
      <c r="J24" s="246">
        <v>5</v>
      </c>
      <c r="K24" s="79">
        <v>8.4</v>
      </c>
      <c r="L24" s="80">
        <f t="shared" si="0"/>
        <v>276.38809523809516</v>
      </c>
      <c r="M24" s="95">
        <v>8.7</v>
      </c>
      <c r="N24" s="82">
        <v>11.9</v>
      </c>
      <c r="O24" s="244" t="s">
        <v>832</v>
      </c>
      <c r="P24" s="75" t="s">
        <v>171</v>
      </c>
      <c r="Q24" s="76" t="s">
        <v>83</v>
      </c>
      <c r="R24" s="75"/>
      <c r="S24" s="84"/>
      <c r="T24" s="85">
        <f t="shared" si="1"/>
      </c>
      <c r="U24" s="86">
        <f t="shared" si="2"/>
      </c>
    </row>
    <row r="25" spans="1:21" s="12" customFormat="1" ht="42.75" customHeight="1">
      <c r="A25" s="190"/>
      <c r="B25" s="192"/>
      <c r="C25" s="87" t="s">
        <v>837</v>
      </c>
      <c r="D25" s="244" t="s">
        <v>840</v>
      </c>
      <c r="E25" s="75" t="s">
        <v>1835</v>
      </c>
      <c r="F25" s="244" t="s">
        <v>379</v>
      </c>
      <c r="G25" s="76">
        <v>2.994</v>
      </c>
      <c r="H25" s="248" t="s">
        <v>839</v>
      </c>
      <c r="I25" s="247" t="s">
        <v>838</v>
      </c>
      <c r="J25" s="246" t="s">
        <v>833</v>
      </c>
      <c r="K25" s="79">
        <v>8.4</v>
      </c>
      <c r="L25" s="80">
        <f t="shared" si="0"/>
        <v>276.38809523809516</v>
      </c>
      <c r="M25" s="95">
        <v>7.4</v>
      </c>
      <c r="N25" s="82">
        <v>10.6</v>
      </c>
      <c r="O25" s="244" t="s">
        <v>832</v>
      </c>
      <c r="P25" s="75" t="s">
        <v>171</v>
      </c>
      <c r="Q25" s="76" t="s">
        <v>83</v>
      </c>
      <c r="R25" s="75"/>
      <c r="S25" s="84"/>
      <c r="T25" s="85">
        <f t="shared" si="1"/>
        <v>113</v>
      </c>
      <c r="U25" s="86">
        <f t="shared" si="2"/>
      </c>
    </row>
    <row r="26" spans="1:21" s="12" customFormat="1" ht="24" customHeight="1">
      <c r="A26" s="190"/>
      <c r="B26" s="73"/>
      <c r="C26" s="87" t="s">
        <v>1836</v>
      </c>
      <c r="D26" s="244" t="s">
        <v>840</v>
      </c>
      <c r="E26" s="75" t="s">
        <v>1837</v>
      </c>
      <c r="F26" s="244" t="s">
        <v>379</v>
      </c>
      <c r="G26" s="76">
        <v>2.994</v>
      </c>
      <c r="H26" s="248" t="s">
        <v>842</v>
      </c>
      <c r="I26" s="247" t="s">
        <v>841</v>
      </c>
      <c r="J26" s="246">
        <v>5</v>
      </c>
      <c r="K26" s="79">
        <v>8.8</v>
      </c>
      <c r="L26" s="80">
        <f t="shared" si="0"/>
        <v>263.825</v>
      </c>
      <c r="M26" s="95">
        <v>8.7</v>
      </c>
      <c r="N26" s="82">
        <v>11.9</v>
      </c>
      <c r="O26" s="244" t="s">
        <v>832</v>
      </c>
      <c r="P26" s="75" t="s">
        <v>171</v>
      </c>
      <c r="Q26" s="76" t="s">
        <v>83</v>
      </c>
      <c r="R26" s="75"/>
      <c r="S26" s="84"/>
      <c r="T26" s="85">
        <f t="shared" si="1"/>
        <v>101</v>
      </c>
      <c r="U26" s="86">
        <f t="shared" si="2"/>
      </c>
    </row>
    <row r="27" spans="1:21" s="12" customFormat="1" ht="33" customHeight="1">
      <c r="A27" s="190"/>
      <c r="B27" s="73"/>
      <c r="C27" s="87" t="s">
        <v>1836</v>
      </c>
      <c r="D27" s="244" t="s">
        <v>840</v>
      </c>
      <c r="E27" s="75" t="s">
        <v>1838</v>
      </c>
      <c r="F27" s="244" t="s">
        <v>379</v>
      </c>
      <c r="G27" s="76">
        <v>2.994</v>
      </c>
      <c r="H27" s="248" t="s">
        <v>839</v>
      </c>
      <c r="I27" s="247" t="s">
        <v>838</v>
      </c>
      <c r="J27" s="246" t="s">
        <v>833</v>
      </c>
      <c r="K27" s="79">
        <v>8.8</v>
      </c>
      <c r="L27" s="80">
        <f t="shared" si="0"/>
        <v>263.825</v>
      </c>
      <c r="M27" s="95">
        <v>7.4</v>
      </c>
      <c r="N27" s="82">
        <v>10.6</v>
      </c>
      <c r="O27" s="244" t="s">
        <v>832</v>
      </c>
      <c r="P27" s="75" t="s">
        <v>171</v>
      </c>
      <c r="Q27" s="76" t="s">
        <v>83</v>
      </c>
      <c r="R27" s="75"/>
      <c r="S27" s="84"/>
      <c r="T27" s="85">
        <f t="shared" si="1"/>
        <v>118</v>
      </c>
      <c r="U27" s="86">
        <f t="shared" si="2"/>
      </c>
    </row>
    <row r="28" spans="1:21" s="12" customFormat="1" ht="24" customHeight="1">
      <c r="A28" s="190"/>
      <c r="B28" s="184"/>
      <c r="C28" s="87" t="s">
        <v>837</v>
      </c>
      <c r="D28" s="244" t="s">
        <v>836</v>
      </c>
      <c r="E28" s="76" t="s">
        <v>1295</v>
      </c>
      <c r="F28" s="244" t="s">
        <v>384</v>
      </c>
      <c r="G28" s="76">
        <v>4.999</v>
      </c>
      <c r="H28" s="248" t="s">
        <v>835</v>
      </c>
      <c r="I28" s="247" t="s">
        <v>834</v>
      </c>
      <c r="J28" s="246" t="s">
        <v>833</v>
      </c>
      <c r="K28" s="79">
        <v>7.3</v>
      </c>
      <c r="L28" s="80">
        <f t="shared" si="0"/>
        <v>318.03561643835616</v>
      </c>
      <c r="M28" s="95">
        <v>7.4</v>
      </c>
      <c r="N28" s="82">
        <v>10.6</v>
      </c>
      <c r="O28" s="244" t="s">
        <v>832</v>
      </c>
      <c r="P28" s="76" t="s">
        <v>171</v>
      </c>
      <c r="Q28" s="76" t="s">
        <v>83</v>
      </c>
      <c r="R28" s="76"/>
      <c r="S28" s="96"/>
      <c r="T28" s="85">
        <f t="shared" si="1"/>
      </c>
      <c r="U28" s="86">
        <f t="shared" si="2"/>
      </c>
    </row>
    <row r="29" spans="1:21" s="12" customFormat="1" ht="24" customHeight="1" hidden="1">
      <c r="A29" s="190"/>
      <c r="B29" s="73"/>
      <c r="C29" s="87" t="s">
        <v>1839</v>
      </c>
      <c r="D29" s="244" t="s">
        <v>836</v>
      </c>
      <c r="E29" s="76" t="s">
        <v>1298</v>
      </c>
      <c r="F29" s="244" t="s">
        <v>384</v>
      </c>
      <c r="G29" s="76">
        <v>4.999</v>
      </c>
      <c r="H29" s="248" t="s">
        <v>835</v>
      </c>
      <c r="I29" s="247" t="s">
        <v>834</v>
      </c>
      <c r="J29" s="246" t="s">
        <v>833</v>
      </c>
      <c r="K29" s="245">
        <v>7.3</v>
      </c>
      <c r="L29" s="101">
        <f t="shared" si="0"/>
        <v>318.03561643835616</v>
      </c>
      <c r="M29" s="95">
        <v>7.4</v>
      </c>
      <c r="N29" s="82">
        <v>10.6</v>
      </c>
      <c r="O29" s="244" t="s">
        <v>832</v>
      </c>
      <c r="P29" s="76" t="s">
        <v>171</v>
      </c>
      <c r="Q29" s="76" t="s">
        <v>83</v>
      </c>
      <c r="R29" s="76"/>
      <c r="S29" s="96"/>
      <c r="T29" s="85">
        <f t="shared" si="1"/>
      </c>
      <c r="U29" s="86">
        <f t="shared" si="2"/>
      </c>
    </row>
    <row r="30" spans="1:21" s="12" customFormat="1" ht="24" customHeight="1" thickBot="1">
      <c r="A30" s="196"/>
      <c r="B30" s="73"/>
      <c r="C30" s="87" t="s">
        <v>1839</v>
      </c>
      <c r="D30" s="244" t="s">
        <v>836</v>
      </c>
      <c r="E30" s="75" t="s">
        <v>1840</v>
      </c>
      <c r="F30" s="244" t="s">
        <v>384</v>
      </c>
      <c r="G30" s="76">
        <v>4.999</v>
      </c>
      <c r="H30" s="248" t="s">
        <v>835</v>
      </c>
      <c r="I30" s="247" t="s">
        <v>834</v>
      </c>
      <c r="J30" s="246" t="s">
        <v>833</v>
      </c>
      <c r="K30" s="245">
        <v>7.3</v>
      </c>
      <c r="L30" s="110">
        <f t="shared" si="0"/>
        <v>318.03561643835616</v>
      </c>
      <c r="M30" s="95">
        <v>7.4</v>
      </c>
      <c r="N30" s="82">
        <v>10.6</v>
      </c>
      <c r="O30" s="244" t="s">
        <v>832</v>
      </c>
      <c r="P30" s="76" t="s">
        <v>171</v>
      </c>
      <c r="Q30" s="76" t="s">
        <v>83</v>
      </c>
      <c r="R30" s="76"/>
      <c r="S30" s="96"/>
      <c r="T30" s="85">
        <f t="shared" si="1"/>
      </c>
      <c r="U30" s="86">
        <f t="shared" si="2"/>
      </c>
    </row>
  </sheetData>
  <sheetProtection/>
  <mergeCells count="23">
    <mergeCell ref="J2:O2"/>
    <mergeCell ref="P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R1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125" style="6" bestFit="1" customWidth="1"/>
    <col min="6" max="6" width="5.875" style="6" bestFit="1" customWidth="1"/>
    <col min="7" max="7" width="12.125" style="6" bestFit="1" customWidth="1"/>
    <col min="8" max="8" width="10.50390625" style="6" bestFit="1" customWidth="1"/>
    <col min="9" max="9" width="7.00390625" style="6" bestFit="1" customWidth="1"/>
    <col min="10" max="10" width="5.875" style="6" bestFit="1" customWidth="1"/>
    <col min="11" max="11" width="10.125" style="6" bestFit="1" customWidth="1"/>
    <col min="12" max="12" width="5.875" style="6" bestFit="1" customWidth="1"/>
    <col min="13" max="13" width="14.375" style="6" bestFit="1" customWidth="1"/>
    <col min="14" max="14" width="10.00390625" style="6" bestFit="1" customWidth="1"/>
    <col min="15" max="15" width="6.00390625" style="6" customWidth="1"/>
    <col min="16" max="16" width="25.25390625" style="6" bestFit="1" customWidth="1"/>
    <col min="17" max="17" width="11.00390625" style="6" bestFit="1" customWidth="1"/>
    <col min="18" max="18" width="8.25390625" style="6" bestFit="1" customWidth="1"/>
    <col min="19" max="16384" width="9.00390625" style="6" customWidth="1"/>
  </cols>
  <sheetData>
    <row r="1" spans="1:15" ht="21.75" customHeight="1">
      <c r="A1" s="5"/>
      <c r="B1" s="5"/>
      <c r="O1" s="7"/>
    </row>
    <row r="2" spans="1:18" s="12" customFormat="1" ht="15">
      <c r="A2" s="6"/>
      <c r="B2" s="6"/>
      <c r="C2" s="6"/>
      <c r="E2" s="29"/>
      <c r="H2" s="6"/>
      <c r="I2" s="758" t="s">
        <v>282</v>
      </c>
      <c r="J2" s="758"/>
      <c r="K2" s="758"/>
      <c r="L2" s="758"/>
      <c r="M2" s="758"/>
      <c r="N2" s="30"/>
      <c r="O2" s="793" t="s">
        <v>1413</v>
      </c>
      <c r="P2" s="794"/>
      <c r="Q2" s="794"/>
      <c r="R2" s="794"/>
    </row>
    <row r="3" spans="1:18" s="12" customFormat="1" ht="23.25" customHeight="1">
      <c r="A3" s="31" t="s">
        <v>283</v>
      </c>
      <c r="B3" s="32"/>
      <c r="C3" s="6"/>
      <c r="E3" s="6"/>
      <c r="F3" s="6"/>
      <c r="G3" s="6"/>
      <c r="H3" s="6"/>
      <c r="I3" s="33"/>
      <c r="J3" s="6"/>
      <c r="K3" s="6"/>
      <c r="L3" s="6"/>
      <c r="M3" s="6"/>
      <c r="O3" s="34"/>
      <c r="Q3" s="761" t="s">
        <v>284</v>
      </c>
      <c r="R3" s="761"/>
    </row>
    <row r="4" spans="1:18" s="12" customFormat="1" ht="14.25" customHeight="1" thickBot="1">
      <c r="A4" s="734" t="s">
        <v>285</v>
      </c>
      <c r="B4" s="762" t="s">
        <v>286</v>
      </c>
      <c r="C4" s="763"/>
      <c r="D4" s="769"/>
      <c r="E4" s="762" t="s">
        <v>287</v>
      </c>
      <c r="F4" s="772"/>
      <c r="G4" s="737" t="s">
        <v>288</v>
      </c>
      <c r="H4" s="737" t="s">
        <v>289</v>
      </c>
      <c r="I4" s="774" t="s">
        <v>290</v>
      </c>
      <c r="J4" s="688" t="s">
        <v>291</v>
      </c>
      <c r="K4" s="689"/>
      <c r="L4" s="690"/>
      <c r="M4" s="36"/>
      <c r="N4" s="738"/>
      <c r="O4" s="739"/>
      <c r="P4" s="740"/>
      <c r="Q4" s="39"/>
      <c r="R4" s="790" t="s">
        <v>292</v>
      </c>
    </row>
    <row r="5" spans="1:18" s="12" customFormat="1" ht="11.25" customHeight="1">
      <c r="A5" s="735"/>
      <c r="B5" s="764"/>
      <c r="C5" s="795"/>
      <c r="D5" s="771"/>
      <c r="E5" s="773"/>
      <c r="F5" s="754"/>
      <c r="G5" s="735"/>
      <c r="H5" s="735"/>
      <c r="I5" s="775"/>
      <c r="J5" s="745" t="s">
        <v>293</v>
      </c>
      <c r="K5" s="748" t="s">
        <v>294</v>
      </c>
      <c r="L5" s="751" t="s">
        <v>295</v>
      </c>
      <c r="M5" s="43" t="s">
        <v>296</v>
      </c>
      <c r="N5" s="755" t="s">
        <v>297</v>
      </c>
      <c r="O5" s="756"/>
      <c r="P5" s="757"/>
      <c r="Q5" s="44" t="s">
        <v>298</v>
      </c>
      <c r="R5" s="791"/>
    </row>
    <row r="6" spans="1:18" s="12" customFormat="1" ht="11.25" customHeight="1">
      <c r="A6" s="735"/>
      <c r="B6" s="764"/>
      <c r="C6" s="795"/>
      <c r="D6" s="734" t="s">
        <v>299</v>
      </c>
      <c r="E6" s="734" t="s">
        <v>299</v>
      </c>
      <c r="F6" s="737" t="s">
        <v>300</v>
      </c>
      <c r="G6" s="735"/>
      <c r="H6" s="735"/>
      <c r="I6" s="775"/>
      <c r="J6" s="746"/>
      <c r="K6" s="749"/>
      <c r="L6" s="746"/>
      <c r="M6" s="45" t="s">
        <v>301</v>
      </c>
      <c r="N6" s="45" t="s">
        <v>302</v>
      </c>
      <c r="O6" s="45"/>
      <c r="P6" s="45"/>
      <c r="Q6" s="46" t="s">
        <v>303</v>
      </c>
      <c r="R6" s="791"/>
    </row>
    <row r="7" spans="1:18" s="12" customFormat="1" ht="12" customHeight="1">
      <c r="A7" s="735"/>
      <c r="B7" s="764"/>
      <c r="C7" s="795"/>
      <c r="D7" s="735"/>
      <c r="E7" s="735"/>
      <c r="F7" s="735"/>
      <c r="G7" s="735"/>
      <c r="H7" s="735"/>
      <c r="I7" s="775"/>
      <c r="J7" s="746"/>
      <c r="K7" s="749"/>
      <c r="L7" s="746"/>
      <c r="M7" s="45" t="s">
        <v>304</v>
      </c>
      <c r="N7" s="45" t="s">
        <v>305</v>
      </c>
      <c r="O7" s="45" t="s">
        <v>306</v>
      </c>
      <c r="P7" s="45" t="s">
        <v>307</v>
      </c>
      <c r="Q7" s="46" t="s">
        <v>308</v>
      </c>
      <c r="R7" s="791"/>
    </row>
    <row r="8" spans="1:18" s="12" customFormat="1" ht="11.25" customHeight="1">
      <c r="A8" s="736"/>
      <c r="B8" s="766"/>
      <c r="C8" s="767"/>
      <c r="D8" s="736"/>
      <c r="E8" s="736"/>
      <c r="F8" s="736"/>
      <c r="G8" s="736"/>
      <c r="H8" s="736"/>
      <c r="I8" s="773"/>
      <c r="J8" s="747"/>
      <c r="K8" s="750"/>
      <c r="L8" s="747"/>
      <c r="M8" s="41" t="s">
        <v>309</v>
      </c>
      <c r="N8" s="41" t="s">
        <v>310</v>
      </c>
      <c r="O8" s="41" t="s">
        <v>311</v>
      </c>
      <c r="P8" s="48"/>
      <c r="Q8" s="49" t="s">
        <v>312</v>
      </c>
      <c r="R8" s="792"/>
    </row>
    <row r="9" spans="1:18" s="12" customFormat="1" ht="30" customHeight="1">
      <c r="A9" s="50" t="s">
        <v>313</v>
      </c>
      <c r="B9" s="778" t="s">
        <v>319</v>
      </c>
      <c r="C9" s="779"/>
      <c r="D9" s="784" t="s">
        <v>320</v>
      </c>
      <c r="E9" s="784" t="s">
        <v>321</v>
      </c>
      <c r="F9" s="787">
        <v>1.368</v>
      </c>
      <c r="G9" s="55" t="s">
        <v>317</v>
      </c>
      <c r="H9" s="53">
        <v>1400</v>
      </c>
      <c r="I9" s="56">
        <v>5</v>
      </c>
      <c r="J9" s="57">
        <v>15.6</v>
      </c>
      <c r="K9" s="58">
        <f>IF(J9&gt;0,1/J9*34.6*67.1,"")</f>
        <v>148.824358974359</v>
      </c>
      <c r="L9" s="59">
        <v>15.8</v>
      </c>
      <c r="M9" s="60" t="s">
        <v>318</v>
      </c>
      <c r="N9" s="53" t="s">
        <v>171</v>
      </c>
      <c r="O9" s="53" t="s">
        <v>66</v>
      </c>
      <c r="P9" s="48"/>
      <c r="Q9" s="49"/>
      <c r="R9" s="63">
        <f>IF(J9&lt;&gt;0,IF(J9&gt;=L9,ROUNDDOWN(J9/L9*100,0),""),"")</f>
      </c>
    </row>
    <row r="10" spans="1:18" s="64" customFormat="1" ht="30" customHeight="1">
      <c r="A10" s="150"/>
      <c r="B10" s="780"/>
      <c r="C10" s="781"/>
      <c r="D10" s="785"/>
      <c r="E10" s="785"/>
      <c r="F10" s="788"/>
      <c r="G10" s="55" t="s">
        <v>117</v>
      </c>
      <c r="H10" s="53" t="s">
        <v>1414</v>
      </c>
      <c r="I10" s="56">
        <v>5</v>
      </c>
      <c r="J10" s="406">
        <v>15.4</v>
      </c>
      <c r="K10" s="58">
        <f>IF(J10&gt;0,1/J10*34.6*67.1,"")</f>
        <v>150.75714285714284</v>
      </c>
      <c r="L10" s="59">
        <v>15.8</v>
      </c>
      <c r="M10" s="60" t="s">
        <v>318</v>
      </c>
      <c r="N10" s="53" t="s">
        <v>171</v>
      </c>
      <c r="O10" s="53" t="s">
        <v>66</v>
      </c>
      <c r="P10" s="61"/>
      <c r="Q10" s="62"/>
      <c r="R10" s="63">
        <f>IF(J10&lt;&gt;0,IF(J10&gt;=L10,ROUNDDOWN(J10/L10*100,0),""),"")</f>
      </c>
    </row>
    <row r="11" spans="1:18" s="69" customFormat="1" ht="30" customHeight="1">
      <c r="A11" s="65"/>
      <c r="B11" s="782"/>
      <c r="C11" s="783"/>
      <c r="D11" s="786"/>
      <c r="E11" s="786"/>
      <c r="F11" s="789"/>
      <c r="G11" s="55" t="s">
        <v>317</v>
      </c>
      <c r="H11" s="53">
        <v>1430</v>
      </c>
      <c r="I11" s="56">
        <v>5</v>
      </c>
      <c r="J11" s="57">
        <v>14.4</v>
      </c>
      <c r="K11" s="58">
        <f>IF(J11&gt;0,1/J11*34.6*67.1,"")</f>
        <v>161.2263888888889</v>
      </c>
      <c r="L11" s="59">
        <v>14.4</v>
      </c>
      <c r="M11" s="60" t="s">
        <v>318</v>
      </c>
      <c r="N11" s="53" t="s">
        <v>171</v>
      </c>
      <c r="O11" s="53" t="s">
        <v>66</v>
      </c>
      <c r="P11" s="61"/>
      <c r="Q11" s="62"/>
      <c r="R11" s="63">
        <f>IF(J11&lt;&gt;0,IF(J11&gt;=L11,ROUNDDOWN(J11/L11*100,0),""),"")</f>
        <v>100</v>
      </c>
    </row>
    <row r="12" spans="1:18" s="64" customFormat="1" ht="30" customHeight="1">
      <c r="A12" s="407" t="s">
        <v>313</v>
      </c>
      <c r="B12" s="776" t="s">
        <v>314</v>
      </c>
      <c r="C12" s="777"/>
      <c r="D12" s="53" t="s">
        <v>315</v>
      </c>
      <c r="E12" s="53" t="s">
        <v>316</v>
      </c>
      <c r="F12" s="54">
        <v>1.368</v>
      </c>
      <c r="G12" s="55" t="s">
        <v>317</v>
      </c>
      <c r="H12" s="53">
        <v>1260</v>
      </c>
      <c r="I12" s="56">
        <v>5</v>
      </c>
      <c r="J12" s="409">
        <v>14.6</v>
      </c>
      <c r="K12" s="410">
        <f>IF(J12&gt;0,1/J12*34.6*67.1,"")</f>
        <v>159.01780821917808</v>
      </c>
      <c r="L12" s="59">
        <v>17.2</v>
      </c>
      <c r="M12" s="60" t="s">
        <v>318</v>
      </c>
      <c r="N12" s="53" t="s">
        <v>171</v>
      </c>
      <c r="O12" s="53" t="s">
        <v>66</v>
      </c>
      <c r="P12" s="61"/>
      <c r="Q12" s="62"/>
      <c r="R12" s="63">
        <f>IF(J12&lt;&gt;0,IF(J12&gt;=L12,ROUNDDOWN(J12/L12*100,0),""),"")</f>
      </c>
    </row>
    <row r="16" ht="11.25">
      <c r="J16" s="6">
        <f>IF(J12&lt;&gt;0,IF(J12&gt;=L12,ROUNDDOWN(J12/L12*100,0),""),"")</f>
      </c>
    </row>
  </sheetData>
  <sheetProtection/>
  <mergeCells count="25">
    <mergeCell ref="I2:M2"/>
    <mergeCell ref="O2:R2"/>
    <mergeCell ref="Q3:R3"/>
    <mergeCell ref="A4:A8"/>
    <mergeCell ref="B4:C8"/>
    <mergeCell ref="D4:D5"/>
    <mergeCell ref="E4:F5"/>
    <mergeCell ref="G4:G8"/>
    <mergeCell ref="H4:H8"/>
    <mergeCell ref="I4:I8"/>
    <mergeCell ref="J4:L4"/>
    <mergeCell ref="N4:P4"/>
    <mergeCell ref="R4:R8"/>
    <mergeCell ref="J5:J8"/>
    <mergeCell ref="K5:K8"/>
    <mergeCell ref="L5:L8"/>
    <mergeCell ref="N5:P5"/>
    <mergeCell ref="B12:C12"/>
    <mergeCell ref="D6:D8"/>
    <mergeCell ref="E6:E8"/>
    <mergeCell ref="F6:F8"/>
    <mergeCell ref="B9:C11"/>
    <mergeCell ref="D9:D11"/>
    <mergeCell ref="E9:E11"/>
    <mergeCell ref="F9:F1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R2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125" style="6" bestFit="1" customWidth="1"/>
    <col min="6" max="6" width="5.875" style="6" bestFit="1" customWidth="1"/>
    <col min="7" max="7" width="12.125" style="6" bestFit="1" customWidth="1"/>
    <col min="8" max="8" width="10.50390625" style="6" bestFit="1" customWidth="1"/>
    <col min="9" max="9" width="7.00390625" style="6" bestFit="1" customWidth="1"/>
    <col min="10" max="10" width="5.875" style="6" bestFit="1" customWidth="1"/>
    <col min="11" max="11" width="10.125" style="6" bestFit="1" customWidth="1"/>
    <col min="12" max="12" width="5.875" style="6" bestFit="1" customWidth="1"/>
    <col min="13" max="13" width="14.375" style="6" bestFit="1" customWidth="1"/>
    <col min="14" max="14" width="10.00390625" style="6" bestFit="1" customWidth="1"/>
    <col min="15" max="15" width="6.00390625" style="6" customWidth="1"/>
    <col min="16" max="16" width="25.25390625" style="6" bestFit="1" customWidth="1"/>
    <col min="17" max="17" width="11.00390625" style="6" bestFit="1" customWidth="1"/>
    <col min="18" max="18" width="8.25390625" style="6" bestFit="1" customWidth="1"/>
    <col min="19" max="16384" width="9.00390625" style="6" customWidth="1"/>
  </cols>
  <sheetData>
    <row r="1" spans="1:15" ht="21.75" customHeight="1">
      <c r="A1" s="5"/>
      <c r="B1" s="5"/>
      <c r="O1" s="7"/>
    </row>
    <row r="2" spans="1:18" s="12" customFormat="1" ht="15">
      <c r="A2" s="6"/>
      <c r="B2" s="6"/>
      <c r="C2" s="6"/>
      <c r="E2" s="29"/>
      <c r="H2" s="6"/>
      <c r="I2" s="758" t="s">
        <v>282</v>
      </c>
      <c r="J2" s="758"/>
      <c r="K2" s="758"/>
      <c r="L2" s="758"/>
      <c r="M2" s="758"/>
      <c r="N2" s="30"/>
      <c r="O2" s="759" t="s">
        <v>1415</v>
      </c>
      <c r="P2" s="760"/>
      <c r="Q2" s="760"/>
      <c r="R2" s="760"/>
    </row>
    <row r="3" spans="1:18" s="12" customFormat="1" ht="23.25" customHeight="1">
      <c r="A3" s="32" t="s">
        <v>366</v>
      </c>
      <c r="B3" s="32"/>
      <c r="C3" s="6"/>
      <c r="E3" s="6"/>
      <c r="F3" s="6"/>
      <c r="G3" s="6"/>
      <c r="H3" s="6"/>
      <c r="I3" s="33"/>
      <c r="J3" s="6"/>
      <c r="K3" s="6"/>
      <c r="L3" s="6"/>
      <c r="M3" s="6"/>
      <c r="O3" s="34"/>
      <c r="Q3" s="761" t="s">
        <v>284</v>
      </c>
      <c r="R3" s="761"/>
    </row>
    <row r="4" spans="1:18" s="12" customFormat="1" ht="14.25" customHeight="1" thickBot="1">
      <c r="A4" s="734" t="s">
        <v>285</v>
      </c>
      <c r="B4" s="762" t="s">
        <v>286</v>
      </c>
      <c r="C4" s="763"/>
      <c r="D4" s="769"/>
      <c r="E4" s="762" t="s">
        <v>287</v>
      </c>
      <c r="F4" s="772"/>
      <c r="G4" s="737" t="s">
        <v>288</v>
      </c>
      <c r="H4" s="737" t="s">
        <v>289</v>
      </c>
      <c r="I4" s="774" t="s">
        <v>290</v>
      </c>
      <c r="J4" s="688" t="s">
        <v>291</v>
      </c>
      <c r="K4" s="689"/>
      <c r="L4" s="690"/>
      <c r="M4" s="36"/>
      <c r="N4" s="738"/>
      <c r="O4" s="739"/>
      <c r="P4" s="740"/>
      <c r="Q4" s="39"/>
      <c r="R4" s="790" t="s">
        <v>292</v>
      </c>
    </row>
    <row r="5" spans="1:18" s="12" customFormat="1" ht="11.25" customHeight="1">
      <c r="A5" s="735"/>
      <c r="B5" s="764"/>
      <c r="C5" s="765"/>
      <c r="D5" s="771"/>
      <c r="E5" s="773"/>
      <c r="F5" s="754"/>
      <c r="G5" s="735"/>
      <c r="H5" s="735"/>
      <c r="I5" s="775"/>
      <c r="J5" s="745" t="s">
        <v>293</v>
      </c>
      <c r="K5" s="748" t="s">
        <v>294</v>
      </c>
      <c r="L5" s="751" t="s">
        <v>295</v>
      </c>
      <c r="M5" s="43" t="s">
        <v>296</v>
      </c>
      <c r="N5" s="755" t="s">
        <v>297</v>
      </c>
      <c r="O5" s="756"/>
      <c r="P5" s="757"/>
      <c r="Q5" s="44" t="s">
        <v>298</v>
      </c>
      <c r="R5" s="791"/>
    </row>
    <row r="6" spans="1:18" s="12" customFormat="1" ht="11.25" customHeight="1">
      <c r="A6" s="735"/>
      <c r="B6" s="764"/>
      <c r="C6" s="765"/>
      <c r="D6" s="734" t="s">
        <v>299</v>
      </c>
      <c r="E6" s="734" t="s">
        <v>299</v>
      </c>
      <c r="F6" s="737" t="s">
        <v>300</v>
      </c>
      <c r="G6" s="735"/>
      <c r="H6" s="735"/>
      <c r="I6" s="775"/>
      <c r="J6" s="746"/>
      <c r="K6" s="749"/>
      <c r="L6" s="746"/>
      <c r="M6" s="45" t="s">
        <v>301</v>
      </c>
      <c r="N6" s="45" t="s">
        <v>302</v>
      </c>
      <c r="O6" s="45"/>
      <c r="P6" s="45"/>
      <c r="Q6" s="46" t="s">
        <v>303</v>
      </c>
      <c r="R6" s="791"/>
    </row>
    <row r="7" spans="1:18" s="12" customFormat="1" ht="12" customHeight="1">
      <c r="A7" s="735"/>
      <c r="B7" s="764"/>
      <c r="C7" s="765"/>
      <c r="D7" s="735"/>
      <c r="E7" s="735"/>
      <c r="F7" s="735"/>
      <c r="G7" s="735"/>
      <c r="H7" s="735"/>
      <c r="I7" s="775"/>
      <c r="J7" s="746"/>
      <c r="K7" s="749"/>
      <c r="L7" s="746"/>
      <c r="M7" s="45" t="s">
        <v>304</v>
      </c>
      <c r="N7" s="45" t="s">
        <v>305</v>
      </c>
      <c r="O7" s="45" t="s">
        <v>306</v>
      </c>
      <c r="P7" s="45" t="s">
        <v>307</v>
      </c>
      <c r="Q7" s="46" t="s">
        <v>308</v>
      </c>
      <c r="R7" s="791"/>
    </row>
    <row r="8" spans="1:18" s="12" customFormat="1" ht="11.25" customHeight="1">
      <c r="A8" s="736"/>
      <c r="B8" s="766"/>
      <c r="C8" s="767"/>
      <c r="D8" s="736"/>
      <c r="E8" s="736"/>
      <c r="F8" s="736"/>
      <c r="G8" s="736"/>
      <c r="H8" s="736"/>
      <c r="I8" s="773"/>
      <c r="J8" s="747"/>
      <c r="K8" s="750"/>
      <c r="L8" s="747"/>
      <c r="M8" s="41" t="s">
        <v>309</v>
      </c>
      <c r="N8" s="41" t="s">
        <v>310</v>
      </c>
      <c r="O8" s="41" t="s">
        <v>311</v>
      </c>
      <c r="P8" s="48"/>
      <c r="Q8" s="49" t="s">
        <v>312</v>
      </c>
      <c r="R8" s="792"/>
    </row>
    <row r="9" spans="1:18" s="12" customFormat="1" ht="21" customHeight="1">
      <c r="A9" s="120" t="s">
        <v>323</v>
      </c>
      <c r="B9" s="411" t="s">
        <v>1416</v>
      </c>
      <c r="C9" s="117"/>
      <c r="D9" s="412" t="s">
        <v>1417</v>
      </c>
      <c r="E9" s="47">
        <v>55263624</v>
      </c>
      <c r="F9" s="47">
        <v>1368</v>
      </c>
      <c r="G9" s="55" t="s">
        <v>541</v>
      </c>
      <c r="H9" s="47">
        <v>1400</v>
      </c>
      <c r="I9" s="114">
        <v>5</v>
      </c>
      <c r="J9" s="413">
        <v>15.5</v>
      </c>
      <c r="K9" s="80">
        <f>IF(J9&gt;0,1/J9*34.6*67.1,"")</f>
        <v>149.78451612903226</v>
      </c>
      <c r="L9" s="414">
        <v>15.8</v>
      </c>
      <c r="M9" s="415" t="s">
        <v>1418</v>
      </c>
      <c r="N9" s="128" t="s">
        <v>330</v>
      </c>
      <c r="O9" s="41" t="s">
        <v>331</v>
      </c>
      <c r="P9" s="48"/>
      <c r="Q9" s="49"/>
      <c r="R9" s="129">
        <f aca="true" t="shared" si="0" ref="R9:R18">IF(J9&lt;&gt;0,IF(J9&gt;=L9,ROUNDDOWN(J9/L9*100,0),""),"")</f>
      </c>
    </row>
    <row r="10" spans="1:18" ht="21" customHeight="1">
      <c r="A10" s="120" t="s">
        <v>323</v>
      </c>
      <c r="B10" s="411" t="s">
        <v>1416</v>
      </c>
      <c r="C10" s="117"/>
      <c r="D10" s="412" t="s">
        <v>1417</v>
      </c>
      <c r="E10" s="47">
        <v>55263624</v>
      </c>
      <c r="F10" s="47">
        <v>1368</v>
      </c>
      <c r="G10" s="55" t="s">
        <v>541</v>
      </c>
      <c r="H10" s="47" t="s">
        <v>1419</v>
      </c>
      <c r="I10" s="114">
        <v>5</v>
      </c>
      <c r="J10" s="413">
        <v>14.6</v>
      </c>
      <c r="K10" s="80">
        <f>IF(J10&gt;0,1/J10*34.6*67.1,"")</f>
        <v>159.01780821917808</v>
      </c>
      <c r="L10" s="261">
        <v>14.4</v>
      </c>
      <c r="M10" s="416" t="s">
        <v>1418</v>
      </c>
      <c r="N10" s="128" t="s">
        <v>330</v>
      </c>
      <c r="O10" s="41" t="s">
        <v>331</v>
      </c>
      <c r="P10" s="48"/>
      <c r="Q10" s="49"/>
      <c r="R10" s="129">
        <f t="shared" si="0"/>
        <v>101</v>
      </c>
    </row>
    <row r="11" spans="1:18" ht="21">
      <c r="A11" s="120" t="s">
        <v>323</v>
      </c>
      <c r="B11" s="411" t="s">
        <v>1416</v>
      </c>
      <c r="C11" s="117"/>
      <c r="D11" s="412" t="s">
        <v>1420</v>
      </c>
      <c r="E11" s="47">
        <v>6</v>
      </c>
      <c r="F11" s="47">
        <v>2359</v>
      </c>
      <c r="G11" s="125" t="s">
        <v>327</v>
      </c>
      <c r="H11" s="47" t="s">
        <v>1421</v>
      </c>
      <c r="I11" s="114">
        <v>5</v>
      </c>
      <c r="J11" s="413">
        <v>10.4</v>
      </c>
      <c r="K11" s="80">
        <f>IF(J11&gt;0,1/J11*34.6*67.1,"")</f>
        <v>223.23653846153843</v>
      </c>
      <c r="L11" s="261">
        <v>13.2</v>
      </c>
      <c r="M11" s="416" t="s">
        <v>329</v>
      </c>
      <c r="N11" s="128" t="s">
        <v>330</v>
      </c>
      <c r="O11" s="41" t="s">
        <v>340</v>
      </c>
      <c r="P11" s="48"/>
      <c r="Q11" s="49"/>
      <c r="R11" s="129">
        <f t="shared" si="0"/>
      </c>
    </row>
    <row r="12" spans="1:18" ht="21">
      <c r="A12" s="120" t="s">
        <v>323</v>
      </c>
      <c r="B12" s="796" t="s">
        <v>324</v>
      </c>
      <c r="C12" s="797"/>
      <c r="D12" s="122" t="s">
        <v>325</v>
      </c>
      <c r="E12" s="123" t="s">
        <v>326</v>
      </c>
      <c r="F12" s="124">
        <v>2.359</v>
      </c>
      <c r="G12" s="125" t="s">
        <v>327</v>
      </c>
      <c r="H12" s="123" t="s">
        <v>328</v>
      </c>
      <c r="I12" s="126">
        <v>5</v>
      </c>
      <c r="J12" s="233">
        <v>10.6</v>
      </c>
      <c r="K12" s="80">
        <f aca="true" t="shared" si="1" ref="K12:K20">IF(J12&gt;0,1/J12*34.6*67.1,"")</f>
        <v>219.0245283018868</v>
      </c>
      <c r="L12" s="111">
        <v>12.2</v>
      </c>
      <c r="M12" s="105" t="s">
        <v>329</v>
      </c>
      <c r="N12" s="128" t="s">
        <v>330</v>
      </c>
      <c r="O12" s="107" t="s">
        <v>331</v>
      </c>
      <c r="P12" s="103"/>
      <c r="Q12" s="112"/>
      <c r="R12" s="129">
        <f t="shared" si="0"/>
      </c>
    </row>
    <row r="13" spans="1:18" ht="21">
      <c r="A13" s="120" t="s">
        <v>323</v>
      </c>
      <c r="B13" s="796" t="s">
        <v>324</v>
      </c>
      <c r="C13" s="797"/>
      <c r="D13" s="122" t="s">
        <v>338</v>
      </c>
      <c r="E13" s="123" t="s">
        <v>339</v>
      </c>
      <c r="F13" s="124">
        <v>3.238</v>
      </c>
      <c r="G13" s="125" t="s">
        <v>327</v>
      </c>
      <c r="H13" s="123" t="s">
        <v>335</v>
      </c>
      <c r="I13" s="126">
        <v>5</v>
      </c>
      <c r="J13" s="233">
        <v>10.5</v>
      </c>
      <c r="K13" s="80">
        <f t="shared" si="1"/>
        <v>221.11047619047616</v>
      </c>
      <c r="L13" s="127">
        <v>10.2</v>
      </c>
      <c r="M13" s="105" t="s">
        <v>1418</v>
      </c>
      <c r="N13" s="128" t="s">
        <v>330</v>
      </c>
      <c r="O13" s="107" t="s">
        <v>340</v>
      </c>
      <c r="P13" s="103"/>
      <c r="Q13" s="112"/>
      <c r="R13" s="129">
        <f t="shared" si="0"/>
        <v>102</v>
      </c>
    </row>
    <row r="14" spans="1:18" ht="12.75">
      <c r="A14" s="800" t="s">
        <v>323</v>
      </c>
      <c r="B14" s="802" t="s">
        <v>324</v>
      </c>
      <c r="C14" s="803"/>
      <c r="D14" s="800" t="s">
        <v>341</v>
      </c>
      <c r="E14" s="804" t="s">
        <v>339</v>
      </c>
      <c r="F14" s="806">
        <v>3.238</v>
      </c>
      <c r="G14" s="744" t="s">
        <v>327</v>
      </c>
      <c r="H14" s="123" t="s">
        <v>1422</v>
      </c>
      <c r="I14" s="126">
        <v>5</v>
      </c>
      <c r="J14" s="233">
        <v>10.5</v>
      </c>
      <c r="K14" s="80">
        <f t="shared" si="1"/>
        <v>221.11047619047616</v>
      </c>
      <c r="L14" s="127">
        <v>10.2</v>
      </c>
      <c r="M14" s="105" t="s">
        <v>1418</v>
      </c>
      <c r="N14" s="128" t="s">
        <v>330</v>
      </c>
      <c r="O14" s="107" t="s">
        <v>340</v>
      </c>
      <c r="P14" s="103"/>
      <c r="Q14" s="112"/>
      <c r="R14" s="129">
        <f t="shared" si="0"/>
        <v>102</v>
      </c>
    </row>
    <row r="15" spans="1:18" ht="12.75">
      <c r="A15" s="801"/>
      <c r="B15" s="798"/>
      <c r="C15" s="799"/>
      <c r="D15" s="801"/>
      <c r="E15" s="805"/>
      <c r="F15" s="807"/>
      <c r="G15" s="808"/>
      <c r="H15" s="123" t="s">
        <v>342</v>
      </c>
      <c r="I15" s="126">
        <v>5</v>
      </c>
      <c r="J15" s="233">
        <v>10</v>
      </c>
      <c r="K15" s="80">
        <f t="shared" si="1"/>
        <v>232.166</v>
      </c>
      <c r="L15" s="127">
        <v>9.4</v>
      </c>
      <c r="M15" s="105" t="s">
        <v>1418</v>
      </c>
      <c r="N15" s="128" t="s">
        <v>330</v>
      </c>
      <c r="O15" s="107" t="s">
        <v>340</v>
      </c>
      <c r="P15" s="103"/>
      <c r="Q15" s="112"/>
      <c r="R15" s="129">
        <f t="shared" si="0"/>
        <v>106</v>
      </c>
    </row>
    <row r="16" spans="1:18" s="12" customFormat="1" ht="24" customHeight="1">
      <c r="A16" s="120" t="s">
        <v>323</v>
      </c>
      <c r="B16" s="796">
        <v>300</v>
      </c>
      <c r="C16" s="797"/>
      <c r="D16" s="122" t="s">
        <v>332</v>
      </c>
      <c r="E16" s="123" t="s">
        <v>333</v>
      </c>
      <c r="F16" s="124">
        <v>3.604</v>
      </c>
      <c r="G16" s="125" t="s">
        <v>334</v>
      </c>
      <c r="H16" s="123" t="s">
        <v>335</v>
      </c>
      <c r="I16" s="126">
        <v>5</v>
      </c>
      <c r="J16" s="233">
        <v>9.2</v>
      </c>
      <c r="K16" s="80">
        <f>IF(J16&gt;0,1/J16*34.6*67.1,"")</f>
        <v>252.35434782608698</v>
      </c>
      <c r="L16" s="127">
        <v>10.2</v>
      </c>
      <c r="M16" s="105" t="s">
        <v>336</v>
      </c>
      <c r="N16" s="128" t="s">
        <v>330</v>
      </c>
      <c r="O16" s="107" t="s">
        <v>337</v>
      </c>
      <c r="P16" s="103"/>
      <c r="Q16" s="112"/>
      <c r="R16" s="129">
        <f>IF(J16&lt;&gt;0,IF(J16&gt;=L16,ROUNDDOWN(J16/L16*100,0),""),"")</f>
      </c>
    </row>
    <row r="17" spans="1:18" ht="21" customHeight="1">
      <c r="A17" s="120" t="s">
        <v>323</v>
      </c>
      <c r="B17" s="796" t="s">
        <v>343</v>
      </c>
      <c r="C17" s="797"/>
      <c r="D17" s="122" t="s">
        <v>344</v>
      </c>
      <c r="E17" s="123" t="s">
        <v>333</v>
      </c>
      <c r="F17" s="124">
        <v>3.604</v>
      </c>
      <c r="G17" s="125" t="s">
        <v>334</v>
      </c>
      <c r="H17" s="123" t="s">
        <v>345</v>
      </c>
      <c r="I17" s="126">
        <v>5</v>
      </c>
      <c r="J17" s="233">
        <v>8.6</v>
      </c>
      <c r="K17" s="80">
        <f t="shared" si="1"/>
        <v>269.96046511627907</v>
      </c>
      <c r="L17" s="127">
        <v>8.7</v>
      </c>
      <c r="M17" s="105" t="s">
        <v>336</v>
      </c>
      <c r="N17" s="128" t="s">
        <v>330</v>
      </c>
      <c r="O17" s="107" t="s">
        <v>340</v>
      </c>
      <c r="P17" s="103"/>
      <c r="Q17" s="112"/>
      <c r="R17" s="129">
        <f t="shared" si="0"/>
      </c>
    </row>
    <row r="18" spans="1:18" ht="21">
      <c r="A18" s="120" t="s">
        <v>323</v>
      </c>
      <c r="B18" s="796" t="s">
        <v>343</v>
      </c>
      <c r="C18" s="797"/>
      <c r="D18" s="122" t="s">
        <v>346</v>
      </c>
      <c r="E18" s="123" t="s">
        <v>333</v>
      </c>
      <c r="F18" s="124">
        <v>3.604</v>
      </c>
      <c r="G18" s="125" t="s">
        <v>334</v>
      </c>
      <c r="H18" s="123" t="s">
        <v>347</v>
      </c>
      <c r="I18" s="126">
        <v>5</v>
      </c>
      <c r="J18" s="233">
        <v>8.6</v>
      </c>
      <c r="K18" s="80">
        <f t="shared" si="1"/>
        <v>269.96046511627907</v>
      </c>
      <c r="L18" s="127">
        <v>8.7</v>
      </c>
      <c r="M18" s="105" t="s">
        <v>336</v>
      </c>
      <c r="N18" s="128" t="s">
        <v>330</v>
      </c>
      <c r="O18" s="107" t="s">
        <v>340</v>
      </c>
      <c r="P18" s="103"/>
      <c r="Q18" s="112"/>
      <c r="R18" s="129">
        <f t="shared" si="0"/>
      </c>
    </row>
    <row r="19" spans="1:18" ht="21">
      <c r="A19" s="120" t="s">
        <v>323</v>
      </c>
      <c r="B19" s="51" t="s">
        <v>348</v>
      </c>
      <c r="C19" s="408"/>
      <c r="D19" s="122" t="s">
        <v>349</v>
      </c>
      <c r="E19" s="123" t="s">
        <v>333</v>
      </c>
      <c r="F19" s="124">
        <v>3.604</v>
      </c>
      <c r="G19" s="125" t="s">
        <v>350</v>
      </c>
      <c r="H19" s="123" t="s">
        <v>351</v>
      </c>
      <c r="I19" s="126">
        <v>4</v>
      </c>
      <c r="J19" s="233">
        <v>7.9</v>
      </c>
      <c r="K19" s="58">
        <f t="shared" si="1"/>
        <v>293.8810126582278</v>
      </c>
      <c r="L19" s="417">
        <v>11.1</v>
      </c>
      <c r="M19" s="125" t="s">
        <v>352</v>
      </c>
      <c r="N19" s="125" t="s">
        <v>171</v>
      </c>
      <c r="O19" s="123" t="s">
        <v>83</v>
      </c>
      <c r="P19" s="122"/>
      <c r="Q19" s="418"/>
      <c r="R19" s="419"/>
    </row>
    <row r="20" spans="1:18" ht="21">
      <c r="A20" s="120" t="s">
        <v>323</v>
      </c>
      <c r="B20" s="798" t="s">
        <v>1423</v>
      </c>
      <c r="C20" s="799"/>
      <c r="D20" s="122" t="s">
        <v>353</v>
      </c>
      <c r="E20" s="123" t="s">
        <v>333</v>
      </c>
      <c r="F20" s="124">
        <v>3.604</v>
      </c>
      <c r="G20" s="125" t="s">
        <v>354</v>
      </c>
      <c r="H20" s="123" t="s">
        <v>355</v>
      </c>
      <c r="I20" s="126">
        <v>5</v>
      </c>
      <c r="J20" s="233">
        <v>7.5</v>
      </c>
      <c r="K20" s="58">
        <f t="shared" si="1"/>
        <v>309.55466666666666</v>
      </c>
      <c r="L20" s="417">
        <v>9.4</v>
      </c>
      <c r="M20" s="125" t="s">
        <v>352</v>
      </c>
      <c r="N20" s="125" t="s">
        <v>171</v>
      </c>
      <c r="O20" s="123" t="s">
        <v>83</v>
      </c>
      <c r="P20" s="122"/>
      <c r="Q20" s="418"/>
      <c r="R20" s="419"/>
    </row>
    <row r="21" spans="1:18" ht="12.75">
      <c r="A21" s="360"/>
      <c r="B21" s="73"/>
      <c r="C21" s="104"/>
      <c r="D21" s="103"/>
      <c r="E21" s="107"/>
      <c r="F21" s="106"/>
      <c r="G21" s="107"/>
      <c r="H21" s="107"/>
      <c r="I21" s="108"/>
      <c r="J21" s="111"/>
      <c r="K21" s="80">
        <f>IF(J21&gt;0,1/J21*34.6*67.1,"")</f>
      </c>
      <c r="L21" s="127"/>
      <c r="M21" s="107"/>
      <c r="N21" s="105"/>
      <c r="O21" s="107"/>
      <c r="P21" s="103"/>
      <c r="Q21" s="112"/>
      <c r="R21" s="129">
        <f>IF(J21&lt;&gt;0,IF(J21&gt;=L21,ROUNDDOWN(J21/L21*100,0),""),"")</f>
      </c>
    </row>
  </sheetData>
  <sheetProtection/>
  <mergeCells count="32">
    <mergeCell ref="I2:M2"/>
    <mergeCell ref="O2:R2"/>
    <mergeCell ref="Q3:R3"/>
    <mergeCell ref="A4:A8"/>
    <mergeCell ref="B4:C8"/>
    <mergeCell ref="D4:D5"/>
    <mergeCell ref="E4:F5"/>
    <mergeCell ref="G4:G8"/>
    <mergeCell ref="H4:H8"/>
    <mergeCell ref="I4:I8"/>
    <mergeCell ref="N4:P4"/>
    <mergeCell ref="R4:R8"/>
    <mergeCell ref="J5:J8"/>
    <mergeCell ref="K5:K8"/>
    <mergeCell ref="L5:L8"/>
    <mergeCell ref="N5:P5"/>
    <mergeCell ref="A14:A15"/>
    <mergeCell ref="B14:C15"/>
    <mergeCell ref="D14:D15"/>
    <mergeCell ref="E14:E15"/>
    <mergeCell ref="F14:F15"/>
    <mergeCell ref="J4:L4"/>
    <mergeCell ref="G14:G15"/>
    <mergeCell ref="F6:F8"/>
    <mergeCell ref="B16:C16"/>
    <mergeCell ref="B17:C17"/>
    <mergeCell ref="B18:C18"/>
    <mergeCell ref="B20:C20"/>
    <mergeCell ref="D6:D8"/>
    <mergeCell ref="E6:E8"/>
    <mergeCell ref="B12:C12"/>
    <mergeCell ref="B13:C13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875" style="4" customWidth="1"/>
    <col min="6" max="6" width="13.125" style="6" bestFit="1" customWidth="1"/>
    <col min="7" max="7" width="5.875" style="6" bestFit="1" customWidth="1"/>
    <col min="8" max="8" width="12.125" style="6" bestFit="1" customWidth="1"/>
    <col min="9" max="9" width="10.50390625" style="6" bestFit="1" customWidth="1"/>
    <col min="10" max="10" width="7.00390625" style="6" bestFit="1" customWidth="1"/>
    <col min="11" max="11" width="5.875" style="6" bestFit="1" customWidth="1"/>
    <col min="12" max="12" width="10.125" style="6" bestFit="1" customWidth="1"/>
    <col min="13" max="13" width="8.50390625" style="6" bestFit="1" customWidth="1"/>
    <col min="14" max="14" width="8.625" style="6" bestFit="1" customWidth="1"/>
    <col min="15" max="15" width="14.375" style="6" bestFit="1" customWidth="1"/>
    <col min="16" max="16" width="10.00390625" style="6" bestFit="1" customWidth="1"/>
    <col min="17" max="17" width="6.00390625" style="6" customWidth="1"/>
    <col min="18" max="18" width="25.25390625" style="6" bestFit="1" customWidth="1"/>
    <col min="19" max="19" width="11.00390625" style="6" bestFit="1" customWidth="1"/>
    <col min="20" max="21" width="8.25390625" style="6" bestFit="1" customWidth="1"/>
    <col min="22" max="16384" width="9.00390625" style="6" customWidth="1"/>
  </cols>
  <sheetData>
    <row r="1" spans="1:17" ht="21.75" customHeight="1">
      <c r="A1" s="5"/>
      <c r="B1" s="5"/>
      <c r="Q1" s="7"/>
    </row>
    <row r="2" spans="1:21" s="12" customFormat="1" ht="15">
      <c r="A2" s="8"/>
      <c r="B2" s="8"/>
      <c r="C2" s="8"/>
      <c r="D2" s="9"/>
      <c r="E2" s="1"/>
      <c r="F2" s="10"/>
      <c r="G2" s="9"/>
      <c r="H2" s="9"/>
      <c r="I2" s="8"/>
      <c r="J2" s="839" t="s">
        <v>1424</v>
      </c>
      <c r="K2" s="839"/>
      <c r="L2" s="839"/>
      <c r="M2" s="839"/>
      <c r="N2" s="839"/>
      <c r="O2" s="839"/>
      <c r="P2" s="11"/>
      <c r="Q2" s="759" t="s">
        <v>1425</v>
      </c>
      <c r="R2" s="760"/>
      <c r="S2" s="760"/>
      <c r="T2" s="760"/>
      <c r="U2" s="760"/>
    </row>
    <row r="3" spans="1:21" s="12" customFormat="1" ht="23.25" customHeight="1">
      <c r="A3" s="13" t="s">
        <v>0</v>
      </c>
      <c r="B3" s="13"/>
      <c r="C3" s="8"/>
      <c r="D3" s="9"/>
      <c r="E3" s="1"/>
      <c r="F3" s="8"/>
      <c r="G3" s="8"/>
      <c r="H3" s="8"/>
      <c r="I3" s="8"/>
      <c r="J3" s="11"/>
      <c r="K3" s="8"/>
      <c r="L3" s="8"/>
      <c r="M3" s="8"/>
      <c r="N3" s="8"/>
      <c r="O3" s="8"/>
      <c r="P3" s="9"/>
      <c r="Q3" s="14"/>
      <c r="R3" s="840" t="s">
        <v>866</v>
      </c>
      <c r="S3" s="840"/>
      <c r="T3" s="840"/>
      <c r="U3" s="840"/>
    </row>
    <row r="4" spans="1:21" s="12" customFormat="1" ht="14.25" customHeight="1" thickBot="1">
      <c r="A4" s="809" t="s">
        <v>867</v>
      </c>
      <c r="B4" s="841" t="s">
        <v>1426</v>
      </c>
      <c r="C4" s="842"/>
      <c r="D4" s="847"/>
      <c r="E4" s="257"/>
      <c r="F4" s="841" t="s">
        <v>868</v>
      </c>
      <c r="G4" s="849"/>
      <c r="H4" s="815" t="s">
        <v>869</v>
      </c>
      <c r="I4" s="815" t="s">
        <v>870</v>
      </c>
      <c r="J4" s="851" t="s">
        <v>871</v>
      </c>
      <c r="K4" s="816" t="s">
        <v>872</v>
      </c>
      <c r="L4" s="817"/>
      <c r="M4" s="817"/>
      <c r="N4" s="818"/>
      <c r="O4" s="259"/>
      <c r="P4" s="819"/>
      <c r="Q4" s="820"/>
      <c r="R4" s="821"/>
      <c r="S4" s="15"/>
      <c r="T4" s="822" t="s">
        <v>1</v>
      </c>
      <c r="U4" s="825" t="s">
        <v>2</v>
      </c>
    </row>
    <row r="5" spans="1:21" s="12" customFormat="1" ht="11.25" customHeight="1">
      <c r="A5" s="810"/>
      <c r="B5" s="843"/>
      <c r="C5" s="844"/>
      <c r="D5" s="848"/>
      <c r="E5" s="258"/>
      <c r="F5" s="850"/>
      <c r="G5" s="835"/>
      <c r="H5" s="810"/>
      <c r="I5" s="810"/>
      <c r="J5" s="852"/>
      <c r="K5" s="826" t="s">
        <v>875</v>
      </c>
      <c r="L5" s="829" t="s">
        <v>876</v>
      </c>
      <c r="M5" s="832" t="s">
        <v>877</v>
      </c>
      <c r="N5" s="833" t="s">
        <v>878</v>
      </c>
      <c r="O5" s="16" t="s">
        <v>879</v>
      </c>
      <c r="P5" s="836" t="s">
        <v>880</v>
      </c>
      <c r="Q5" s="837"/>
      <c r="R5" s="838"/>
      <c r="S5" s="17" t="s">
        <v>881</v>
      </c>
      <c r="T5" s="823"/>
      <c r="U5" s="810"/>
    </row>
    <row r="6" spans="1:21" s="12" customFormat="1" ht="11.25" customHeight="1">
      <c r="A6" s="810"/>
      <c r="B6" s="843"/>
      <c r="C6" s="844"/>
      <c r="D6" s="809" t="s">
        <v>882</v>
      </c>
      <c r="E6" s="812" t="s">
        <v>1111</v>
      </c>
      <c r="F6" s="809" t="s">
        <v>882</v>
      </c>
      <c r="G6" s="815" t="s">
        <v>883</v>
      </c>
      <c r="H6" s="810"/>
      <c r="I6" s="810"/>
      <c r="J6" s="852"/>
      <c r="K6" s="827"/>
      <c r="L6" s="830"/>
      <c r="M6" s="827"/>
      <c r="N6" s="834"/>
      <c r="O6" s="18" t="s">
        <v>884</v>
      </c>
      <c r="P6" s="18" t="s">
        <v>885</v>
      </c>
      <c r="Q6" s="18"/>
      <c r="R6" s="18"/>
      <c r="S6" s="19" t="s">
        <v>886</v>
      </c>
      <c r="T6" s="823"/>
      <c r="U6" s="810"/>
    </row>
    <row r="7" spans="1:21" s="12" customFormat="1" ht="12" customHeight="1">
      <c r="A7" s="810"/>
      <c r="B7" s="843"/>
      <c r="C7" s="844"/>
      <c r="D7" s="810"/>
      <c r="E7" s="813"/>
      <c r="F7" s="810"/>
      <c r="G7" s="810"/>
      <c r="H7" s="810"/>
      <c r="I7" s="810"/>
      <c r="J7" s="852"/>
      <c r="K7" s="827"/>
      <c r="L7" s="830"/>
      <c r="M7" s="827"/>
      <c r="N7" s="834"/>
      <c r="O7" s="18" t="s">
        <v>887</v>
      </c>
      <c r="P7" s="18" t="s">
        <v>888</v>
      </c>
      <c r="Q7" s="18" t="s">
        <v>889</v>
      </c>
      <c r="R7" s="18" t="s">
        <v>890</v>
      </c>
      <c r="S7" s="19" t="s">
        <v>891</v>
      </c>
      <c r="T7" s="823"/>
      <c r="U7" s="810"/>
    </row>
    <row r="8" spans="1:21" s="12" customFormat="1" ht="11.25" customHeight="1">
      <c r="A8" s="811"/>
      <c r="B8" s="845"/>
      <c r="C8" s="846"/>
      <c r="D8" s="811"/>
      <c r="E8" s="814"/>
      <c r="F8" s="811"/>
      <c r="G8" s="811"/>
      <c r="H8" s="811"/>
      <c r="I8" s="811"/>
      <c r="J8" s="850"/>
      <c r="K8" s="828"/>
      <c r="L8" s="831"/>
      <c r="M8" s="828"/>
      <c r="N8" s="835"/>
      <c r="O8" s="260" t="s">
        <v>892</v>
      </c>
      <c r="P8" s="260" t="s">
        <v>893</v>
      </c>
      <c r="Q8" s="260" t="s">
        <v>894</v>
      </c>
      <c r="R8" s="20"/>
      <c r="S8" s="21" t="s">
        <v>895</v>
      </c>
      <c r="T8" s="824"/>
      <c r="U8" s="811"/>
    </row>
    <row r="9" spans="1:21" s="12" customFormat="1" ht="24" customHeight="1">
      <c r="A9" s="420" t="s">
        <v>357</v>
      </c>
      <c r="B9" s="184"/>
      <c r="C9" s="421" t="s">
        <v>1427</v>
      </c>
      <c r="D9" s="186" t="s">
        <v>358</v>
      </c>
      <c r="E9" s="422" t="s">
        <v>1428</v>
      </c>
      <c r="F9" s="187" t="s">
        <v>359</v>
      </c>
      <c r="G9" s="188">
        <v>1.598</v>
      </c>
      <c r="H9" s="187" t="s">
        <v>1429</v>
      </c>
      <c r="I9" s="107" t="s">
        <v>360</v>
      </c>
      <c r="J9" s="108">
        <v>5</v>
      </c>
      <c r="K9" s="111">
        <v>15.1</v>
      </c>
      <c r="L9" s="80">
        <f>IF(K9&gt;0,1/K9*34.6*67.1,"")</f>
        <v>153.7523178807947</v>
      </c>
      <c r="M9" s="111">
        <v>14.4</v>
      </c>
      <c r="N9" s="82">
        <v>17.6</v>
      </c>
      <c r="O9" s="107" t="s">
        <v>1430</v>
      </c>
      <c r="P9" s="105" t="s">
        <v>9</v>
      </c>
      <c r="Q9" s="107" t="s">
        <v>10</v>
      </c>
      <c r="R9" s="103"/>
      <c r="S9" s="112"/>
      <c r="T9" s="85">
        <f>IF(K9&lt;&gt;0,IF(K9&gt;=M9,ROUNDDOWN(K9/M9*100,0),""),"")</f>
        <v>104</v>
      </c>
      <c r="U9" s="86">
        <f>IF(K9&lt;&gt;0,IF(K9&gt;=N9,ROUNDDOWN(K9/N9*100,0),""),"")</f>
      </c>
    </row>
    <row r="10" spans="1:21" s="12" customFormat="1" ht="24" customHeight="1">
      <c r="A10" s="190"/>
      <c r="B10" s="191"/>
      <c r="C10" s="423"/>
      <c r="D10" s="103" t="s">
        <v>361</v>
      </c>
      <c r="E10" s="424" t="s">
        <v>1178</v>
      </c>
      <c r="F10" s="105" t="s">
        <v>359</v>
      </c>
      <c r="G10" s="106">
        <v>1.598</v>
      </c>
      <c r="H10" s="105" t="s">
        <v>1429</v>
      </c>
      <c r="I10" s="107">
        <v>1530</v>
      </c>
      <c r="J10" s="108">
        <v>7</v>
      </c>
      <c r="K10" s="373">
        <v>14.6</v>
      </c>
      <c r="L10" s="80">
        <f>IF(K10&gt;0,1/K10*34.6*67.1,"")</f>
        <v>159.01780821917808</v>
      </c>
      <c r="M10" s="111">
        <v>14.4</v>
      </c>
      <c r="N10" s="82">
        <v>17.6</v>
      </c>
      <c r="O10" s="107" t="s">
        <v>1430</v>
      </c>
      <c r="P10" s="105" t="s">
        <v>9</v>
      </c>
      <c r="Q10" s="107" t="s">
        <v>10</v>
      </c>
      <c r="R10" s="103"/>
      <c r="S10" s="112"/>
      <c r="T10" s="85">
        <f>IF(K10&lt;&gt;0,IF(K10&gt;=M10,ROUNDDOWN(K10/M10*100,0),""),"")</f>
        <v>101</v>
      </c>
      <c r="U10" s="86">
        <f>IF(K10&lt;&gt;0,IF(K10&gt;=N10,ROUNDDOWN(K10/N10*100,0),""),"")</f>
      </c>
    </row>
    <row r="11" spans="1:21" s="12" customFormat="1" ht="24" customHeight="1">
      <c r="A11" s="196"/>
      <c r="B11" s="192"/>
      <c r="C11" s="193"/>
      <c r="D11" s="103" t="s">
        <v>362</v>
      </c>
      <c r="E11" s="103" t="s">
        <v>1431</v>
      </c>
      <c r="F11" s="105" t="s">
        <v>363</v>
      </c>
      <c r="G11" s="106">
        <v>1.598</v>
      </c>
      <c r="H11" s="105" t="s">
        <v>364</v>
      </c>
      <c r="I11" s="107" t="s">
        <v>365</v>
      </c>
      <c r="J11" s="108">
        <v>7</v>
      </c>
      <c r="K11" s="111">
        <v>14.6</v>
      </c>
      <c r="L11" s="80">
        <f>IF(K11&gt;0,1/K11*34.6*67.1,"")</f>
        <v>159.01780821917808</v>
      </c>
      <c r="M11" s="111">
        <v>13.2</v>
      </c>
      <c r="N11" s="82">
        <v>16.5</v>
      </c>
      <c r="O11" s="107" t="s">
        <v>1430</v>
      </c>
      <c r="P11" s="105" t="s">
        <v>9</v>
      </c>
      <c r="Q11" s="107" t="s">
        <v>10</v>
      </c>
      <c r="R11" s="103"/>
      <c r="S11" s="112"/>
      <c r="T11" s="85">
        <f>IF(K11&lt;&gt;0,IF(K11&gt;=M11,ROUNDDOWN(K11/M11*100,0),""),"")</f>
        <v>110</v>
      </c>
      <c r="U11" s="86">
        <f>IF(K11&lt;&gt;0,IF(K11&gt;=N11,ROUNDDOWN(K11/N11*100,0),""),"")</f>
      </c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113" customWidth="1"/>
    <col min="2" max="2" width="3.875" style="6" bestFit="1" customWidth="1"/>
    <col min="3" max="3" width="38.25390625" style="113" customWidth="1"/>
    <col min="4" max="4" width="13.875" style="6" bestFit="1" customWidth="1"/>
    <col min="5" max="5" width="13.875" style="4" customWidth="1"/>
    <col min="6" max="6" width="13.125" style="6" bestFit="1" customWidth="1"/>
    <col min="7" max="7" width="5.875" style="6" bestFit="1" customWidth="1"/>
    <col min="8" max="8" width="12.125" style="6" bestFit="1" customWidth="1"/>
    <col min="9" max="9" width="10.50390625" style="6" bestFit="1" customWidth="1"/>
    <col min="10" max="10" width="7.00390625" style="6" bestFit="1" customWidth="1"/>
    <col min="11" max="11" width="5.875" style="6" bestFit="1" customWidth="1"/>
    <col min="12" max="12" width="10.125" style="6" bestFit="1" customWidth="1"/>
    <col min="13" max="13" width="8.50390625" style="6" bestFit="1" customWidth="1"/>
    <col min="14" max="14" width="8.625" style="6" bestFit="1" customWidth="1"/>
    <col min="15" max="15" width="14.375" style="6" bestFit="1" customWidth="1"/>
    <col min="16" max="16" width="10.00390625" style="6" bestFit="1" customWidth="1"/>
    <col min="17" max="17" width="6.00390625" style="6" customWidth="1"/>
    <col min="18" max="18" width="25.25390625" style="6" bestFit="1" customWidth="1"/>
    <col min="19" max="19" width="11.00390625" style="6" bestFit="1" customWidth="1"/>
    <col min="20" max="21" width="8.25390625" style="6" bestFit="1" customWidth="1"/>
    <col min="22" max="16384" width="9.00390625" style="6" customWidth="1"/>
  </cols>
  <sheetData>
    <row r="1" spans="1:17" ht="21.75" customHeight="1">
      <c r="A1" s="425"/>
      <c r="B1" s="5"/>
      <c r="Q1" s="7"/>
    </row>
    <row r="2" spans="1:21" s="12" customFormat="1" ht="15">
      <c r="A2" s="268"/>
      <c r="B2" s="8"/>
      <c r="C2" s="268"/>
      <c r="D2" s="9"/>
      <c r="E2" s="1"/>
      <c r="F2" s="10"/>
      <c r="G2" s="9"/>
      <c r="H2" s="9"/>
      <c r="I2" s="8"/>
      <c r="J2" s="839" t="s">
        <v>1424</v>
      </c>
      <c r="K2" s="839"/>
      <c r="L2" s="839"/>
      <c r="M2" s="839"/>
      <c r="N2" s="839"/>
      <c r="O2" s="839"/>
      <c r="P2" s="855" t="s">
        <v>1432</v>
      </c>
      <c r="Q2" s="856"/>
      <c r="R2" s="856"/>
      <c r="S2" s="856"/>
      <c r="T2" s="856"/>
      <c r="U2" s="856"/>
    </row>
    <row r="3" spans="1:21" s="12" customFormat="1" ht="23.25" customHeight="1">
      <c r="A3" s="436" t="s">
        <v>0</v>
      </c>
      <c r="B3" s="13"/>
      <c r="C3" s="268"/>
      <c r="D3" s="9"/>
      <c r="E3" s="1"/>
      <c r="F3" s="8"/>
      <c r="G3" s="8"/>
      <c r="H3" s="8"/>
      <c r="I3" s="8"/>
      <c r="J3" s="11"/>
      <c r="K3" s="8"/>
      <c r="L3" s="8"/>
      <c r="M3" s="8"/>
      <c r="N3" s="8"/>
      <c r="O3" s="8"/>
      <c r="P3" s="9"/>
      <c r="Q3" s="14"/>
      <c r="R3" s="840" t="s">
        <v>866</v>
      </c>
      <c r="S3" s="840"/>
      <c r="T3" s="840"/>
      <c r="U3" s="840"/>
    </row>
    <row r="4" spans="1:21" s="12" customFormat="1" ht="14.25" customHeight="1" thickBot="1">
      <c r="A4" s="809" t="s">
        <v>867</v>
      </c>
      <c r="B4" s="841" t="s">
        <v>1426</v>
      </c>
      <c r="C4" s="842"/>
      <c r="D4" s="847"/>
      <c r="E4" s="257"/>
      <c r="F4" s="841" t="s">
        <v>868</v>
      </c>
      <c r="G4" s="849"/>
      <c r="H4" s="815" t="s">
        <v>869</v>
      </c>
      <c r="I4" s="815" t="s">
        <v>870</v>
      </c>
      <c r="J4" s="851" t="s">
        <v>871</v>
      </c>
      <c r="K4" s="816" t="s">
        <v>872</v>
      </c>
      <c r="L4" s="817"/>
      <c r="M4" s="817"/>
      <c r="N4" s="818"/>
      <c r="O4" s="259"/>
      <c r="P4" s="819"/>
      <c r="Q4" s="820"/>
      <c r="R4" s="821"/>
      <c r="S4" s="15"/>
      <c r="T4" s="854" t="s">
        <v>873</v>
      </c>
      <c r="U4" s="815" t="s">
        <v>874</v>
      </c>
    </row>
    <row r="5" spans="1:21" s="12" customFormat="1" ht="11.25" customHeight="1">
      <c r="A5" s="810"/>
      <c r="B5" s="843"/>
      <c r="C5" s="844"/>
      <c r="D5" s="848"/>
      <c r="E5" s="258"/>
      <c r="F5" s="850"/>
      <c r="G5" s="835"/>
      <c r="H5" s="810"/>
      <c r="I5" s="810"/>
      <c r="J5" s="852"/>
      <c r="K5" s="826" t="s">
        <v>875</v>
      </c>
      <c r="L5" s="829" t="s">
        <v>876</v>
      </c>
      <c r="M5" s="832" t="s">
        <v>877</v>
      </c>
      <c r="N5" s="833" t="s">
        <v>878</v>
      </c>
      <c r="O5" s="16" t="s">
        <v>879</v>
      </c>
      <c r="P5" s="836" t="s">
        <v>880</v>
      </c>
      <c r="Q5" s="837"/>
      <c r="R5" s="838"/>
      <c r="S5" s="17" t="s">
        <v>881</v>
      </c>
      <c r="T5" s="823"/>
      <c r="U5" s="810"/>
    </row>
    <row r="6" spans="1:21" s="12" customFormat="1" ht="11.25" customHeight="1">
      <c r="A6" s="810"/>
      <c r="B6" s="843"/>
      <c r="C6" s="844"/>
      <c r="D6" s="809" t="s">
        <v>882</v>
      </c>
      <c r="E6" s="853" t="s">
        <v>1433</v>
      </c>
      <c r="F6" s="809" t="s">
        <v>882</v>
      </c>
      <c r="G6" s="815" t="s">
        <v>883</v>
      </c>
      <c r="H6" s="810"/>
      <c r="I6" s="810"/>
      <c r="J6" s="852"/>
      <c r="K6" s="827"/>
      <c r="L6" s="830"/>
      <c r="M6" s="827"/>
      <c r="N6" s="834"/>
      <c r="O6" s="18" t="s">
        <v>884</v>
      </c>
      <c r="P6" s="18" t="s">
        <v>885</v>
      </c>
      <c r="Q6" s="18"/>
      <c r="R6" s="18"/>
      <c r="S6" s="19" t="s">
        <v>886</v>
      </c>
      <c r="T6" s="823"/>
      <c r="U6" s="810"/>
    </row>
    <row r="7" spans="1:21" s="12" customFormat="1" ht="12" customHeight="1">
      <c r="A7" s="810"/>
      <c r="B7" s="843"/>
      <c r="C7" s="844"/>
      <c r="D7" s="810"/>
      <c r="E7" s="813"/>
      <c r="F7" s="810"/>
      <c r="G7" s="810"/>
      <c r="H7" s="810"/>
      <c r="I7" s="810"/>
      <c r="J7" s="852"/>
      <c r="K7" s="827"/>
      <c r="L7" s="830"/>
      <c r="M7" s="827"/>
      <c r="N7" s="834"/>
      <c r="O7" s="18" t="s">
        <v>887</v>
      </c>
      <c r="P7" s="18" t="s">
        <v>888</v>
      </c>
      <c r="Q7" s="18" t="s">
        <v>889</v>
      </c>
      <c r="R7" s="18" t="s">
        <v>890</v>
      </c>
      <c r="S7" s="19" t="s">
        <v>891</v>
      </c>
      <c r="T7" s="823"/>
      <c r="U7" s="810"/>
    </row>
    <row r="8" spans="1:21" s="12" customFormat="1" ht="11.25" customHeight="1">
      <c r="A8" s="811"/>
      <c r="B8" s="845"/>
      <c r="C8" s="846"/>
      <c r="D8" s="811"/>
      <c r="E8" s="814"/>
      <c r="F8" s="811"/>
      <c r="G8" s="811"/>
      <c r="H8" s="811"/>
      <c r="I8" s="811"/>
      <c r="J8" s="850"/>
      <c r="K8" s="828"/>
      <c r="L8" s="831"/>
      <c r="M8" s="828"/>
      <c r="N8" s="835"/>
      <c r="O8" s="260" t="s">
        <v>892</v>
      </c>
      <c r="P8" s="260" t="s">
        <v>893</v>
      </c>
      <c r="Q8" s="260" t="s">
        <v>894</v>
      </c>
      <c r="R8" s="20"/>
      <c r="S8" s="21" t="s">
        <v>895</v>
      </c>
      <c r="T8" s="824"/>
      <c r="U8" s="811"/>
    </row>
    <row r="9" spans="1:21" s="12" customFormat="1" ht="57.75" customHeight="1">
      <c r="A9" s="426"/>
      <c r="B9" s="184"/>
      <c r="C9" s="113" t="s">
        <v>1434</v>
      </c>
      <c r="D9" s="47" t="s">
        <v>1435</v>
      </c>
      <c r="E9" s="427" t="s">
        <v>1177</v>
      </c>
      <c r="F9" s="47" t="s">
        <v>372</v>
      </c>
      <c r="G9" s="47">
        <v>1.998</v>
      </c>
      <c r="H9" s="75" t="s">
        <v>373</v>
      </c>
      <c r="I9" s="47">
        <v>1660</v>
      </c>
      <c r="J9" s="114">
        <v>5</v>
      </c>
      <c r="K9" s="428">
        <v>12.5</v>
      </c>
      <c r="L9" s="80">
        <f aca="true" t="shared" si="0" ref="L9:L35">IF(K9&gt;0,1/K9*34.6*67.1,"")</f>
        <v>185.7328</v>
      </c>
      <c r="M9" s="429">
        <v>12.2</v>
      </c>
      <c r="N9" s="429">
        <v>15.4</v>
      </c>
      <c r="O9" s="251" t="s">
        <v>1436</v>
      </c>
      <c r="P9" s="42" t="s">
        <v>171</v>
      </c>
      <c r="Q9" s="42" t="s">
        <v>381</v>
      </c>
      <c r="R9" s="87"/>
      <c r="S9" s="84" t="s">
        <v>376</v>
      </c>
      <c r="T9" s="85">
        <f>IF(K9&lt;&gt;0,IF(K9&gt;=M9,ROUNDDOWN(K9/M9*100,0),""),"")</f>
        <v>102</v>
      </c>
      <c r="U9" s="86">
        <f>IF(K9&lt;&gt;0,IF(K9&gt;=N9,ROUNDDOWN(K9/N9*100,0),""),"")</f>
      </c>
    </row>
    <row r="10" spans="1:21" s="12" customFormat="1" ht="31.5" customHeight="1">
      <c r="A10" s="430"/>
      <c r="B10" s="73"/>
      <c r="C10" s="78" t="s">
        <v>1434</v>
      </c>
      <c r="D10" s="47" t="s">
        <v>1435</v>
      </c>
      <c r="E10" s="251" t="s">
        <v>1437</v>
      </c>
      <c r="F10" s="47" t="s">
        <v>372</v>
      </c>
      <c r="G10" s="47">
        <v>1.998</v>
      </c>
      <c r="H10" s="75" t="s">
        <v>373</v>
      </c>
      <c r="I10" s="75" t="s">
        <v>1438</v>
      </c>
      <c r="J10" s="114">
        <v>5</v>
      </c>
      <c r="K10" s="428">
        <v>12.5</v>
      </c>
      <c r="L10" s="80">
        <f t="shared" si="0"/>
        <v>185.7328</v>
      </c>
      <c r="M10" s="429">
        <v>13.2</v>
      </c>
      <c r="N10" s="429">
        <v>16.5</v>
      </c>
      <c r="O10" s="251" t="s">
        <v>1436</v>
      </c>
      <c r="P10" s="42" t="s">
        <v>171</v>
      </c>
      <c r="Q10" s="42" t="s">
        <v>381</v>
      </c>
      <c r="R10" s="251"/>
      <c r="S10" s="84" t="s">
        <v>376</v>
      </c>
      <c r="T10" s="85">
        <f aca="true" t="shared" si="1" ref="T10:T35">IF(K10&lt;&gt;0,IF(K10&gt;=M10,ROUNDDOWN(K10/M10*100,0),""),"")</f>
      </c>
      <c r="U10" s="86">
        <f aca="true" t="shared" si="2" ref="U10:U35">IF(K10&lt;&gt;0,IF(K10&gt;=N10,ROUNDDOWN(K10/N10*100,0),""),"")</f>
      </c>
    </row>
    <row r="11" spans="1:21" s="12" customFormat="1" ht="24" customHeight="1">
      <c r="A11" s="430"/>
      <c r="B11" s="191"/>
      <c r="C11" s="78" t="s">
        <v>1434</v>
      </c>
      <c r="D11" s="47" t="s">
        <v>1435</v>
      </c>
      <c r="E11" s="251" t="s">
        <v>1439</v>
      </c>
      <c r="F11" s="47" t="s">
        <v>372</v>
      </c>
      <c r="G11" s="47">
        <v>1.998</v>
      </c>
      <c r="H11" s="75" t="s">
        <v>373</v>
      </c>
      <c r="I11" s="75" t="s">
        <v>1438</v>
      </c>
      <c r="J11" s="114">
        <v>5</v>
      </c>
      <c r="K11" s="428">
        <v>11.8</v>
      </c>
      <c r="L11" s="80">
        <f t="shared" si="0"/>
        <v>196.75084745762712</v>
      </c>
      <c r="M11" s="429">
        <v>13.2</v>
      </c>
      <c r="N11" s="429">
        <v>16.5</v>
      </c>
      <c r="O11" s="251" t="s">
        <v>1436</v>
      </c>
      <c r="P11" s="42" t="s">
        <v>171</v>
      </c>
      <c r="Q11" s="42" t="s">
        <v>381</v>
      </c>
      <c r="R11" s="87"/>
      <c r="S11" s="84" t="s">
        <v>376</v>
      </c>
      <c r="T11" s="85">
        <f t="shared" si="1"/>
      </c>
      <c r="U11" s="86">
        <f t="shared" si="2"/>
      </c>
    </row>
    <row r="12" spans="1:21" s="12" customFormat="1" ht="36" customHeight="1">
      <c r="A12" s="430"/>
      <c r="B12" s="184"/>
      <c r="C12" s="78" t="s">
        <v>1434</v>
      </c>
      <c r="D12" s="47" t="s">
        <v>1435</v>
      </c>
      <c r="E12" s="431" t="s">
        <v>1440</v>
      </c>
      <c r="F12" s="47" t="s">
        <v>372</v>
      </c>
      <c r="G12" s="47">
        <v>1.998</v>
      </c>
      <c r="H12" s="75" t="s">
        <v>373</v>
      </c>
      <c r="I12" s="75">
        <v>1660</v>
      </c>
      <c r="J12" s="114">
        <v>5</v>
      </c>
      <c r="K12" s="428">
        <v>11.8</v>
      </c>
      <c r="L12" s="80">
        <f t="shared" si="0"/>
        <v>196.75084745762712</v>
      </c>
      <c r="M12" s="250">
        <v>12.2</v>
      </c>
      <c r="N12" s="82">
        <v>15.4</v>
      </c>
      <c r="O12" s="251" t="s">
        <v>1436</v>
      </c>
      <c r="P12" s="42" t="s">
        <v>171</v>
      </c>
      <c r="Q12" s="42" t="s">
        <v>381</v>
      </c>
      <c r="R12" s="87"/>
      <c r="S12" s="84" t="s">
        <v>376</v>
      </c>
      <c r="T12" s="85">
        <f t="shared" si="1"/>
      </c>
      <c r="U12" s="86">
        <f t="shared" si="2"/>
      </c>
    </row>
    <row r="13" spans="1:21" s="12" customFormat="1" ht="24" customHeight="1">
      <c r="A13" s="430"/>
      <c r="B13" s="73"/>
      <c r="C13" s="78" t="s">
        <v>1434</v>
      </c>
      <c r="D13" s="47" t="s">
        <v>1441</v>
      </c>
      <c r="E13" s="75"/>
      <c r="F13" s="47" t="s">
        <v>379</v>
      </c>
      <c r="G13" s="47">
        <v>2.994</v>
      </c>
      <c r="H13" s="75" t="s">
        <v>373</v>
      </c>
      <c r="I13" s="75" t="s">
        <v>1442</v>
      </c>
      <c r="J13" s="114">
        <v>5</v>
      </c>
      <c r="K13" s="79">
        <v>10.4</v>
      </c>
      <c r="L13" s="80">
        <f t="shared" si="0"/>
        <v>223.23653846153843</v>
      </c>
      <c r="M13" s="250">
        <v>12.2</v>
      </c>
      <c r="N13" s="82">
        <v>15.4</v>
      </c>
      <c r="O13" s="251" t="s">
        <v>1436</v>
      </c>
      <c r="P13" s="42" t="s">
        <v>171</v>
      </c>
      <c r="Q13" s="42" t="s">
        <v>381</v>
      </c>
      <c r="R13" s="251"/>
      <c r="S13" s="84" t="s">
        <v>376</v>
      </c>
      <c r="T13" s="85">
        <f t="shared" si="1"/>
      </c>
      <c r="U13" s="86">
        <f t="shared" si="2"/>
      </c>
    </row>
    <row r="14" spans="1:21" s="12" customFormat="1" ht="24" customHeight="1">
      <c r="A14" s="430"/>
      <c r="B14" s="73"/>
      <c r="C14" s="78" t="s">
        <v>1443</v>
      </c>
      <c r="D14" s="47" t="s">
        <v>1444</v>
      </c>
      <c r="E14" s="75"/>
      <c r="F14" s="47" t="s">
        <v>372</v>
      </c>
      <c r="G14" s="47">
        <v>1.998</v>
      </c>
      <c r="H14" s="75" t="s">
        <v>373</v>
      </c>
      <c r="I14" s="75" t="s">
        <v>1445</v>
      </c>
      <c r="J14" s="114">
        <v>5</v>
      </c>
      <c r="K14" s="428">
        <v>11.4</v>
      </c>
      <c r="L14" s="80">
        <f t="shared" si="0"/>
        <v>203.65438596491228</v>
      </c>
      <c r="M14" s="250">
        <v>12.2</v>
      </c>
      <c r="N14" s="82">
        <v>15.4</v>
      </c>
      <c r="O14" s="251" t="s">
        <v>1436</v>
      </c>
      <c r="P14" s="42" t="s">
        <v>171</v>
      </c>
      <c r="Q14" s="42" t="s">
        <v>381</v>
      </c>
      <c r="R14" s="251"/>
      <c r="S14" s="84" t="s">
        <v>376</v>
      </c>
      <c r="T14" s="85">
        <f t="shared" si="1"/>
      </c>
      <c r="U14" s="86">
        <f t="shared" si="2"/>
      </c>
    </row>
    <row r="15" spans="1:21" s="12" customFormat="1" ht="24" customHeight="1">
      <c r="A15" s="430"/>
      <c r="B15" s="73"/>
      <c r="C15" s="78" t="s">
        <v>1443</v>
      </c>
      <c r="D15" s="47" t="s">
        <v>1446</v>
      </c>
      <c r="E15" s="75"/>
      <c r="F15" s="47" t="s">
        <v>379</v>
      </c>
      <c r="G15" s="47">
        <v>2.994</v>
      </c>
      <c r="H15" s="75" t="s">
        <v>373</v>
      </c>
      <c r="I15" s="75" t="s">
        <v>1447</v>
      </c>
      <c r="J15" s="114">
        <v>5</v>
      </c>
      <c r="K15" s="79">
        <v>10.6</v>
      </c>
      <c r="L15" s="80">
        <f t="shared" si="0"/>
        <v>219.0245283018868</v>
      </c>
      <c r="M15" s="250">
        <v>11.1</v>
      </c>
      <c r="N15" s="82">
        <v>14.4</v>
      </c>
      <c r="O15" s="251" t="s">
        <v>1436</v>
      </c>
      <c r="P15" s="42" t="s">
        <v>171</v>
      </c>
      <c r="Q15" s="42" t="s">
        <v>381</v>
      </c>
      <c r="R15" s="75"/>
      <c r="S15" s="84" t="s">
        <v>376</v>
      </c>
      <c r="T15" s="85">
        <f t="shared" si="1"/>
      </c>
      <c r="U15" s="86">
        <f t="shared" si="2"/>
      </c>
    </row>
    <row r="16" spans="1:21" s="12" customFormat="1" ht="24" customHeight="1">
      <c r="A16" s="430"/>
      <c r="B16" s="73"/>
      <c r="C16" s="74" t="s">
        <v>370</v>
      </c>
      <c r="D16" s="75" t="s">
        <v>371</v>
      </c>
      <c r="E16" s="75" t="s">
        <v>1391</v>
      </c>
      <c r="F16" s="76" t="s">
        <v>372</v>
      </c>
      <c r="G16" s="77">
        <v>1.998</v>
      </c>
      <c r="H16" s="75" t="s">
        <v>373</v>
      </c>
      <c r="I16" s="47">
        <v>1780</v>
      </c>
      <c r="J16" s="78">
        <v>5</v>
      </c>
      <c r="K16" s="79">
        <v>9.3</v>
      </c>
      <c r="L16" s="80">
        <f t="shared" si="0"/>
        <v>249.64086021505372</v>
      </c>
      <c r="M16" s="250">
        <v>11.1</v>
      </c>
      <c r="N16" s="82">
        <v>14.4</v>
      </c>
      <c r="O16" s="83" t="s">
        <v>374</v>
      </c>
      <c r="P16" s="75" t="s">
        <v>375</v>
      </c>
      <c r="Q16" s="76" t="s">
        <v>57</v>
      </c>
      <c r="R16" s="75"/>
      <c r="S16" s="84" t="s">
        <v>376</v>
      </c>
      <c r="T16" s="85">
        <f t="shared" si="1"/>
      </c>
      <c r="U16" s="86">
        <f t="shared" si="2"/>
      </c>
    </row>
    <row r="17" spans="1:21" s="12" customFormat="1" ht="24" customHeight="1">
      <c r="A17" s="430"/>
      <c r="B17" s="73"/>
      <c r="C17" s="87" t="s">
        <v>370</v>
      </c>
      <c r="D17" s="75" t="s">
        <v>371</v>
      </c>
      <c r="E17" s="75" t="s">
        <v>1448</v>
      </c>
      <c r="F17" s="76" t="s">
        <v>372</v>
      </c>
      <c r="G17" s="77">
        <v>1.998</v>
      </c>
      <c r="H17" s="75" t="s">
        <v>373</v>
      </c>
      <c r="I17" s="47">
        <v>1790</v>
      </c>
      <c r="J17" s="78">
        <v>5</v>
      </c>
      <c r="K17" s="79">
        <v>11.5</v>
      </c>
      <c r="L17" s="80">
        <f t="shared" si="0"/>
        <v>201.88347826086954</v>
      </c>
      <c r="M17" s="252">
        <v>11.1</v>
      </c>
      <c r="N17" s="82">
        <v>14.4</v>
      </c>
      <c r="O17" s="83" t="s">
        <v>377</v>
      </c>
      <c r="P17" s="75" t="s">
        <v>375</v>
      </c>
      <c r="Q17" s="76" t="s">
        <v>57</v>
      </c>
      <c r="R17" s="75"/>
      <c r="S17" s="84" t="s">
        <v>376</v>
      </c>
      <c r="T17" s="85">
        <f t="shared" si="1"/>
        <v>103</v>
      </c>
      <c r="U17" s="86">
        <f t="shared" si="2"/>
      </c>
    </row>
    <row r="18" spans="1:21" s="12" customFormat="1" ht="24" customHeight="1">
      <c r="A18" s="432" t="s">
        <v>1449</v>
      </c>
      <c r="B18" s="73"/>
      <c r="C18" s="87" t="s">
        <v>370</v>
      </c>
      <c r="D18" s="88" t="s">
        <v>378</v>
      </c>
      <c r="E18" s="88"/>
      <c r="F18" s="47" t="s">
        <v>379</v>
      </c>
      <c r="G18" s="89">
        <v>2.994</v>
      </c>
      <c r="H18" s="88" t="s">
        <v>373</v>
      </c>
      <c r="I18" s="47">
        <v>1890</v>
      </c>
      <c r="J18" s="42">
        <v>5</v>
      </c>
      <c r="K18" s="90">
        <v>7.6</v>
      </c>
      <c r="L18" s="80">
        <f t="shared" si="0"/>
        <v>305.48157894736835</v>
      </c>
      <c r="M18" s="250">
        <v>10.2</v>
      </c>
      <c r="N18" s="82">
        <v>13.5</v>
      </c>
      <c r="O18" s="91" t="s">
        <v>377</v>
      </c>
      <c r="P18" s="88" t="s">
        <v>375</v>
      </c>
      <c r="Q18" s="47" t="s">
        <v>57</v>
      </c>
      <c r="R18" s="75"/>
      <c r="S18" s="92" t="s">
        <v>376</v>
      </c>
      <c r="T18" s="85">
        <f t="shared" si="1"/>
      </c>
      <c r="U18" s="86">
        <f t="shared" si="2"/>
      </c>
    </row>
    <row r="19" spans="1:21" s="12" customFormat="1" ht="24" customHeight="1">
      <c r="A19" s="430"/>
      <c r="B19" s="73"/>
      <c r="C19" s="93" t="s">
        <v>382</v>
      </c>
      <c r="D19" s="75" t="s">
        <v>383</v>
      </c>
      <c r="E19" s="75" t="s">
        <v>1450</v>
      </c>
      <c r="F19" s="76" t="s">
        <v>384</v>
      </c>
      <c r="G19" s="77">
        <v>4.999</v>
      </c>
      <c r="H19" s="75" t="s">
        <v>380</v>
      </c>
      <c r="I19" s="75">
        <v>1950</v>
      </c>
      <c r="J19" s="97">
        <v>5</v>
      </c>
      <c r="K19" s="79">
        <v>6.5</v>
      </c>
      <c r="L19" s="80">
        <f t="shared" si="0"/>
        <v>357.17846153846153</v>
      </c>
      <c r="M19" s="252">
        <v>10.2</v>
      </c>
      <c r="N19" s="82">
        <v>13.5</v>
      </c>
      <c r="O19" s="76" t="s">
        <v>374</v>
      </c>
      <c r="P19" s="76" t="s">
        <v>171</v>
      </c>
      <c r="Q19" s="76" t="s">
        <v>381</v>
      </c>
      <c r="R19" s="75"/>
      <c r="S19" s="96" t="s">
        <v>376</v>
      </c>
      <c r="T19" s="85">
        <f t="shared" si="1"/>
      </c>
      <c r="U19" s="86">
        <f t="shared" si="2"/>
      </c>
    </row>
    <row r="20" spans="1:21" s="12" customFormat="1" ht="24" customHeight="1">
      <c r="A20" s="430"/>
      <c r="B20" s="73"/>
      <c r="C20" s="93" t="s">
        <v>385</v>
      </c>
      <c r="D20" s="75" t="s">
        <v>383</v>
      </c>
      <c r="E20" s="75" t="s">
        <v>1451</v>
      </c>
      <c r="F20" s="76" t="s">
        <v>384</v>
      </c>
      <c r="G20" s="77">
        <v>4.999</v>
      </c>
      <c r="H20" s="75" t="s">
        <v>380</v>
      </c>
      <c r="I20" s="75">
        <v>1960</v>
      </c>
      <c r="J20" s="97">
        <v>5</v>
      </c>
      <c r="K20" s="79">
        <v>6.8</v>
      </c>
      <c r="L20" s="80">
        <f t="shared" si="0"/>
        <v>341.42058823529413</v>
      </c>
      <c r="M20" s="252">
        <v>9.4</v>
      </c>
      <c r="N20" s="82">
        <v>13.5</v>
      </c>
      <c r="O20" s="83" t="s">
        <v>377</v>
      </c>
      <c r="P20" s="76" t="s">
        <v>171</v>
      </c>
      <c r="Q20" s="76" t="s">
        <v>381</v>
      </c>
      <c r="R20" s="75"/>
      <c r="S20" s="96" t="s">
        <v>376</v>
      </c>
      <c r="T20" s="85">
        <f t="shared" si="1"/>
      </c>
      <c r="U20" s="86">
        <f t="shared" si="2"/>
      </c>
    </row>
    <row r="21" spans="1:21" s="12" customFormat="1" ht="24" customHeight="1">
      <c r="A21" s="430"/>
      <c r="B21" s="73"/>
      <c r="C21" s="93" t="s">
        <v>386</v>
      </c>
      <c r="D21" s="75" t="s">
        <v>387</v>
      </c>
      <c r="E21" s="75" t="s">
        <v>1452</v>
      </c>
      <c r="F21" s="76" t="s">
        <v>384</v>
      </c>
      <c r="G21" s="77">
        <v>4.999</v>
      </c>
      <c r="H21" s="75" t="s">
        <v>380</v>
      </c>
      <c r="I21" s="75">
        <v>1970</v>
      </c>
      <c r="J21" s="97">
        <v>5</v>
      </c>
      <c r="K21" s="79">
        <v>6.8</v>
      </c>
      <c r="L21" s="80">
        <f t="shared" si="0"/>
        <v>341.42058823529413</v>
      </c>
      <c r="M21" s="252">
        <v>10.2</v>
      </c>
      <c r="N21" s="82">
        <v>13.5</v>
      </c>
      <c r="O21" s="76" t="s">
        <v>377</v>
      </c>
      <c r="P21" s="76" t="s">
        <v>171</v>
      </c>
      <c r="Q21" s="76" t="s">
        <v>381</v>
      </c>
      <c r="R21" s="75"/>
      <c r="S21" s="96" t="s">
        <v>376</v>
      </c>
      <c r="T21" s="85">
        <f t="shared" si="1"/>
      </c>
      <c r="U21" s="86">
        <f t="shared" si="2"/>
      </c>
    </row>
    <row r="22" spans="1:21" s="12" customFormat="1" ht="24" customHeight="1">
      <c r="A22" s="430"/>
      <c r="B22" s="73"/>
      <c r="C22" s="93" t="s">
        <v>388</v>
      </c>
      <c r="D22" s="75" t="s">
        <v>387</v>
      </c>
      <c r="E22" s="75" t="s">
        <v>1453</v>
      </c>
      <c r="F22" s="76" t="s">
        <v>384</v>
      </c>
      <c r="G22" s="77">
        <v>4.999</v>
      </c>
      <c r="H22" s="75" t="s">
        <v>380</v>
      </c>
      <c r="I22" s="75">
        <v>1990</v>
      </c>
      <c r="J22" s="97">
        <v>5</v>
      </c>
      <c r="K22" s="79">
        <v>6.8</v>
      </c>
      <c r="L22" s="80">
        <f t="shared" si="0"/>
        <v>341.42058823529413</v>
      </c>
      <c r="M22" s="250">
        <v>10.2</v>
      </c>
      <c r="N22" s="82">
        <v>13.5</v>
      </c>
      <c r="O22" s="76" t="s">
        <v>377</v>
      </c>
      <c r="P22" s="76" t="s">
        <v>171</v>
      </c>
      <c r="Q22" s="76" t="s">
        <v>381</v>
      </c>
      <c r="R22" s="75"/>
      <c r="S22" s="96" t="s">
        <v>376</v>
      </c>
      <c r="T22" s="85">
        <f t="shared" si="1"/>
      </c>
      <c r="U22" s="86">
        <f t="shared" si="2"/>
      </c>
    </row>
    <row r="23" spans="1:21" s="12" customFormat="1" ht="24" customHeight="1">
      <c r="A23" s="430"/>
      <c r="B23" s="184"/>
      <c r="C23" s="93" t="s">
        <v>386</v>
      </c>
      <c r="D23" s="75" t="s">
        <v>387</v>
      </c>
      <c r="E23" s="75" t="s">
        <v>1450</v>
      </c>
      <c r="F23" s="76" t="s">
        <v>384</v>
      </c>
      <c r="G23" s="77">
        <v>4.999</v>
      </c>
      <c r="H23" s="75" t="s">
        <v>380</v>
      </c>
      <c r="I23" s="75">
        <v>1960</v>
      </c>
      <c r="J23" s="97">
        <v>5</v>
      </c>
      <c r="K23" s="79">
        <v>6.5</v>
      </c>
      <c r="L23" s="80">
        <f t="shared" si="0"/>
        <v>357.17846153846153</v>
      </c>
      <c r="M23" s="81">
        <v>7.4</v>
      </c>
      <c r="N23" s="82">
        <v>13.5</v>
      </c>
      <c r="O23" s="76" t="s">
        <v>374</v>
      </c>
      <c r="P23" s="76" t="s">
        <v>171</v>
      </c>
      <c r="Q23" s="76" t="s">
        <v>381</v>
      </c>
      <c r="R23" s="75"/>
      <c r="S23" s="96" t="s">
        <v>376</v>
      </c>
      <c r="T23" s="85">
        <f t="shared" si="1"/>
      </c>
      <c r="U23" s="86">
        <f t="shared" si="2"/>
      </c>
    </row>
    <row r="24" spans="1:21" s="12" customFormat="1" ht="24" customHeight="1">
      <c r="A24" s="430"/>
      <c r="B24" s="73"/>
      <c r="C24" s="87" t="s">
        <v>389</v>
      </c>
      <c r="D24" s="75" t="s">
        <v>390</v>
      </c>
      <c r="E24" s="75" t="s">
        <v>1392</v>
      </c>
      <c r="F24" s="76" t="s">
        <v>372</v>
      </c>
      <c r="G24" s="77">
        <v>1.998</v>
      </c>
      <c r="H24" s="75" t="s">
        <v>373</v>
      </c>
      <c r="I24" s="47">
        <v>1760</v>
      </c>
      <c r="J24" s="78">
        <v>5</v>
      </c>
      <c r="K24" s="90">
        <v>9.1</v>
      </c>
      <c r="L24" s="80">
        <f t="shared" si="0"/>
        <v>255.12747252747252</v>
      </c>
      <c r="M24" s="81">
        <v>12.2</v>
      </c>
      <c r="N24" s="82">
        <v>15.4</v>
      </c>
      <c r="O24" s="83" t="s">
        <v>374</v>
      </c>
      <c r="P24" s="75" t="s">
        <v>375</v>
      </c>
      <c r="Q24" s="76" t="s">
        <v>57</v>
      </c>
      <c r="R24" s="75"/>
      <c r="S24" s="84" t="s">
        <v>376</v>
      </c>
      <c r="T24" s="85">
        <f t="shared" si="1"/>
      </c>
      <c r="U24" s="86">
        <f t="shared" si="2"/>
      </c>
    </row>
    <row r="25" spans="1:21" s="12" customFormat="1" ht="24" customHeight="1">
      <c r="A25" s="430"/>
      <c r="B25" s="192"/>
      <c r="C25" s="87" t="s">
        <v>389</v>
      </c>
      <c r="D25" s="75" t="s">
        <v>390</v>
      </c>
      <c r="E25" s="75" t="s">
        <v>1391</v>
      </c>
      <c r="F25" s="76" t="s">
        <v>372</v>
      </c>
      <c r="G25" s="77">
        <v>1.998</v>
      </c>
      <c r="H25" s="75" t="s">
        <v>373</v>
      </c>
      <c r="I25" s="47">
        <v>1780</v>
      </c>
      <c r="J25" s="78">
        <v>5</v>
      </c>
      <c r="K25" s="79">
        <v>9.1</v>
      </c>
      <c r="L25" s="80">
        <f t="shared" si="0"/>
        <v>255.12747252747252</v>
      </c>
      <c r="M25" s="81">
        <v>11.1</v>
      </c>
      <c r="N25" s="82">
        <v>14.4</v>
      </c>
      <c r="O25" s="83" t="s">
        <v>374</v>
      </c>
      <c r="P25" s="75" t="s">
        <v>375</v>
      </c>
      <c r="Q25" s="76" t="s">
        <v>57</v>
      </c>
      <c r="R25" s="75"/>
      <c r="S25" s="84" t="s">
        <v>376</v>
      </c>
      <c r="T25" s="85"/>
      <c r="U25" s="86"/>
    </row>
    <row r="26" spans="1:21" s="12" customFormat="1" ht="24" customHeight="1">
      <c r="A26" s="430"/>
      <c r="B26" s="192"/>
      <c r="C26" s="87" t="s">
        <v>389</v>
      </c>
      <c r="D26" s="75" t="s">
        <v>390</v>
      </c>
      <c r="E26" s="75" t="s">
        <v>1298</v>
      </c>
      <c r="F26" s="76" t="s">
        <v>372</v>
      </c>
      <c r="G26" s="77">
        <v>1.998</v>
      </c>
      <c r="H26" s="75" t="s">
        <v>373</v>
      </c>
      <c r="I26" s="47" t="s">
        <v>391</v>
      </c>
      <c r="J26" s="78">
        <v>5</v>
      </c>
      <c r="K26" s="79">
        <v>11.2</v>
      </c>
      <c r="L26" s="80">
        <f t="shared" si="0"/>
        <v>207.29107142857143</v>
      </c>
      <c r="M26" s="81">
        <v>11.1</v>
      </c>
      <c r="N26" s="82">
        <v>14.4</v>
      </c>
      <c r="O26" s="83" t="s">
        <v>377</v>
      </c>
      <c r="P26" s="75" t="s">
        <v>375</v>
      </c>
      <c r="Q26" s="76" t="s">
        <v>57</v>
      </c>
      <c r="R26" s="75"/>
      <c r="S26" s="84" t="s">
        <v>376</v>
      </c>
      <c r="T26" s="85"/>
      <c r="U26" s="86"/>
    </row>
    <row r="27" spans="1:21" s="12" customFormat="1" ht="24" customHeight="1">
      <c r="A27" s="430"/>
      <c r="B27" s="192"/>
      <c r="C27" s="87" t="s">
        <v>389</v>
      </c>
      <c r="D27" s="75" t="s">
        <v>392</v>
      </c>
      <c r="E27" s="75" t="s">
        <v>1392</v>
      </c>
      <c r="F27" s="76" t="s">
        <v>379</v>
      </c>
      <c r="G27" s="77">
        <v>2.994</v>
      </c>
      <c r="H27" s="75" t="s">
        <v>373</v>
      </c>
      <c r="I27" s="47">
        <v>1870</v>
      </c>
      <c r="J27" s="78">
        <v>5</v>
      </c>
      <c r="K27" s="79">
        <v>7.5</v>
      </c>
      <c r="L27" s="80">
        <f t="shared" si="0"/>
        <v>309.55466666666666</v>
      </c>
      <c r="M27" s="81">
        <v>11.1</v>
      </c>
      <c r="N27" s="82">
        <v>14.4</v>
      </c>
      <c r="O27" s="83" t="s">
        <v>377</v>
      </c>
      <c r="P27" s="75" t="s">
        <v>375</v>
      </c>
      <c r="Q27" s="76" t="s">
        <v>57</v>
      </c>
      <c r="R27" s="75"/>
      <c r="S27" s="84"/>
      <c r="T27" s="85"/>
      <c r="U27" s="86"/>
    </row>
    <row r="28" spans="1:21" s="12" customFormat="1" ht="24" customHeight="1">
      <c r="A28" s="430"/>
      <c r="B28" s="192"/>
      <c r="C28" s="87" t="s">
        <v>389</v>
      </c>
      <c r="D28" s="75" t="s">
        <v>392</v>
      </c>
      <c r="E28" s="75" t="s">
        <v>1391</v>
      </c>
      <c r="F28" s="76" t="s">
        <v>379</v>
      </c>
      <c r="G28" s="77">
        <v>2.994</v>
      </c>
      <c r="H28" s="75" t="s">
        <v>373</v>
      </c>
      <c r="I28" s="47">
        <v>1890</v>
      </c>
      <c r="J28" s="78">
        <v>5</v>
      </c>
      <c r="K28" s="79">
        <v>7.5</v>
      </c>
      <c r="L28" s="80">
        <f t="shared" si="0"/>
        <v>309.55466666666666</v>
      </c>
      <c r="M28" s="81">
        <v>10.2</v>
      </c>
      <c r="N28" s="82">
        <v>13.5</v>
      </c>
      <c r="O28" s="83" t="s">
        <v>377</v>
      </c>
      <c r="P28" s="75" t="s">
        <v>375</v>
      </c>
      <c r="Q28" s="76" t="s">
        <v>57</v>
      </c>
      <c r="R28" s="75"/>
      <c r="S28" s="84" t="s">
        <v>376</v>
      </c>
      <c r="T28" s="85"/>
      <c r="U28" s="86"/>
    </row>
    <row r="29" spans="1:21" s="12" customFormat="1" ht="24" customHeight="1">
      <c r="A29" s="430"/>
      <c r="B29" s="192"/>
      <c r="C29" s="93" t="s">
        <v>393</v>
      </c>
      <c r="D29" s="75" t="s">
        <v>394</v>
      </c>
      <c r="E29" s="75" t="s">
        <v>1454</v>
      </c>
      <c r="F29" s="76" t="s">
        <v>384</v>
      </c>
      <c r="G29" s="77">
        <v>4.999</v>
      </c>
      <c r="H29" s="75" t="s">
        <v>380</v>
      </c>
      <c r="I29" s="75" t="s">
        <v>395</v>
      </c>
      <c r="J29" s="97">
        <v>5</v>
      </c>
      <c r="K29" s="79">
        <v>6.8</v>
      </c>
      <c r="L29" s="80">
        <f t="shared" si="0"/>
        <v>341.42058823529413</v>
      </c>
      <c r="M29" s="81">
        <v>10.2</v>
      </c>
      <c r="N29" s="82">
        <v>13.5</v>
      </c>
      <c r="O29" s="83" t="s">
        <v>377</v>
      </c>
      <c r="P29" s="76" t="s">
        <v>171</v>
      </c>
      <c r="Q29" s="76" t="s">
        <v>381</v>
      </c>
      <c r="R29" s="75"/>
      <c r="S29" s="96" t="s">
        <v>376</v>
      </c>
      <c r="T29" s="85"/>
      <c r="U29" s="86"/>
    </row>
    <row r="30" spans="1:21" s="12" customFormat="1" ht="40.5" customHeight="1">
      <c r="A30" s="430"/>
      <c r="B30" s="192"/>
      <c r="C30" s="93" t="s">
        <v>396</v>
      </c>
      <c r="D30" s="75" t="s">
        <v>394</v>
      </c>
      <c r="E30" s="75" t="s">
        <v>1455</v>
      </c>
      <c r="F30" s="76" t="s">
        <v>384</v>
      </c>
      <c r="G30" s="77">
        <v>4.999</v>
      </c>
      <c r="H30" s="75" t="s">
        <v>380</v>
      </c>
      <c r="I30" s="75" t="s">
        <v>395</v>
      </c>
      <c r="J30" s="97">
        <v>5</v>
      </c>
      <c r="K30" s="79">
        <v>6.6</v>
      </c>
      <c r="L30" s="80">
        <f t="shared" si="0"/>
        <v>351.7666666666667</v>
      </c>
      <c r="M30" s="81">
        <v>10.2</v>
      </c>
      <c r="N30" s="82">
        <v>13.5</v>
      </c>
      <c r="O30" s="76" t="s">
        <v>374</v>
      </c>
      <c r="P30" s="76" t="s">
        <v>171</v>
      </c>
      <c r="Q30" s="76" t="s">
        <v>381</v>
      </c>
      <c r="R30" s="75"/>
      <c r="S30" s="96" t="s">
        <v>376</v>
      </c>
      <c r="T30" s="85"/>
      <c r="U30" s="86"/>
    </row>
    <row r="31" spans="1:21" s="12" customFormat="1" ht="33" customHeight="1">
      <c r="A31" s="430"/>
      <c r="B31" s="192"/>
      <c r="C31" s="93" t="s">
        <v>397</v>
      </c>
      <c r="D31" s="75" t="s">
        <v>398</v>
      </c>
      <c r="E31" s="38" t="s">
        <v>1456</v>
      </c>
      <c r="F31" s="76" t="s">
        <v>379</v>
      </c>
      <c r="G31" s="77">
        <v>2.994</v>
      </c>
      <c r="H31" s="75" t="s">
        <v>373</v>
      </c>
      <c r="I31" s="76" t="s">
        <v>1457</v>
      </c>
      <c r="J31" s="37">
        <v>2</v>
      </c>
      <c r="K31" s="99">
        <v>10.6</v>
      </c>
      <c r="L31" s="80">
        <f t="shared" si="0"/>
        <v>219.0245283018868</v>
      </c>
      <c r="M31" s="100">
        <v>12.2</v>
      </c>
      <c r="N31" s="82">
        <v>15.4</v>
      </c>
      <c r="O31" s="91" t="s">
        <v>377</v>
      </c>
      <c r="P31" s="38" t="s">
        <v>399</v>
      </c>
      <c r="Q31" s="35" t="s">
        <v>381</v>
      </c>
      <c r="R31" s="75"/>
      <c r="S31" s="84" t="s">
        <v>376</v>
      </c>
      <c r="T31" s="85">
        <f t="shared" si="1"/>
      </c>
      <c r="U31" s="86">
        <f t="shared" si="2"/>
      </c>
    </row>
    <row r="32" spans="1:21" s="12" customFormat="1" ht="24" customHeight="1">
      <c r="A32" s="430"/>
      <c r="B32" s="73"/>
      <c r="C32" s="74" t="s">
        <v>397</v>
      </c>
      <c r="D32" s="38" t="s">
        <v>398</v>
      </c>
      <c r="E32" s="35" t="s">
        <v>1458</v>
      </c>
      <c r="F32" s="76" t="s">
        <v>379</v>
      </c>
      <c r="G32" s="98">
        <v>2.994</v>
      </c>
      <c r="H32" s="38" t="s">
        <v>373</v>
      </c>
      <c r="I32" s="40" t="s">
        <v>1459</v>
      </c>
      <c r="J32" s="37">
        <v>2</v>
      </c>
      <c r="K32" s="99">
        <v>9.8</v>
      </c>
      <c r="L32" s="80">
        <f t="shared" si="0"/>
        <v>236.90408163265303</v>
      </c>
      <c r="M32" s="100">
        <v>12.2</v>
      </c>
      <c r="N32" s="82">
        <v>15.4</v>
      </c>
      <c r="O32" s="433" t="s">
        <v>1436</v>
      </c>
      <c r="P32" s="38" t="s">
        <v>399</v>
      </c>
      <c r="Q32" s="35" t="s">
        <v>381</v>
      </c>
      <c r="R32" s="75"/>
      <c r="S32" s="84" t="s">
        <v>376</v>
      </c>
      <c r="T32" s="85">
        <f t="shared" si="1"/>
      </c>
      <c r="U32" s="86">
        <f t="shared" si="2"/>
      </c>
    </row>
    <row r="33" spans="1:21" s="12" customFormat="1" ht="33" customHeight="1">
      <c r="A33" s="430"/>
      <c r="B33" s="73"/>
      <c r="C33" s="93" t="s">
        <v>397</v>
      </c>
      <c r="D33" s="75" t="s">
        <v>398</v>
      </c>
      <c r="E33" s="434" t="s">
        <v>1460</v>
      </c>
      <c r="F33" s="35" t="s">
        <v>379</v>
      </c>
      <c r="G33" s="98">
        <v>2.994</v>
      </c>
      <c r="H33" s="38" t="s">
        <v>373</v>
      </c>
      <c r="I33" s="76">
        <v>1720</v>
      </c>
      <c r="J33" s="37">
        <v>2</v>
      </c>
      <c r="K33" s="99">
        <v>9.6</v>
      </c>
      <c r="L33" s="80">
        <f t="shared" si="0"/>
        <v>241.83958333333334</v>
      </c>
      <c r="M33" s="100">
        <v>12.2</v>
      </c>
      <c r="N33" s="82">
        <v>15.4</v>
      </c>
      <c r="O33" s="433" t="s">
        <v>1436</v>
      </c>
      <c r="P33" s="38" t="s">
        <v>399</v>
      </c>
      <c r="Q33" s="35" t="s">
        <v>381</v>
      </c>
      <c r="R33" s="75"/>
      <c r="S33" s="84" t="s">
        <v>376</v>
      </c>
      <c r="T33" s="85">
        <f t="shared" si="1"/>
      </c>
      <c r="U33" s="86">
        <f t="shared" si="2"/>
      </c>
    </row>
    <row r="34" spans="1:21" s="12" customFormat="1" ht="24" customHeight="1">
      <c r="A34" s="430"/>
      <c r="B34" s="184"/>
      <c r="C34" s="93" t="s">
        <v>397</v>
      </c>
      <c r="D34" s="75" t="s">
        <v>400</v>
      </c>
      <c r="E34" s="75" t="s">
        <v>1295</v>
      </c>
      <c r="F34" s="76" t="s">
        <v>384</v>
      </c>
      <c r="G34" s="77">
        <v>4.999</v>
      </c>
      <c r="H34" s="75" t="s">
        <v>373</v>
      </c>
      <c r="I34" s="76" t="s">
        <v>1461</v>
      </c>
      <c r="J34" s="78">
        <v>2</v>
      </c>
      <c r="K34" s="79">
        <v>8.1</v>
      </c>
      <c r="L34" s="80">
        <f t="shared" si="0"/>
        <v>286.6246913580247</v>
      </c>
      <c r="M34" s="81">
        <v>11.1</v>
      </c>
      <c r="N34" s="82">
        <v>14.4</v>
      </c>
      <c r="O34" s="433" t="s">
        <v>1436</v>
      </c>
      <c r="P34" s="75" t="s">
        <v>399</v>
      </c>
      <c r="Q34" s="76" t="s">
        <v>381</v>
      </c>
      <c r="R34" s="76"/>
      <c r="S34" s="84" t="s">
        <v>376</v>
      </c>
      <c r="T34" s="85">
        <f t="shared" si="1"/>
      </c>
      <c r="U34" s="86">
        <f t="shared" si="2"/>
      </c>
    </row>
    <row r="35" spans="1:21" s="12" customFormat="1" ht="24" customHeight="1" thickBot="1">
      <c r="A35" s="435"/>
      <c r="B35" s="73"/>
      <c r="C35" s="93" t="s">
        <v>397</v>
      </c>
      <c r="D35" s="75" t="s">
        <v>400</v>
      </c>
      <c r="E35" s="431" t="s">
        <v>1460</v>
      </c>
      <c r="F35" s="76" t="s">
        <v>384</v>
      </c>
      <c r="G35" s="77">
        <v>4.999</v>
      </c>
      <c r="H35" s="75" t="s">
        <v>373</v>
      </c>
      <c r="I35" s="76">
        <v>1860</v>
      </c>
      <c r="J35" s="78">
        <v>2</v>
      </c>
      <c r="K35" s="245">
        <v>8.1</v>
      </c>
      <c r="L35" s="110">
        <f t="shared" si="0"/>
        <v>286.6246913580247</v>
      </c>
      <c r="M35" s="81">
        <v>11.1</v>
      </c>
      <c r="N35" s="82">
        <v>14.4</v>
      </c>
      <c r="O35" s="433" t="s">
        <v>1436</v>
      </c>
      <c r="P35" s="75" t="s">
        <v>399</v>
      </c>
      <c r="Q35" s="76" t="s">
        <v>83</v>
      </c>
      <c r="R35" s="76"/>
      <c r="S35" s="84" t="s">
        <v>376</v>
      </c>
      <c r="T35" s="85">
        <f t="shared" si="1"/>
      </c>
      <c r="U35" s="86">
        <f t="shared" si="2"/>
      </c>
    </row>
  </sheetData>
  <sheetProtection/>
  <mergeCells count="23">
    <mergeCell ref="J2:O2"/>
    <mergeCell ref="P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375" style="28" customWidth="1"/>
    <col min="2" max="2" width="4.125" style="6" customWidth="1"/>
    <col min="3" max="3" width="13.50390625" style="6" customWidth="1"/>
    <col min="4" max="4" width="10.00390625" style="6" bestFit="1" customWidth="1"/>
    <col min="5" max="5" width="10.625" style="6" customWidth="1"/>
    <col min="6" max="6" width="7.125" style="6" customWidth="1"/>
    <col min="7" max="7" width="6.25390625" style="6" customWidth="1"/>
    <col min="8" max="8" width="11.75390625" style="6" customWidth="1"/>
    <col min="9" max="9" width="10.50390625" style="6" customWidth="1"/>
    <col min="10" max="10" width="7.25390625" style="6" bestFit="1" customWidth="1"/>
    <col min="11" max="11" width="6.125" style="6" bestFit="1" customWidth="1"/>
    <col min="12" max="12" width="9.375" style="6" bestFit="1" customWidth="1"/>
    <col min="13" max="14" width="8.875" style="6" bestFit="1" customWidth="1"/>
    <col min="15" max="15" width="11.375" style="6" customWidth="1"/>
    <col min="16" max="16" width="9.75390625" style="6" customWidth="1"/>
    <col min="17" max="17" width="8.875" style="6" bestFit="1" customWidth="1"/>
    <col min="18" max="18" width="5.625" style="6" bestFit="1" customWidth="1"/>
    <col min="19" max="19" width="10.50390625" style="6" customWidth="1"/>
    <col min="20" max="21" width="8.625" style="6" bestFit="1" customWidth="1"/>
    <col min="22" max="16384" width="9.00390625" style="6" customWidth="1"/>
  </cols>
  <sheetData>
    <row r="1" spans="1:17" ht="21.75" customHeight="1">
      <c r="A1" s="5"/>
      <c r="B1" s="5"/>
      <c r="Q1" s="7"/>
    </row>
    <row r="2" spans="1:21" s="12" customFormat="1" ht="15">
      <c r="A2" s="6"/>
      <c r="B2" s="6"/>
      <c r="C2" s="6"/>
      <c r="F2" s="29"/>
      <c r="I2" s="6"/>
      <c r="J2" s="857" t="s">
        <v>1462</v>
      </c>
      <c r="K2" s="857"/>
      <c r="L2" s="857"/>
      <c r="M2" s="857"/>
      <c r="N2" s="857"/>
      <c r="O2" s="857"/>
      <c r="P2" s="857"/>
      <c r="Q2" s="760"/>
      <c r="R2" s="760"/>
      <c r="S2" s="760"/>
      <c r="T2" s="760"/>
      <c r="U2" s="760"/>
    </row>
    <row r="3" spans="1:21" s="12" customFormat="1" ht="23.25" customHeight="1">
      <c r="A3" s="31" t="s">
        <v>283</v>
      </c>
      <c r="B3" s="32"/>
      <c r="C3" s="6"/>
      <c r="F3" s="6"/>
      <c r="G3" s="6"/>
      <c r="H3" s="6"/>
      <c r="I3" s="6"/>
      <c r="J3" s="33"/>
      <c r="K3" s="6"/>
      <c r="L3" s="6"/>
      <c r="M3" s="6"/>
      <c r="N3" s="6"/>
      <c r="O3" s="6"/>
      <c r="Q3" s="34"/>
      <c r="R3" s="761" t="s">
        <v>367</v>
      </c>
      <c r="S3" s="761"/>
      <c r="T3" s="761"/>
      <c r="U3" s="761"/>
    </row>
    <row r="4" spans="1:21" s="12" customFormat="1" ht="14.25" customHeight="1" thickBot="1">
      <c r="A4" s="858" t="s">
        <v>424</v>
      </c>
      <c r="B4" s="861" t="s">
        <v>425</v>
      </c>
      <c r="C4" s="862"/>
      <c r="D4" s="769"/>
      <c r="E4" s="769"/>
      <c r="F4" s="762" t="s">
        <v>287</v>
      </c>
      <c r="G4" s="772"/>
      <c r="H4" s="737" t="s">
        <v>288</v>
      </c>
      <c r="I4" s="737" t="s">
        <v>289</v>
      </c>
      <c r="J4" s="774" t="s">
        <v>290</v>
      </c>
      <c r="K4" s="688" t="s">
        <v>291</v>
      </c>
      <c r="L4" s="689"/>
      <c r="M4" s="689"/>
      <c r="N4" s="690"/>
      <c r="O4" s="36"/>
      <c r="P4" s="738"/>
      <c r="Q4" s="739"/>
      <c r="R4" s="740"/>
      <c r="S4" s="39"/>
      <c r="T4" s="741" t="s">
        <v>1</v>
      </c>
      <c r="U4" s="744" t="s">
        <v>2</v>
      </c>
    </row>
    <row r="5" spans="1:21" s="12" customFormat="1" ht="11.25" customHeight="1">
      <c r="A5" s="859"/>
      <c r="B5" s="863"/>
      <c r="C5" s="864"/>
      <c r="D5" s="771"/>
      <c r="E5" s="771"/>
      <c r="F5" s="773"/>
      <c r="G5" s="754"/>
      <c r="H5" s="735"/>
      <c r="I5" s="735"/>
      <c r="J5" s="775"/>
      <c r="K5" s="745" t="s">
        <v>293</v>
      </c>
      <c r="L5" s="748" t="s">
        <v>294</v>
      </c>
      <c r="M5" s="751" t="s">
        <v>368</v>
      </c>
      <c r="N5" s="752" t="s">
        <v>369</v>
      </c>
      <c r="O5" s="43" t="s">
        <v>296</v>
      </c>
      <c r="P5" s="755" t="s">
        <v>297</v>
      </c>
      <c r="Q5" s="756"/>
      <c r="R5" s="757"/>
      <c r="S5" s="44" t="s">
        <v>298</v>
      </c>
      <c r="T5" s="742"/>
      <c r="U5" s="735"/>
    </row>
    <row r="6" spans="1:21" s="12" customFormat="1" ht="11.25" customHeight="1">
      <c r="A6" s="859"/>
      <c r="B6" s="863"/>
      <c r="C6" s="864"/>
      <c r="D6" s="734" t="s">
        <v>299</v>
      </c>
      <c r="E6" s="734" t="s">
        <v>1111</v>
      </c>
      <c r="F6" s="734" t="s">
        <v>299</v>
      </c>
      <c r="G6" s="737" t="s">
        <v>300</v>
      </c>
      <c r="H6" s="735"/>
      <c r="I6" s="735"/>
      <c r="J6" s="775"/>
      <c r="K6" s="746"/>
      <c r="L6" s="749"/>
      <c r="M6" s="746"/>
      <c r="N6" s="753"/>
      <c r="O6" s="45" t="s">
        <v>301</v>
      </c>
      <c r="P6" s="45" t="s">
        <v>302</v>
      </c>
      <c r="Q6" s="45"/>
      <c r="R6" s="45"/>
      <c r="S6" s="46" t="s">
        <v>303</v>
      </c>
      <c r="T6" s="742"/>
      <c r="U6" s="735"/>
    </row>
    <row r="7" spans="1:21" s="12" customFormat="1" ht="12" customHeight="1">
      <c r="A7" s="859"/>
      <c r="B7" s="863"/>
      <c r="C7" s="864"/>
      <c r="D7" s="735"/>
      <c r="E7" s="735"/>
      <c r="F7" s="735"/>
      <c r="G7" s="735"/>
      <c r="H7" s="735"/>
      <c r="I7" s="735"/>
      <c r="J7" s="775"/>
      <c r="K7" s="746"/>
      <c r="L7" s="749"/>
      <c r="M7" s="746"/>
      <c r="N7" s="753"/>
      <c r="O7" s="45" t="s">
        <v>304</v>
      </c>
      <c r="P7" s="45" t="s">
        <v>305</v>
      </c>
      <c r="Q7" s="45" t="s">
        <v>306</v>
      </c>
      <c r="R7" s="45" t="s">
        <v>307</v>
      </c>
      <c r="S7" s="46" t="s">
        <v>308</v>
      </c>
      <c r="T7" s="742"/>
      <c r="U7" s="735"/>
    </row>
    <row r="8" spans="1:21" s="12" customFormat="1" ht="11.25" customHeight="1">
      <c r="A8" s="860"/>
      <c r="B8" s="865"/>
      <c r="C8" s="866"/>
      <c r="D8" s="736"/>
      <c r="E8" s="736"/>
      <c r="F8" s="736"/>
      <c r="G8" s="736"/>
      <c r="H8" s="736"/>
      <c r="I8" s="736"/>
      <c r="J8" s="773"/>
      <c r="K8" s="747"/>
      <c r="L8" s="750"/>
      <c r="M8" s="747"/>
      <c r="N8" s="754"/>
      <c r="O8" s="41" t="s">
        <v>309</v>
      </c>
      <c r="P8" s="41" t="s">
        <v>310</v>
      </c>
      <c r="Q8" s="41" t="s">
        <v>311</v>
      </c>
      <c r="R8" s="48"/>
      <c r="S8" s="49" t="s">
        <v>312</v>
      </c>
      <c r="T8" s="743"/>
      <c r="U8" s="736"/>
    </row>
    <row r="9" spans="1:21" s="12" customFormat="1" ht="24" customHeight="1">
      <c r="A9" s="437" t="s">
        <v>401</v>
      </c>
      <c r="B9" s="438"/>
      <c r="C9" s="439" t="s">
        <v>1463</v>
      </c>
      <c r="D9" s="103" t="s">
        <v>1464</v>
      </c>
      <c r="E9" s="440" t="s">
        <v>1177</v>
      </c>
      <c r="F9" s="105" t="s">
        <v>1465</v>
      </c>
      <c r="G9" s="106">
        <v>1.586</v>
      </c>
      <c r="H9" s="105" t="s">
        <v>402</v>
      </c>
      <c r="I9" s="107">
        <v>1140</v>
      </c>
      <c r="J9" s="108">
        <v>5</v>
      </c>
      <c r="K9" s="111">
        <v>18.2</v>
      </c>
      <c r="L9" s="101">
        <f>IF(K9&gt;0,1/K9*34.6*67.1,"")</f>
        <v>127.56373626373626</v>
      </c>
      <c r="M9" s="111">
        <v>18.7</v>
      </c>
      <c r="N9" s="82">
        <v>21.8</v>
      </c>
      <c r="O9" s="107" t="s">
        <v>403</v>
      </c>
      <c r="P9" s="105" t="s">
        <v>171</v>
      </c>
      <c r="Q9" s="107" t="s">
        <v>10</v>
      </c>
      <c r="R9" s="107"/>
      <c r="S9" s="112" t="s">
        <v>29</v>
      </c>
      <c r="T9" s="85">
        <f>IF(K9&lt;&gt;0,IF(K9&gt;=M9,ROUNDDOWN(K9/M9*100,0),""),"")</f>
      </c>
      <c r="U9" s="86">
        <f>IF(K9&lt;&gt;0,IF(K9&gt;=N9,ROUNDDOWN(K9/N9*100,0),""),"")</f>
      </c>
    </row>
    <row r="10" spans="1:21" s="12" customFormat="1" ht="24" customHeight="1">
      <c r="A10" s="441"/>
      <c r="B10" s="442"/>
      <c r="C10" s="193"/>
      <c r="D10" s="103" t="s">
        <v>1466</v>
      </c>
      <c r="E10" s="443" t="s">
        <v>1467</v>
      </c>
      <c r="F10" s="105" t="s">
        <v>1465</v>
      </c>
      <c r="G10" s="106">
        <v>1.586</v>
      </c>
      <c r="H10" s="105" t="s">
        <v>402</v>
      </c>
      <c r="I10" s="107">
        <v>1210</v>
      </c>
      <c r="J10" s="108">
        <v>5</v>
      </c>
      <c r="K10" s="111">
        <v>17.2</v>
      </c>
      <c r="L10" s="80">
        <f>IF(K10&gt;0,1/K10*34.6*67.1,"")</f>
        <v>134.98023255813953</v>
      </c>
      <c r="M10" s="111">
        <v>17.2</v>
      </c>
      <c r="N10" s="82">
        <v>20.3</v>
      </c>
      <c r="O10" s="107" t="s">
        <v>403</v>
      </c>
      <c r="P10" s="105" t="s">
        <v>9</v>
      </c>
      <c r="Q10" s="107" t="s">
        <v>83</v>
      </c>
      <c r="R10" s="107"/>
      <c r="S10" s="112" t="s">
        <v>29</v>
      </c>
      <c r="T10" s="85">
        <f>IF(K10&lt;&gt;0,IF(K10&gt;=M10,ROUNDDOWN(K10/M10*100,0),""),"")</f>
        <v>100</v>
      </c>
      <c r="U10" s="86">
        <f>IF(K10&lt;&gt;0,IF(K10&gt;=N10,ROUNDDOWN(K10/N10*100,0),""),"")</f>
      </c>
    </row>
    <row r="11" spans="1:21" s="12" customFormat="1" ht="24" customHeight="1">
      <c r="A11" s="444"/>
      <c r="B11" s="438"/>
      <c r="C11" s="439" t="s">
        <v>1468</v>
      </c>
      <c r="D11" s="103" t="s">
        <v>1469</v>
      </c>
      <c r="E11" s="440" t="s">
        <v>1177</v>
      </c>
      <c r="F11" s="105" t="s">
        <v>1465</v>
      </c>
      <c r="G11" s="106">
        <v>1.586</v>
      </c>
      <c r="H11" s="105" t="s">
        <v>1470</v>
      </c>
      <c r="I11" s="107">
        <v>1140</v>
      </c>
      <c r="J11" s="108">
        <v>5</v>
      </c>
      <c r="K11" s="111">
        <v>18.2</v>
      </c>
      <c r="L11" s="80">
        <f>IF(K11&gt;0,1/K11*34.6*67.1,"")</f>
        <v>127.56373626373626</v>
      </c>
      <c r="M11" s="111">
        <v>18.7</v>
      </c>
      <c r="N11" s="82">
        <v>21.8</v>
      </c>
      <c r="O11" s="107" t="s">
        <v>1471</v>
      </c>
      <c r="P11" s="105" t="s">
        <v>171</v>
      </c>
      <c r="Q11" s="107" t="s">
        <v>10</v>
      </c>
      <c r="R11" s="107"/>
      <c r="S11" s="112" t="s">
        <v>29</v>
      </c>
      <c r="T11" s="85">
        <f>IF(K11&lt;&gt;0,IF(K11&gt;=M11,ROUNDDOWN(K11/M11*100,0),""),"")</f>
      </c>
      <c r="U11" s="86">
        <f>IF(K11&lt;&gt;0,IF(K11&gt;=N11,ROUNDDOWN(K11/N11*100,0),""),"")</f>
      </c>
    </row>
    <row r="12" spans="1:21" s="12" customFormat="1" ht="24" customHeight="1" thickBot="1">
      <c r="A12" s="445"/>
      <c r="B12" s="442"/>
      <c r="C12" s="193"/>
      <c r="D12" s="103" t="s">
        <v>1472</v>
      </c>
      <c r="E12" s="443" t="s">
        <v>1467</v>
      </c>
      <c r="F12" s="105" t="s">
        <v>1465</v>
      </c>
      <c r="G12" s="106">
        <v>1.586</v>
      </c>
      <c r="H12" s="105" t="s">
        <v>1470</v>
      </c>
      <c r="I12" s="107">
        <v>1210</v>
      </c>
      <c r="J12" s="108">
        <v>5</v>
      </c>
      <c r="K12" s="446">
        <v>17.4</v>
      </c>
      <c r="L12" s="110">
        <f>IF(K12&gt;0,1/K12*34.6*67.1,"")</f>
        <v>133.42873563218393</v>
      </c>
      <c r="M12" s="111">
        <v>17.2</v>
      </c>
      <c r="N12" s="82">
        <v>20.3</v>
      </c>
      <c r="O12" s="107" t="s">
        <v>1471</v>
      </c>
      <c r="P12" s="105" t="s">
        <v>9</v>
      </c>
      <c r="Q12" s="107" t="s">
        <v>83</v>
      </c>
      <c r="R12" s="107"/>
      <c r="S12" s="112" t="s">
        <v>29</v>
      </c>
      <c r="T12" s="85">
        <f>IF(K12&lt;&gt;0,IF(K12&gt;=M12,ROUNDDOWN(K12/M12*100,0),""),"")</f>
        <v>101</v>
      </c>
      <c r="U12" s="86">
        <f>IF(K12&lt;&gt;0,IF(K12&gt;=N12,ROUNDDOWN(K12/N12*100,0),""),"")</f>
      </c>
    </row>
    <row r="13" spans="1:21" s="12" customFormat="1" ht="11.25" customHeight="1">
      <c r="A13" s="447"/>
      <c r="B13" s="447"/>
      <c r="C13" s="447"/>
      <c r="D13" s="447"/>
      <c r="E13" s="6"/>
      <c r="F13" s="448"/>
      <c r="G13" s="449"/>
      <c r="H13" s="398"/>
      <c r="I13" s="448"/>
      <c r="J13" s="448"/>
      <c r="K13" s="401"/>
      <c r="L13" s="402"/>
      <c r="M13" s="401"/>
      <c r="N13" s="401"/>
      <c r="O13" s="448"/>
      <c r="P13" s="398"/>
      <c r="Q13" s="448"/>
      <c r="R13" s="448"/>
      <c r="S13" s="450"/>
      <c r="T13" s="405"/>
      <c r="U13" s="405"/>
    </row>
  </sheetData>
  <sheetProtection/>
  <mergeCells count="24">
    <mergeCell ref="J2:P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16"/>
  <sheetViews>
    <sheetView view="pageBreakPreview" zoomScale="80" zoomScaleSheetLayoutView="80" zoomScalePageLayoutView="0" workbookViewId="0" topLeftCell="A1">
      <pane xSplit="1" ySplit="8" topLeftCell="B9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A1" sqref="A1"/>
    </sheetView>
  </sheetViews>
  <sheetFormatPr defaultColWidth="9.00390625" defaultRowHeight="13.5"/>
  <cols>
    <col min="1" max="1" width="15.875" style="3" customWidth="1"/>
    <col min="2" max="2" width="3.875" style="4" bestFit="1" customWidth="1"/>
    <col min="3" max="3" width="38.25390625" style="4" customWidth="1"/>
    <col min="4" max="4" width="13.875" style="4" bestFit="1" customWidth="1"/>
    <col min="5" max="5" width="13.875" style="664" customWidth="1"/>
    <col min="6" max="6" width="13.125" style="4" bestFit="1" customWidth="1"/>
    <col min="7" max="7" width="5.875" style="4" bestFit="1" customWidth="1"/>
    <col min="8" max="8" width="12.125" style="4" bestFit="1" customWidth="1"/>
    <col min="9" max="9" width="10.50390625" style="282" bestFit="1" customWidth="1"/>
    <col min="10" max="10" width="7.00390625" style="4" bestFit="1" customWidth="1"/>
    <col min="11" max="11" width="5.875" style="4" bestFit="1" customWidth="1"/>
    <col min="12" max="12" width="8.75390625" style="4" bestFit="1" customWidth="1"/>
    <col min="13" max="13" width="8.50390625" style="4" bestFit="1" customWidth="1"/>
    <col min="14" max="14" width="8.625" style="4" bestFit="1" customWidth="1"/>
    <col min="15" max="15" width="14.375" style="4" bestFit="1" customWidth="1"/>
    <col min="16" max="16" width="10.00390625" style="4" bestFit="1" customWidth="1"/>
    <col min="17" max="17" width="6.00390625" style="4" customWidth="1"/>
    <col min="18" max="18" width="25.25390625" style="4" bestFit="1" customWidth="1"/>
    <col min="19" max="19" width="11.00390625" style="4" bestFit="1" customWidth="1"/>
    <col min="20" max="21" width="8.25390625" style="4" bestFit="1" customWidth="1"/>
    <col min="22" max="16384" width="9.00390625" style="4" customWidth="1"/>
  </cols>
  <sheetData>
    <row r="1" spans="1:17" ht="21.75" customHeight="1">
      <c r="A1" s="663"/>
      <c r="B1" s="663"/>
      <c r="Q1" s="665"/>
    </row>
    <row r="2" spans="1:21" s="2" customFormat="1" ht="15">
      <c r="A2" s="666"/>
      <c r="B2" s="666"/>
      <c r="C2" s="666"/>
      <c r="D2" s="1"/>
      <c r="E2" s="667"/>
      <c r="F2" s="668"/>
      <c r="G2" s="1"/>
      <c r="H2" s="1"/>
      <c r="I2" s="669"/>
      <c r="J2" s="868" t="s">
        <v>1424</v>
      </c>
      <c r="K2" s="868"/>
      <c r="L2" s="868"/>
      <c r="M2" s="868"/>
      <c r="N2" s="868"/>
      <c r="O2" s="868"/>
      <c r="P2" s="670"/>
      <c r="Q2" s="869"/>
      <c r="R2" s="869"/>
      <c r="S2" s="869"/>
      <c r="T2" s="869"/>
      <c r="U2" s="869"/>
    </row>
    <row r="3" spans="1:21" s="2" customFormat="1" ht="23.25" customHeight="1">
      <c r="A3" s="671" t="s">
        <v>0</v>
      </c>
      <c r="B3" s="671"/>
      <c r="C3" s="666"/>
      <c r="D3" s="1"/>
      <c r="E3" s="667"/>
      <c r="F3" s="666"/>
      <c r="G3" s="666"/>
      <c r="H3" s="666"/>
      <c r="I3" s="669"/>
      <c r="J3" s="670"/>
      <c r="K3" s="666"/>
      <c r="L3" s="666"/>
      <c r="M3" s="666"/>
      <c r="N3" s="666"/>
      <c r="O3" s="666"/>
      <c r="P3" s="1"/>
      <c r="Q3" s="672"/>
      <c r="R3" s="870" t="s">
        <v>866</v>
      </c>
      <c r="S3" s="870"/>
      <c r="T3" s="870"/>
      <c r="U3" s="870"/>
    </row>
    <row r="4" spans="1:21" s="2" customFormat="1" ht="14.25" customHeight="1" thickBot="1">
      <c r="A4" s="853" t="s">
        <v>867</v>
      </c>
      <c r="B4" s="871" t="s">
        <v>1426</v>
      </c>
      <c r="C4" s="900"/>
      <c r="D4" s="878"/>
      <c r="E4" s="673"/>
      <c r="F4" s="871" t="s">
        <v>868</v>
      </c>
      <c r="G4" s="872"/>
      <c r="H4" s="867" t="s">
        <v>869</v>
      </c>
      <c r="I4" s="867" t="s">
        <v>1852</v>
      </c>
      <c r="J4" s="875" t="s">
        <v>871</v>
      </c>
      <c r="K4" s="877" t="s">
        <v>1853</v>
      </c>
      <c r="L4" s="878"/>
      <c r="M4" s="878"/>
      <c r="N4" s="879"/>
      <c r="O4" s="257"/>
      <c r="P4" s="880"/>
      <c r="Q4" s="881"/>
      <c r="R4" s="882"/>
      <c r="S4" s="674"/>
      <c r="T4" s="890" t="s">
        <v>1</v>
      </c>
      <c r="U4" s="883" t="s">
        <v>2</v>
      </c>
    </row>
    <row r="5" spans="1:21" s="2" customFormat="1" ht="11.25" customHeight="1">
      <c r="A5" s="813"/>
      <c r="B5" s="901"/>
      <c r="C5" s="902"/>
      <c r="D5" s="905"/>
      <c r="E5" s="675"/>
      <c r="F5" s="873"/>
      <c r="G5" s="874"/>
      <c r="H5" s="813"/>
      <c r="I5" s="813"/>
      <c r="J5" s="876"/>
      <c r="K5" s="893" t="s">
        <v>875</v>
      </c>
      <c r="L5" s="896" t="s">
        <v>876</v>
      </c>
      <c r="M5" s="899" t="s">
        <v>877</v>
      </c>
      <c r="N5" s="884" t="s">
        <v>878</v>
      </c>
      <c r="O5" s="676" t="s">
        <v>879</v>
      </c>
      <c r="P5" s="886" t="s">
        <v>880</v>
      </c>
      <c r="Q5" s="887"/>
      <c r="R5" s="888"/>
      <c r="S5" s="677" t="s">
        <v>881</v>
      </c>
      <c r="T5" s="891"/>
      <c r="U5" s="813"/>
    </row>
    <row r="6" spans="1:21" s="2" customFormat="1" ht="11.25" customHeight="1">
      <c r="A6" s="813"/>
      <c r="B6" s="901"/>
      <c r="C6" s="902"/>
      <c r="D6" s="853" t="s">
        <v>882</v>
      </c>
      <c r="E6" s="889" t="s">
        <v>1111</v>
      </c>
      <c r="F6" s="853" t="s">
        <v>882</v>
      </c>
      <c r="G6" s="867" t="s">
        <v>883</v>
      </c>
      <c r="H6" s="813"/>
      <c r="I6" s="813"/>
      <c r="J6" s="876"/>
      <c r="K6" s="894"/>
      <c r="L6" s="897"/>
      <c r="M6" s="894"/>
      <c r="N6" s="885"/>
      <c r="O6" s="678" t="s">
        <v>884</v>
      </c>
      <c r="P6" s="678" t="s">
        <v>885</v>
      </c>
      <c r="Q6" s="678"/>
      <c r="R6" s="678"/>
      <c r="S6" s="669" t="s">
        <v>886</v>
      </c>
      <c r="T6" s="891"/>
      <c r="U6" s="813"/>
    </row>
    <row r="7" spans="1:21" s="2" customFormat="1" ht="12" customHeight="1">
      <c r="A7" s="813"/>
      <c r="B7" s="901"/>
      <c r="C7" s="902"/>
      <c r="D7" s="813"/>
      <c r="E7" s="685"/>
      <c r="F7" s="813"/>
      <c r="G7" s="813"/>
      <c r="H7" s="813"/>
      <c r="I7" s="813"/>
      <c r="J7" s="876"/>
      <c r="K7" s="894"/>
      <c r="L7" s="897"/>
      <c r="M7" s="894"/>
      <c r="N7" s="885"/>
      <c r="O7" s="678" t="s">
        <v>887</v>
      </c>
      <c r="P7" s="678" t="s">
        <v>888</v>
      </c>
      <c r="Q7" s="678" t="s">
        <v>889</v>
      </c>
      <c r="R7" s="678" t="s">
        <v>890</v>
      </c>
      <c r="S7" s="669" t="s">
        <v>891</v>
      </c>
      <c r="T7" s="891"/>
      <c r="U7" s="813"/>
    </row>
    <row r="8" spans="1:21" s="2" customFormat="1" ht="11.25" customHeight="1">
      <c r="A8" s="814"/>
      <c r="B8" s="903"/>
      <c r="C8" s="904"/>
      <c r="D8" s="814"/>
      <c r="E8" s="686"/>
      <c r="F8" s="814"/>
      <c r="G8" s="814"/>
      <c r="H8" s="814"/>
      <c r="I8" s="814"/>
      <c r="J8" s="873"/>
      <c r="K8" s="895"/>
      <c r="L8" s="898"/>
      <c r="M8" s="895"/>
      <c r="N8" s="874"/>
      <c r="O8" s="258" t="s">
        <v>892</v>
      </c>
      <c r="P8" s="258" t="s">
        <v>893</v>
      </c>
      <c r="Q8" s="258" t="s">
        <v>894</v>
      </c>
      <c r="R8" s="679"/>
      <c r="S8" s="680" t="s">
        <v>895</v>
      </c>
      <c r="T8" s="892"/>
      <c r="U8" s="814"/>
    </row>
    <row r="9" spans="1:21" s="2" customFormat="1" ht="24" customHeight="1">
      <c r="A9" s="681" t="s">
        <v>404</v>
      </c>
      <c r="B9" s="620"/>
      <c r="C9" s="615" t="s">
        <v>405</v>
      </c>
      <c r="D9" s="324" t="s">
        <v>406</v>
      </c>
      <c r="E9" s="320"/>
      <c r="F9" s="320" t="s">
        <v>407</v>
      </c>
      <c r="G9" s="578">
        <v>0.999</v>
      </c>
      <c r="H9" s="320" t="s">
        <v>408</v>
      </c>
      <c r="I9" s="579">
        <v>840</v>
      </c>
      <c r="J9" s="580">
        <v>2</v>
      </c>
      <c r="K9" s="682">
        <v>22</v>
      </c>
      <c r="L9" s="296">
        <f aca="true" t="shared" si="0" ref="L9:L16">IF(K9&gt;0,1/K9*34.6*67.1,"")</f>
        <v>105.52999999999999</v>
      </c>
      <c r="M9" s="295">
        <v>21</v>
      </c>
      <c r="N9" s="298">
        <v>24.5</v>
      </c>
      <c r="O9" s="292" t="s">
        <v>31</v>
      </c>
      <c r="P9" s="292" t="s">
        <v>9</v>
      </c>
      <c r="Q9" s="292" t="s">
        <v>57</v>
      </c>
      <c r="R9" s="324"/>
      <c r="S9" s="320" t="str">
        <f aca="true" t="shared" si="1" ref="S9:S16">IF(AND(LEFT(D9,1)="D"),"☆☆☆☆",IF(AND(LEFT(D9,1)="R"),"☆☆☆☆",IF(AND(LEFT(D9,1)="C"),"☆☆☆",IF(AND(LEFT(D9,1)="M"),"☆☆☆"," "))))</f>
        <v> </v>
      </c>
      <c r="T9" s="302">
        <f aca="true" t="shared" si="2" ref="T9:T16">IF(K9&lt;&gt;0,IF(K9&gt;=M9,ROUNDDOWN(K9/M9*100,0),""),"")</f>
        <v>104</v>
      </c>
      <c r="U9" s="303">
        <f aca="true" t="shared" si="3" ref="U9:U16">IF(K9&lt;&gt;0,IF(K9&gt;=N9,ROUNDDOWN(K9/N9*100,0),""),"")</f>
      </c>
    </row>
    <row r="10" spans="1:21" s="2" customFormat="1" ht="24" customHeight="1">
      <c r="A10" s="575"/>
      <c r="B10" s="620"/>
      <c r="C10" s="615" t="s">
        <v>409</v>
      </c>
      <c r="D10" s="339" t="s">
        <v>410</v>
      </c>
      <c r="E10" s="592"/>
      <c r="F10" s="643" t="s">
        <v>407</v>
      </c>
      <c r="G10" s="644">
        <v>0.999</v>
      </c>
      <c r="H10" s="592" t="s">
        <v>408</v>
      </c>
      <c r="I10" s="579">
        <v>860</v>
      </c>
      <c r="J10" s="593">
        <v>2</v>
      </c>
      <c r="K10" s="581">
        <v>22</v>
      </c>
      <c r="L10" s="296">
        <f t="shared" si="0"/>
        <v>105.52999999999999</v>
      </c>
      <c r="M10" s="295">
        <v>20.8</v>
      </c>
      <c r="N10" s="298">
        <v>23.7</v>
      </c>
      <c r="O10" s="292" t="s">
        <v>31</v>
      </c>
      <c r="P10" s="292" t="s">
        <v>9</v>
      </c>
      <c r="Q10" s="683" t="s">
        <v>57</v>
      </c>
      <c r="R10" s="324"/>
      <c r="S10" s="320" t="str">
        <f t="shared" si="1"/>
        <v> </v>
      </c>
      <c r="T10" s="302">
        <f t="shared" si="2"/>
        <v>105</v>
      </c>
      <c r="U10" s="303">
        <f t="shared" si="3"/>
      </c>
    </row>
    <row r="11" spans="1:21" s="2" customFormat="1" ht="24" customHeight="1">
      <c r="A11" s="575"/>
      <c r="B11" s="620"/>
      <c r="C11" s="615" t="s">
        <v>411</v>
      </c>
      <c r="D11" s="324" t="s">
        <v>412</v>
      </c>
      <c r="E11" s="592"/>
      <c r="F11" s="643" t="s">
        <v>407</v>
      </c>
      <c r="G11" s="644">
        <v>0.999</v>
      </c>
      <c r="H11" s="592" t="s">
        <v>408</v>
      </c>
      <c r="I11" s="579">
        <v>850</v>
      </c>
      <c r="J11" s="593">
        <v>2</v>
      </c>
      <c r="K11" s="581">
        <v>18</v>
      </c>
      <c r="L11" s="296">
        <f t="shared" si="0"/>
        <v>128.9811111111111</v>
      </c>
      <c r="M11" s="295">
        <v>21</v>
      </c>
      <c r="N11" s="298">
        <v>24.5</v>
      </c>
      <c r="O11" s="292" t="s">
        <v>31</v>
      </c>
      <c r="P11" s="292" t="s">
        <v>9</v>
      </c>
      <c r="Q11" s="683" t="s">
        <v>57</v>
      </c>
      <c r="R11" s="324"/>
      <c r="S11" s="320" t="str">
        <f t="shared" si="1"/>
        <v>☆☆☆</v>
      </c>
      <c r="T11" s="302">
        <f t="shared" si="2"/>
      </c>
      <c r="U11" s="303">
        <f t="shared" si="3"/>
      </c>
    </row>
    <row r="12" spans="1:21" s="2" customFormat="1" ht="24" customHeight="1">
      <c r="A12" s="575"/>
      <c r="B12" s="620"/>
      <c r="C12" s="615" t="s">
        <v>413</v>
      </c>
      <c r="D12" s="339" t="s">
        <v>414</v>
      </c>
      <c r="E12" s="592"/>
      <c r="F12" s="320" t="s">
        <v>407</v>
      </c>
      <c r="G12" s="578">
        <v>0.999</v>
      </c>
      <c r="H12" s="592" t="s">
        <v>408</v>
      </c>
      <c r="I12" s="579">
        <v>870</v>
      </c>
      <c r="J12" s="593">
        <v>2</v>
      </c>
      <c r="K12" s="581">
        <v>18</v>
      </c>
      <c r="L12" s="296">
        <f t="shared" si="0"/>
        <v>128.9811111111111</v>
      </c>
      <c r="M12" s="295">
        <v>20.8</v>
      </c>
      <c r="N12" s="298">
        <v>23.7</v>
      </c>
      <c r="O12" s="292" t="s">
        <v>31</v>
      </c>
      <c r="P12" s="292" t="s">
        <v>9</v>
      </c>
      <c r="Q12" s="683" t="s">
        <v>57</v>
      </c>
      <c r="R12" s="324"/>
      <c r="S12" s="320" t="str">
        <f t="shared" si="1"/>
        <v>☆☆☆</v>
      </c>
      <c r="T12" s="302">
        <f t="shared" si="2"/>
      </c>
      <c r="U12" s="303">
        <f t="shared" si="3"/>
      </c>
    </row>
    <row r="13" spans="1:21" s="2" customFormat="1" ht="24" customHeight="1">
      <c r="A13" s="575"/>
      <c r="B13" s="588"/>
      <c r="C13" s="609" t="s">
        <v>1854</v>
      </c>
      <c r="D13" s="339" t="s">
        <v>1855</v>
      </c>
      <c r="E13" s="592" t="s">
        <v>1856</v>
      </c>
      <c r="F13" s="320" t="s">
        <v>1857</v>
      </c>
      <c r="G13" s="578">
        <v>0.998</v>
      </c>
      <c r="H13" s="320" t="s">
        <v>1858</v>
      </c>
      <c r="I13" s="579">
        <v>930</v>
      </c>
      <c r="J13" s="593">
        <v>2</v>
      </c>
      <c r="K13" s="581">
        <v>21.9</v>
      </c>
      <c r="L13" s="296">
        <f t="shared" si="0"/>
        <v>106.01187214611873</v>
      </c>
      <c r="M13" s="297">
        <v>20.8</v>
      </c>
      <c r="N13" s="298">
        <v>23.7</v>
      </c>
      <c r="O13" s="292" t="s">
        <v>1859</v>
      </c>
      <c r="P13" s="292" t="s">
        <v>9</v>
      </c>
      <c r="Q13" s="683" t="s">
        <v>1860</v>
      </c>
      <c r="R13" s="324"/>
      <c r="S13" s="320" t="str">
        <f t="shared" si="1"/>
        <v>☆☆☆☆</v>
      </c>
      <c r="T13" s="302">
        <f t="shared" si="2"/>
        <v>105</v>
      </c>
      <c r="U13" s="303">
        <f t="shared" si="3"/>
      </c>
    </row>
    <row r="14" spans="1:21" s="2" customFormat="1" ht="24" customHeight="1">
      <c r="A14" s="575"/>
      <c r="B14" s="596"/>
      <c r="C14" s="319"/>
      <c r="D14" s="339" t="s">
        <v>1855</v>
      </c>
      <c r="E14" s="592" t="s">
        <v>1861</v>
      </c>
      <c r="F14" s="320" t="s">
        <v>1857</v>
      </c>
      <c r="G14" s="578">
        <v>0.998</v>
      </c>
      <c r="H14" s="320" t="s">
        <v>1858</v>
      </c>
      <c r="I14" s="579">
        <v>940</v>
      </c>
      <c r="J14" s="593">
        <v>2</v>
      </c>
      <c r="K14" s="581">
        <v>21.9</v>
      </c>
      <c r="L14" s="296">
        <f t="shared" si="0"/>
        <v>106.01187214611873</v>
      </c>
      <c r="M14" s="297">
        <v>20.8</v>
      </c>
      <c r="N14" s="298">
        <v>23.7</v>
      </c>
      <c r="O14" s="292" t="s">
        <v>1471</v>
      </c>
      <c r="P14" s="292" t="s">
        <v>9</v>
      </c>
      <c r="Q14" s="683" t="s">
        <v>381</v>
      </c>
      <c r="R14" s="324"/>
      <c r="S14" s="320" t="str">
        <f t="shared" si="1"/>
        <v>☆☆☆☆</v>
      </c>
      <c r="T14" s="302">
        <f t="shared" si="2"/>
        <v>105</v>
      </c>
      <c r="U14" s="303">
        <f t="shared" si="3"/>
      </c>
    </row>
    <row r="15" spans="1:21" s="2" customFormat="1" ht="24" customHeight="1">
      <c r="A15" s="575"/>
      <c r="B15" s="596"/>
      <c r="C15" s="319"/>
      <c r="D15" s="339" t="s">
        <v>1855</v>
      </c>
      <c r="E15" s="592" t="s">
        <v>1514</v>
      </c>
      <c r="F15" s="320" t="s">
        <v>1857</v>
      </c>
      <c r="G15" s="578">
        <v>0.998</v>
      </c>
      <c r="H15" s="320" t="s">
        <v>1858</v>
      </c>
      <c r="I15" s="579">
        <v>940</v>
      </c>
      <c r="J15" s="593">
        <v>2</v>
      </c>
      <c r="K15" s="581">
        <v>21.9</v>
      </c>
      <c r="L15" s="296">
        <f t="shared" si="0"/>
        <v>106.01187214611873</v>
      </c>
      <c r="M15" s="297">
        <v>20.8</v>
      </c>
      <c r="N15" s="298">
        <v>23.7</v>
      </c>
      <c r="O15" s="292" t="s">
        <v>1471</v>
      </c>
      <c r="P15" s="292" t="s">
        <v>9</v>
      </c>
      <c r="Q15" s="683" t="s">
        <v>381</v>
      </c>
      <c r="R15" s="324"/>
      <c r="S15" s="320" t="str">
        <f t="shared" si="1"/>
        <v>☆☆☆☆</v>
      </c>
      <c r="T15" s="302">
        <f t="shared" si="2"/>
        <v>105</v>
      </c>
      <c r="U15" s="303">
        <f t="shared" si="3"/>
      </c>
    </row>
    <row r="16" spans="1:21" s="2" customFormat="1" ht="24" customHeight="1">
      <c r="A16" s="339"/>
      <c r="B16" s="576"/>
      <c r="C16" s="317"/>
      <c r="D16" s="339" t="s">
        <v>1855</v>
      </c>
      <c r="E16" s="592" t="s">
        <v>1862</v>
      </c>
      <c r="F16" s="320" t="s">
        <v>1857</v>
      </c>
      <c r="G16" s="578">
        <v>0.998</v>
      </c>
      <c r="H16" s="320" t="s">
        <v>1858</v>
      </c>
      <c r="I16" s="579">
        <v>950</v>
      </c>
      <c r="J16" s="593">
        <v>2</v>
      </c>
      <c r="K16" s="581">
        <v>21.9</v>
      </c>
      <c r="L16" s="296">
        <f t="shared" si="0"/>
        <v>106.01187214611873</v>
      </c>
      <c r="M16" s="297">
        <v>20.8</v>
      </c>
      <c r="N16" s="298">
        <v>23.7</v>
      </c>
      <c r="O16" s="292" t="s">
        <v>1471</v>
      </c>
      <c r="P16" s="292" t="s">
        <v>9</v>
      </c>
      <c r="Q16" s="683" t="s">
        <v>381</v>
      </c>
      <c r="R16" s="324"/>
      <c r="S16" s="320" t="str">
        <f t="shared" si="1"/>
        <v>☆☆☆☆</v>
      </c>
      <c r="T16" s="302">
        <f t="shared" si="2"/>
        <v>105</v>
      </c>
      <c r="U16" s="303">
        <f t="shared" si="3"/>
      </c>
    </row>
  </sheetData>
  <sheetProtection/>
  <mergeCells count="23">
    <mergeCell ref="A4:A8"/>
    <mergeCell ref="B4:C8"/>
    <mergeCell ref="D4:D5"/>
    <mergeCell ref="H4:H8"/>
    <mergeCell ref="I4:I8"/>
    <mergeCell ref="P5:R5"/>
    <mergeCell ref="D6:D8"/>
    <mergeCell ref="E6:E8"/>
    <mergeCell ref="F6:F8"/>
    <mergeCell ref="T4:T8"/>
    <mergeCell ref="K5:K8"/>
    <mergeCell ref="L5:L8"/>
    <mergeCell ref="M5:M8"/>
    <mergeCell ref="G6:G8"/>
    <mergeCell ref="J2:O2"/>
    <mergeCell ref="Q2:U2"/>
    <mergeCell ref="R3:U3"/>
    <mergeCell ref="F4:G5"/>
    <mergeCell ref="J4:J8"/>
    <mergeCell ref="K4:N4"/>
    <mergeCell ref="P4:R4"/>
    <mergeCell ref="U4:U8"/>
    <mergeCell ref="N5:N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6" r:id="rId1"/>
  <headerFooter alignWithMargins="0">
    <oddHeader>&amp;R様式&amp;A</oddHeader>
  </headerFooter>
  <rowBreaks count="1" manualBreakCount="1">
    <brk id="1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R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8" customWidth="1"/>
    <col min="2" max="2" width="3.875" style="6" bestFit="1" customWidth="1"/>
    <col min="3" max="3" width="38.25390625" style="6" customWidth="1"/>
    <col min="4" max="4" width="13.875" style="6" bestFit="1" customWidth="1"/>
    <col min="5" max="5" width="13.125" style="6" bestFit="1" customWidth="1"/>
    <col min="6" max="6" width="5.875" style="6" bestFit="1" customWidth="1"/>
    <col min="7" max="7" width="12.125" style="6" bestFit="1" customWidth="1"/>
    <col min="8" max="8" width="10.50390625" style="6" bestFit="1" customWidth="1"/>
    <col min="9" max="9" width="7.00390625" style="6" bestFit="1" customWidth="1"/>
    <col min="10" max="10" width="5.875" style="6" bestFit="1" customWidth="1"/>
    <col min="11" max="11" width="8.75390625" style="6" bestFit="1" customWidth="1"/>
    <col min="12" max="12" width="5.875" style="6" bestFit="1" customWidth="1"/>
    <col min="13" max="13" width="14.375" style="6" bestFit="1" customWidth="1"/>
    <col min="14" max="14" width="10.00390625" style="6" bestFit="1" customWidth="1"/>
    <col min="15" max="15" width="6.00390625" style="6" customWidth="1"/>
    <col min="16" max="16" width="25.25390625" style="6" bestFit="1" customWidth="1"/>
    <col min="17" max="17" width="11.00390625" style="6" bestFit="1" customWidth="1"/>
    <col min="18" max="18" width="8.25390625" style="6" bestFit="1" customWidth="1"/>
    <col min="19" max="16384" width="9.00390625" style="6" customWidth="1"/>
  </cols>
  <sheetData>
    <row r="1" spans="1:15" ht="21.75" customHeight="1">
      <c r="A1" s="5"/>
      <c r="B1" s="5"/>
      <c r="O1" s="7"/>
    </row>
    <row r="2" spans="1:18" s="12" customFormat="1" ht="15">
      <c r="A2" s="6"/>
      <c r="B2" s="6"/>
      <c r="C2" s="6"/>
      <c r="E2" s="29"/>
      <c r="H2" s="6"/>
      <c r="I2" s="758" t="s">
        <v>282</v>
      </c>
      <c r="J2" s="758"/>
      <c r="K2" s="758"/>
      <c r="L2" s="758"/>
      <c r="M2" s="758"/>
      <c r="N2" s="30"/>
      <c r="O2" s="759" t="s">
        <v>322</v>
      </c>
      <c r="P2" s="760"/>
      <c r="Q2" s="760"/>
      <c r="R2" s="760"/>
    </row>
    <row r="3" spans="1:18" s="12" customFormat="1" ht="23.25" customHeight="1">
      <c r="A3" s="31" t="s">
        <v>283</v>
      </c>
      <c r="B3" s="32"/>
      <c r="C3" s="6"/>
      <c r="E3" s="6"/>
      <c r="F3" s="6"/>
      <c r="G3" s="6"/>
      <c r="H3" s="6"/>
      <c r="I3" s="33"/>
      <c r="J3" s="6"/>
      <c r="K3" s="6"/>
      <c r="L3" s="6"/>
      <c r="M3" s="6"/>
      <c r="O3" s="34"/>
      <c r="Q3" s="761" t="s">
        <v>284</v>
      </c>
      <c r="R3" s="761"/>
    </row>
    <row r="4" spans="1:18" s="12" customFormat="1" ht="14.25" customHeight="1" thickBot="1">
      <c r="A4" s="734" t="s">
        <v>285</v>
      </c>
      <c r="B4" s="762" t="s">
        <v>286</v>
      </c>
      <c r="C4" s="763"/>
      <c r="D4" s="769"/>
      <c r="E4" s="762" t="s">
        <v>287</v>
      </c>
      <c r="F4" s="772"/>
      <c r="G4" s="737" t="s">
        <v>288</v>
      </c>
      <c r="H4" s="737" t="s">
        <v>289</v>
      </c>
      <c r="I4" s="774" t="s">
        <v>290</v>
      </c>
      <c r="J4" s="688" t="s">
        <v>291</v>
      </c>
      <c r="K4" s="689"/>
      <c r="L4" s="690"/>
      <c r="M4" s="36"/>
      <c r="N4" s="738"/>
      <c r="O4" s="739"/>
      <c r="P4" s="740"/>
      <c r="Q4" s="39"/>
      <c r="R4" s="790" t="s">
        <v>292</v>
      </c>
    </row>
    <row r="5" spans="1:18" s="12" customFormat="1" ht="11.25" customHeight="1">
      <c r="A5" s="735"/>
      <c r="B5" s="764"/>
      <c r="C5" s="765"/>
      <c r="D5" s="771"/>
      <c r="E5" s="773"/>
      <c r="F5" s="754"/>
      <c r="G5" s="735"/>
      <c r="H5" s="735"/>
      <c r="I5" s="775"/>
      <c r="J5" s="745" t="s">
        <v>293</v>
      </c>
      <c r="K5" s="748" t="s">
        <v>294</v>
      </c>
      <c r="L5" s="751" t="s">
        <v>295</v>
      </c>
      <c r="M5" s="43" t="s">
        <v>296</v>
      </c>
      <c r="N5" s="755" t="s">
        <v>297</v>
      </c>
      <c r="O5" s="756"/>
      <c r="P5" s="757"/>
      <c r="Q5" s="44" t="s">
        <v>298</v>
      </c>
      <c r="R5" s="791"/>
    </row>
    <row r="6" spans="1:18" s="12" customFormat="1" ht="11.25" customHeight="1">
      <c r="A6" s="735"/>
      <c r="B6" s="764"/>
      <c r="C6" s="765"/>
      <c r="D6" s="734" t="s">
        <v>299</v>
      </c>
      <c r="E6" s="734" t="s">
        <v>299</v>
      </c>
      <c r="F6" s="737" t="s">
        <v>300</v>
      </c>
      <c r="G6" s="735"/>
      <c r="H6" s="735"/>
      <c r="I6" s="775"/>
      <c r="J6" s="746"/>
      <c r="K6" s="749"/>
      <c r="L6" s="746"/>
      <c r="M6" s="45" t="s">
        <v>301</v>
      </c>
      <c r="N6" s="45" t="s">
        <v>302</v>
      </c>
      <c r="O6" s="45"/>
      <c r="P6" s="45"/>
      <c r="Q6" s="46" t="s">
        <v>303</v>
      </c>
      <c r="R6" s="791"/>
    </row>
    <row r="7" spans="1:18" s="12" customFormat="1" ht="12" customHeight="1">
      <c r="A7" s="735"/>
      <c r="B7" s="764"/>
      <c r="C7" s="765"/>
      <c r="D7" s="735"/>
      <c r="E7" s="735"/>
      <c r="F7" s="735"/>
      <c r="G7" s="735"/>
      <c r="H7" s="735"/>
      <c r="I7" s="775"/>
      <c r="J7" s="746"/>
      <c r="K7" s="749"/>
      <c r="L7" s="746"/>
      <c r="M7" s="45" t="s">
        <v>304</v>
      </c>
      <c r="N7" s="45" t="s">
        <v>305</v>
      </c>
      <c r="O7" s="45" t="s">
        <v>306</v>
      </c>
      <c r="P7" s="45" t="s">
        <v>307</v>
      </c>
      <c r="Q7" s="46" t="s">
        <v>308</v>
      </c>
      <c r="R7" s="791"/>
    </row>
    <row r="8" spans="1:18" s="12" customFormat="1" ht="11.25" customHeight="1">
      <c r="A8" s="736"/>
      <c r="B8" s="766"/>
      <c r="C8" s="767"/>
      <c r="D8" s="736"/>
      <c r="E8" s="736"/>
      <c r="F8" s="736"/>
      <c r="G8" s="736"/>
      <c r="H8" s="736"/>
      <c r="I8" s="773"/>
      <c r="J8" s="747"/>
      <c r="K8" s="750"/>
      <c r="L8" s="747"/>
      <c r="M8" s="41" t="s">
        <v>309</v>
      </c>
      <c r="N8" s="41" t="s">
        <v>310</v>
      </c>
      <c r="O8" s="41" t="s">
        <v>311</v>
      </c>
      <c r="P8" s="48"/>
      <c r="Q8" s="49" t="s">
        <v>312</v>
      </c>
      <c r="R8" s="792"/>
    </row>
    <row r="9" spans="1:18" s="12" customFormat="1" ht="24" customHeight="1">
      <c r="A9" s="120" t="s">
        <v>415</v>
      </c>
      <c r="B9" s="51" t="s">
        <v>416</v>
      </c>
      <c r="C9" s="104"/>
      <c r="D9" s="122" t="s">
        <v>417</v>
      </c>
      <c r="E9" s="123" t="s">
        <v>418</v>
      </c>
      <c r="F9" s="124">
        <v>3.7</v>
      </c>
      <c r="G9" s="125" t="s">
        <v>419</v>
      </c>
      <c r="H9" s="123" t="s">
        <v>420</v>
      </c>
      <c r="I9" s="126">
        <v>5</v>
      </c>
      <c r="J9" s="111">
        <v>7.3</v>
      </c>
      <c r="K9" s="80">
        <f>IF(J9&gt;0,1/J9*34.6*67.1,"")</f>
        <v>318.03561643835616</v>
      </c>
      <c r="L9" s="127">
        <v>10.2</v>
      </c>
      <c r="M9" s="125"/>
      <c r="N9" s="128" t="s">
        <v>421</v>
      </c>
      <c r="O9" s="107" t="s">
        <v>340</v>
      </c>
      <c r="P9" s="103"/>
      <c r="Q9" s="112"/>
      <c r="R9" s="129">
        <f>IF(J9&lt;&gt;0,IF(J9&gt;=L9,ROUNDDOWN(J9/L9*100,0),""),"")</f>
      </c>
    </row>
  </sheetData>
  <sheetProtection/>
  <mergeCells count="20">
    <mergeCell ref="I2:M2"/>
    <mergeCell ref="O2:R2"/>
    <mergeCell ref="Q3:R3"/>
    <mergeCell ref="A4:A8"/>
    <mergeCell ref="B4:C8"/>
    <mergeCell ref="D4:D5"/>
    <mergeCell ref="E4:F5"/>
    <mergeCell ref="G4:G8"/>
    <mergeCell ref="H4:H8"/>
    <mergeCell ref="I4:I8"/>
    <mergeCell ref="D6:D8"/>
    <mergeCell ref="E6:E8"/>
    <mergeCell ref="F6:F8"/>
    <mergeCell ref="J4:L4"/>
    <mergeCell ref="N4:P4"/>
    <mergeCell ref="R4:R8"/>
    <mergeCell ref="J5:J8"/>
    <mergeCell ref="K5:K8"/>
    <mergeCell ref="L5:L8"/>
    <mergeCell ref="N5:P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2016-03-02T09:39:38Z</cp:lastPrinted>
  <dcterms:created xsi:type="dcterms:W3CDTF">2015-01-21T07:51:27Z</dcterms:created>
  <dcterms:modified xsi:type="dcterms:W3CDTF">2016-03-24T08:08:01Z</dcterms:modified>
  <cp:category/>
  <cp:version/>
  <cp:contentType/>
  <cp:contentStatus/>
</cp:coreProperties>
</file>