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Toyota" sheetId="1" r:id="rId1"/>
    <sheet name="Nissan" sheetId="2" r:id="rId2"/>
    <sheet name="Mazda" sheetId="3" r:id="rId3"/>
    <sheet name="Mitsubishi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'Mazda'!$A$2:$Y$20</definedName>
    <definedName name="_xlnm.Print_Area" localSheetId="3">'Mitsubishi'!$A$2:$Y$26</definedName>
    <definedName name="_xlnm.Print_Area" localSheetId="1">'Nissan'!$A$2:$T$19</definedName>
    <definedName name="_xlnm.Print_Area" localSheetId="0">'Toyota'!$A$2:$T$17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<sst xmlns="http://schemas.openxmlformats.org/spreadsheetml/2006/main" count="570" uniqueCount="253">
  <si>
    <t>ガソリン貨物車（普通・小型）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</si>
  <si>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</si>
  <si>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</si>
  <si>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</si>
  <si>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</si>
  <si>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</si>
  <si>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</si>
  <si>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</si>
  <si>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</si>
  <si>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</si>
  <si>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</si>
  <si>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</si>
  <si>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</si>
  <si>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</si>
  <si>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</si>
  <si>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</si>
  <si>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</si>
  <si>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</si>
  <si>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</si>
  <si>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</si>
  <si>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</si>
  <si>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</si>
  <si>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</si>
  <si>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</si>
  <si>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</si>
  <si>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</si>
  <si>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</si>
  <si>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(kg)</t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</si>
  <si>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</si>
  <si>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</si>
  <si>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</si>
  <si>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</si>
  <si>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</si>
  <si>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</si>
  <si>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</si>
  <si>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</si>
  <si>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</si>
  <si>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</si>
  <si>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</si>
  <si>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</si>
  <si>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</si>
  <si>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5MT</t>
  </si>
  <si>
    <t/>
  </si>
  <si>
    <t>／</t>
  </si>
  <si>
    <t>3W</t>
  </si>
  <si>
    <t>R</t>
  </si>
  <si>
    <r>
      <rPr>
        <sz val="8"/>
        <rFont val="ＭＳ Ｐゴシック"/>
        <family val="3"/>
      </rPr>
      <t>燃費基準無し</t>
    </r>
  </si>
  <si>
    <t>当該自動車の製造又は輸入の事業を行う者の氏名又は名称　</t>
  </si>
  <si>
    <t>トヨタ自動車株式会社</t>
  </si>
  <si>
    <t>ガソリン貨物車（軽自動車）又はガソリン貨物車（普通・小型）</t>
  </si>
  <si>
    <t>目標年度（平成２２年度）</t>
  </si>
  <si>
    <t>１０・１５モード</t>
  </si>
  <si>
    <t>原動機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</si>
  <si>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</si>
  <si>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</si>
  <si>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</si>
  <si>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</si>
  <si>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</si>
  <si>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</si>
  <si>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</si>
  <si>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最大積載量</t>
  </si>
  <si>
    <t>車両総重量</t>
  </si>
  <si>
    <t>自動車の</t>
  </si>
  <si>
    <t>燃費値</t>
  </si>
  <si>
    <t>における</t>
  </si>
  <si>
    <t>燃費</t>
  </si>
  <si>
    <t>燃費</t>
  </si>
  <si>
    <t>主要排</t>
  </si>
  <si>
    <t>低排出</t>
  </si>
  <si>
    <t>車名</t>
  </si>
  <si>
    <t>通称名</t>
  </si>
  <si>
    <t>型式</t>
  </si>
  <si>
    <t>気量</t>
  </si>
  <si>
    <t>型式及び</t>
  </si>
  <si>
    <t>構造</t>
  </si>
  <si>
    <t>ＣＯ2排出量</t>
  </si>
  <si>
    <t>基準値</t>
  </si>
  <si>
    <t>改善</t>
  </si>
  <si>
    <t>出ガス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</si>
  <si>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</si>
  <si>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</si>
  <si>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</si>
  <si>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</si>
  <si>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</si>
  <si>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</si>
  <si>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</si>
  <si>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レベル</t>
  </si>
  <si>
    <t>構造B2</t>
  </si>
  <si>
    <t>燃費基準無し</t>
  </si>
  <si>
    <t>（注）JC08モード燃費値を有する車両については、１０・１５モード燃費値に下線を引いています。</t>
  </si>
  <si>
    <t xml:space="preserve"> *印の付いている通称名については、ダイハツ工業株式会社が製造事業者です。</t>
  </si>
  <si>
    <r>
      <rPr>
        <sz val="8"/>
        <rFont val="ＭＳ Ｐゴシック"/>
        <family val="3"/>
      </rPr>
      <t>ニッサン</t>
    </r>
  </si>
  <si>
    <t>HR16</t>
  </si>
  <si>
    <t>1.597</t>
  </si>
  <si>
    <r>
      <t>4AT(E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</si>
  <si>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1760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1775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</si>
  <si>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A</t>
    </r>
  </si>
  <si>
    <t>V,EP</t>
  </si>
  <si>
    <t>A</t>
  </si>
  <si>
    <r>
      <rPr>
        <sz val="8"/>
        <rFont val="ＭＳ Ｐゴシック"/>
        <family val="3"/>
      </rPr>
      <t>☆☆☆☆</t>
    </r>
  </si>
  <si>
    <t>DBF-VZNY12</t>
  </si>
  <si>
    <r>
      <t>1780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1795</t>
    </r>
  </si>
  <si>
    <r>
      <rPr>
        <sz val="8"/>
        <rFont val="ＭＳ Ｐゴシック"/>
        <family val="3"/>
      </rPr>
      <t>構造Ａ</t>
    </r>
  </si>
  <si>
    <t>V,EP</t>
  </si>
  <si>
    <t>F</t>
  </si>
  <si>
    <r>
      <rPr>
        <b/>
        <sz val="8"/>
        <rFont val="ＭＳ Ｐゴシック"/>
        <family val="3"/>
      </rPr>
      <t>／</t>
    </r>
  </si>
  <si>
    <r>
      <rPr>
        <sz val="8"/>
        <rFont val="ＭＳ Ｐゴシック"/>
        <family val="3"/>
      </rPr>
      <t>ﾀﾞﾌﾞﾙﾀｲﾔ</t>
    </r>
  </si>
  <si>
    <r>
      <rPr>
        <sz val="8"/>
        <rFont val="ＭＳ Ｐゴシック"/>
        <family val="3"/>
      </rPr>
      <t>当該自動車の製造又は輸入の事業を行う者の氏名又は名称　</t>
    </r>
  </si>
  <si>
    <t>マツダ株式会社</t>
  </si>
  <si>
    <t>燃費基準
達成・向上
達成レベル</t>
  </si>
  <si>
    <t>マツダ</t>
  </si>
  <si>
    <r>
      <t>※</t>
    </r>
    <r>
      <rPr>
        <sz val="8"/>
        <rFont val="Arial"/>
        <family val="2"/>
      </rPr>
      <t>1</t>
    </r>
  </si>
  <si>
    <t>ファミリアバン</t>
  </si>
  <si>
    <t>DBF-BVZNY12</t>
  </si>
  <si>
    <t>4AT(E･LTC)</t>
  </si>
  <si>
    <t>1760～1775</t>
  </si>
  <si>
    <t>構造A</t>
  </si>
  <si>
    <t>☆☆☆☆</t>
  </si>
  <si>
    <t>1780～1795</t>
  </si>
  <si>
    <t>CBF-BVJY12</t>
  </si>
  <si>
    <t>MR18</t>
  </si>
  <si>
    <t>4AT（E･LTC)</t>
  </si>
  <si>
    <t>1170～1180</t>
  </si>
  <si>
    <t>1730～1755</t>
  </si>
  <si>
    <t>構造Ａ</t>
  </si>
  <si>
    <t>EP,V</t>
  </si>
  <si>
    <t>☆☆☆</t>
  </si>
  <si>
    <t>ボンゴ</t>
  </si>
  <si>
    <t>ABF-SKP2T</t>
  </si>
  <si>
    <t>L8</t>
  </si>
  <si>
    <t>1270～1280</t>
  </si>
  <si>
    <t>850～1000</t>
  </si>
  <si>
    <t>2230～2390</t>
  </si>
  <si>
    <t>FI</t>
  </si>
  <si>
    <t>3W+EGR</t>
  </si>
  <si>
    <t>2230～2380</t>
  </si>
  <si>
    <t>ABF-SKP2L</t>
  </si>
  <si>
    <t>ｼﾝｸﾞﾙﾀｲﾔ</t>
  </si>
  <si>
    <t>1400～1410</t>
  </si>
  <si>
    <t>2510～2520</t>
  </si>
  <si>
    <t>ﾀﾞﾌﾞﾙﾀｲﾔ</t>
  </si>
  <si>
    <t>燃費基準無し</t>
  </si>
  <si>
    <t>（注）</t>
  </si>
  <si>
    <t>※1印の付いている通称名については、日産自動車株式会社が製造事業者である。</t>
  </si>
  <si>
    <t>JC08モード燃費値を有する車両については、１０・１５モード燃費値に下線を引いています。</t>
  </si>
  <si>
    <t>車両総重量2.5t超3.5t以下の貨物車については、平成２２年度燃費基準は設定されていません。</t>
  </si>
  <si>
    <t>三菱</t>
  </si>
  <si>
    <t>※2</t>
  </si>
  <si>
    <t>デリカ</t>
  </si>
  <si>
    <t>ABF-SKP2TM</t>
  </si>
  <si>
    <r>
      <t>4AT(E</t>
    </r>
    <r>
      <rPr>
        <sz val="8"/>
        <rFont val="ＭＳ ゴシック"/>
        <family val="3"/>
      </rPr>
      <t>･</t>
    </r>
    <r>
      <rPr>
        <sz val="8"/>
        <rFont val="Arial"/>
        <family val="2"/>
      </rPr>
      <t>LTC)</t>
    </r>
  </si>
  <si>
    <t>ABF-SKP2VM</t>
  </si>
  <si>
    <t>1290～1380</t>
  </si>
  <si>
    <t>500～1000</t>
  </si>
  <si>
    <t>2105～2490</t>
  </si>
  <si>
    <t>1300～1390</t>
  </si>
  <si>
    <t>2105～2500</t>
  </si>
  <si>
    <t>ABF-SKP2LM</t>
  </si>
  <si>
    <t>ABF-SKP2MM</t>
  </si>
  <si>
    <t>1450～1480</t>
  </si>
  <si>
    <t>2510～2540</t>
  </si>
  <si>
    <t>1450～1500</t>
  </si>
  <si>
    <t>2510～2560</t>
  </si>
  <si>
    <t>ランサーカーゴ</t>
  </si>
  <si>
    <t>DBF-CVZNY12</t>
  </si>
  <si>
    <t>CBF-CVJY12</t>
  </si>
  <si>
    <t>（注）　JC08モード燃費値を有する車両については、10･15モード燃費値に下線を引いています。</t>
  </si>
  <si>
    <t>(km/L）</t>
  </si>
  <si>
    <t>駆動</t>
  </si>
  <si>
    <t>形式</t>
  </si>
  <si>
    <t>トヨタ</t>
  </si>
  <si>
    <t>ダイナ
トヨエース</t>
  </si>
  <si>
    <t>ABF-
TRY220</t>
  </si>
  <si>
    <t>1TR</t>
  </si>
  <si>
    <t>5MT</t>
  </si>
  <si>
    <t>1550～
1630</t>
  </si>
  <si>
    <t>1000～
1250</t>
  </si>
  <si>
    <t>2910～
3015</t>
  </si>
  <si>
    <t>／</t>
  </si>
  <si>
    <t>V
FI</t>
  </si>
  <si>
    <t>3W
AI</t>
  </si>
  <si>
    <t>R</t>
  </si>
  <si>
    <t>1560～
1750</t>
  </si>
  <si>
    <t>1250～
1500</t>
  </si>
  <si>
    <t>2975～
3415</t>
  </si>
  <si>
    <t>4AT
（E・LTC）</t>
  </si>
  <si>
    <t>1560～
1600</t>
  </si>
  <si>
    <t>2975～
3015</t>
  </si>
  <si>
    <t>ABF-
TRY230</t>
  </si>
  <si>
    <t>1570～
1700</t>
  </si>
  <si>
    <t>2980～
3030</t>
  </si>
  <si>
    <t>1590～
1760</t>
  </si>
  <si>
    <t>3250～
3425</t>
  </si>
  <si>
    <t>1580～
1720</t>
  </si>
  <si>
    <t>2995～
3385</t>
  </si>
  <si>
    <t>（注）車両総重量2.5t超3.5t以下の貨物車については、平成２２年度燃費基準は設定されていません。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</si>
  <si>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</si>
  <si>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b/>
        <sz val="12"/>
        <rFont val="ＭＳ Ｐゴシック"/>
        <family val="3"/>
      </rPr>
      <t>ガソリン貨物車（軽自動車）又はガソリン貨物車（普通・小型）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</si>
  <si>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</si>
  <si>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</si>
  <si>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</si>
  <si>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</si>
  <si>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</si>
  <si>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</si>
  <si>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</si>
  <si>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形式</t>
    </r>
  </si>
  <si>
    <t>AD                                             AD EXPERT</t>
  </si>
  <si>
    <t>DBF-VZNY12</t>
  </si>
  <si>
    <t>V,EP</t>
  </si>
  <si>
    <t>AD EXPERT</t>
  </si>
  <si>
    <t>CBF-VJY12</t>
  </si>
  <si>
    <t>MR18</t>
  </si>
  <si>
    <r>
      <t>4AT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</si>
  <si>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1170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1180</t>
    </r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</si>
  <si>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1755</t>
    </r>
  </si>
  <si>
    <t>EP,V</t>
  </si>
  <si>
    <t>F</t>
  </si>
  <si>
    <r>
      <rPr>
        <sz val="8"/>
        <rFont val="ＭＳ Ｐゴシック"/>
        <family val="3"/>
      </rPr>
      <t>☆☆☆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</si>
  <si>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</si>
  <si>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rPr>
        <sz val="8"/>
        <rFont val="ＭＳ Ｐゴシック"/>
        <family val="3"/>
      </rPr>
      <t>バネット</t>
    </r>
  </si>
  <si>
    <t>ABF-SKP2TN</t>
  </si>
  <si>
    <t>L8</t>
  </si>
  <si>
    <r>
      <t>1270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1280</t>
    </r>
  </si>
  <si>
    <r>
      <t>850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1000</t>
    </r>
  </si>
  <si>
    <r>
      <t>2230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2390</t>
    </r>
  </si>
  <si>
    <t>FI</t>
  </si>
  <si>
    <t>3W+EGR</t>
  </si>
  <si>
    <r>
      <t>2230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2380</t>
    </r>
  </si>
  <si>
    <t>ABF-SKP2LN</t>
  </si>
  <si>
    <r>
      <t>1400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1410</t>
    </r>
  </si>
  <si>
    <r>
      <t>2510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2520</t>
    </r>
  </si>
  <si>
    <t>A</t>
  </si>
  <si>
    <r>
      <rPr>
        <sz val="8"/>
        <rFont val="ＭＳ Ｐゴシック"/>
        <family val="3"/>
      </rPr>
      <t>ﾀﾞﾌﾞﾙﾀｲﾔ</t>
    </r>
  </si>
  <si>
    <r>
      <rPr>
        <b/>
        <sz val="8"/>
        <rFont val="ＭＳ Ｐゴシック"/>
        <family val="3"/>
      </rPr>
      <t>／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</si>
  <si>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印の付いている通称名については、マツダ株式会社が製造事業者である。</t>
    </r>
  </si>
  <si>
    <r>
      <rPr>
        <sz val="8"/>
        <rFont val="ＭＳ Ｐゴシック"/>
        <family val="3"/>
      </rPr>
      <t>（注）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</si>
  <si>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r>
      <rPr>
        <sz val="8"/>
        <rFont val="ＭＳ Ｐゴシック"/>
        <family val="3"/>
      </rPr>
      <t>（注）車両総重量</t>
    </r>
    <r>
      <rPr>
        <sz val="8"/>
        <rFont val="Arial"/>
        <family val="2"/>
      </rPr>
      <t>2.5t</t>
    </r>
    <r>
      <rPr>
        <sz val="8"/>
        <rFont val="ＭＳ Ｐゴシック"/>
        <family val="3"/>
      </rPr>
      <t>超</t>
    </r>
    <r>
      <rPr>
        <sz val="8"/>
        <rFont val="Arial"/>
        <family val="2"/>
      </rPr>
      <t>3.5t</t>
    </r>
    <r>
      <rPr>
        <sz val="8"/>
        <rFont val="ＭＳ Ｐゴシック"/>
        <family val="3"/>
      </rPr>
      <t>以下の貨物車については、平成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年度燃費基準は設定されていません。</t>
    </r>
  </si>
  <si>
    <t>途中計算</t>
  </si>
  <si>
    <r>
      <t>125</t>
    </r>
    <r>
      <rPr>
        <sz val="8"/>
        <rFont val="ＭＳ Ｐゴシック"/>
        <family val="3"/>
      </rPr>
      <t>まで</t>
    </r>
  </si>
  <si>
    <r>
      <t>※</t>
    </r>
    <r>
      <rPr>
        <sz val="8"/>
        <rFont val="Arial"/>
        <family val="2"/>
      </rPr>
      <t>1</t>
    </r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</si>
  <si>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</si>
  <si>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ガソリン貨物車（普通・小型）</t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</si>
  <si>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</si>
  <si>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</si>
  <si>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</si>
  <si>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</si>
  <si>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1.797</t>
  </si>
  <si>
    <t>1170～1180</t>
  </si>
  <si>
    <t>1730～1755</t>
  </si>
  <si>
    <t>V,EP</t>
  </si>
  <si>
    <t>※1印の付いている通称名については、日産自動車株式会社が製造事業者です。</t>
  </si>
  <si>
    <t>※2印の付いている通称名については、マツダ株式会社が製造事業者です。</t>
  </si>
  <si>
    <t>（注）　車両総重量2.5t超3.5t以下の貨物車については、平成22年度燃費基準は設定されていません。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</si>
</sst>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_);[Red]\(0.0\)"/>
    <numFmt numFmtId="179" formatCode="0.0_ "/>
    <numFmt numFmtId="180" formatCode="0.000"/>
    <numFmt numFmtId="181" formatCode="0_ "/>
    <numFmt numFmtId="182" formatCode="0.00000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ＭＳ 明朝"/>
      <family val="1"/>
    </font>
    <font>
      <sz val="7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Arial"/>
      <family val="2"/>
    </font>
    <font>
      <u val="single"/>
      <sz val="8"/>
      <name val="Arial"/>
      <family val="2"/>
    </font>
    <font>
      <sz val="8"/>
      <name val="ＭＳ ゴシック"/>
      <family val="3"/>
    </font>
    <font>
      <sz val="8"/>
      <color indexed="55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49" fontId="12" fillId="30" borderId="4">
      <alignment horizontal="center" vertical="center" wrapText="1"/>
      <protection/>
    </xf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9" fontId="13" fillId="32" borderId="6">
      <alignment horizontal="center" vertical="center" wrapText="1"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1" borderId="11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2" fillId="0" borderId="4">
      <alignment horizontal="center" vertical="center" wrapText="1"/>
      <protection/>
    </xf>
    <xf numFmtId="0" fontId="56" fillId="33" borderId="5" applyNumberFormat="0" applyAlignment="0" applyProtection="0"/>
    <xf numFmtId="0" fontId="41" fillId="0" borderId="0">
      <alignment vertical="center"/>
      <protection/>
    </xf>
    <xf numFmtId="0" fontId="57" fillId="3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7" fontId="11" fillId="0" borderId="3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shrinkToFit="1"/>
    </xf>
    <xf numFmtId="0" fontId="6" fillId="0" borderId="32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76" fontId="16" fillId="0" borderId="38" xfId="0" applyNumberFormat="1" applyFont="1" applyFill="1" applyBorder="1" applyAlignment="1">
      <alignment horizontal="center" vertical="center" wrapText="1"/>
    </xf>
    <xf numFmtId="1" fontId="17" fillId="0" borderId="37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wrapText="1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left" vertical="center"/>
    </xf>
    <xf numFmtId="176" fontId="16" fillId="0" borderId="39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6" fontId="17" fillId="0" borderId="0" xfId="0" applyNumberFormat="1" applyFont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 wrapText="1"/>
    </xf>
    <xf numFmtId="178" fontId="10" fillId="0" borderId="38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176" fontId="9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176" fontId="10" fillId="0" borderId="38" xfId="0" applyNumberFormat="1" applyFont="1" applyFill="1" applyBorder="1" applyAlignment="1" quotePrefix="1">
      <alignment horizontal="center" vertical="center" wrapText="1"/>
    </xf>
    <xf numFmtId="176" fontId="9" fillId="0" borderId="13" xfId="0" applyNumberFormat="1" applyFont="1" applyFill="1" applyBorder="1" applyAlignment="1" quotePrefix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180" fontId="4" fillId="0" borderId="33" xfId="0" applyNumberFormat="1" applyFont="1" applyFill="1" applyBorder="1" applyAlignment="1">
      <alignment horizontal="center" vertical="center"/>
    </xf>
    <xf numFmtId="181" fontId="11" fillId="0" borderId="37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 quotePrefix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76" fontId="11" fillId="0" borderId="0" xfId="0" applyNumberFormat="1" applyFont="1" applyFill="1" applyBorder="1" applyAlignment="1" quotePrefix="1">
      <alignment horizontal="center" vertical="center" wrapText="1"/>
    </xf>
    <xf numFmtId="181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 quotePrefix="1">
      <alignment horizontal="center" vertical="center"/>
    </xf>
    <xf numFmtId="181" fontId="11" fillId="0" borderId="4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 quotePrefix="1">
      <alignment horizontal="center" vertical="center"/>
    </xf>
    <xf numFmtId="182" fontId="4" fillId="0" borderId="0" xfId="0" applyNumberFormat="1" applyFont="1" applyFill="1" applyAlignment="1">
      <alignment/>
    </xf>
    <xf numFmtId="176" fontId="10" fillId="0" borderId="38" xfId="0" applyNumberFormat="1" applyFont="1" applyFill="1" applyBorder="1" applyAlignment="1" quotePrefix="1">
      <alignment horizontal="center" vertical="center"/>
    </xf>
    <xf numFmtId="181" fontId="11" fillId="0" borderId="3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vertical="center"/>
    </xf>
    <xf numFmtId="176" fontId="11" fillId="0" borderId="0" xfId="0" applyNumberFormat="1" applyFont="1" applyFill="1" applyBorder="1" applyAlignment="1" quotePrefix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32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43" xfId="0" applyFont="1" applyFill="1" applyBorder="1" applyAlignment="1" quotePrefix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horizontal="center" vertical="center"/>
    </xf>
    <xf numFmtId="0" fontId="17" fillId="0" borderId="4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2" xfId="64"/>
    <cellStyle name="良い" xfId="65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U1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50390625" style="68" customWidth="1"/>
    <col min="2" max="2" width="1.875" style="68" customWidth="1"/>
    <col min="3" max="3" width="8.50390625" style="68" customWidth="1"/>
    <col min="4" max="4" width="8.875" style="68" bestFit="1" customWidth="1"/>
    <col min="5" max="5" width="5.125" style="68" customWidth="1"/>
    <col min="6" max="6" width="7.625" style="68" customWidth="1"/>
    <col min="7" max="7" width="8.125" style="68" customWidth="1"/>
    <col min="8" max="8" width="8.875" style="68" bestFit="1" customWidth="1"/>
    <col min="9" max="10" width="8.875" style="68" customWidth="1"/>
    <col min="11" max="11" width="7.875" style="68" customWidth="1"/>
    <col min="12" max="12" width="6.625" style="69" customWidth="1"/>
    <col min="13" max="13" width="7.375" style="70" customWidth="1"/>
    <col min="14" max="14" width="5.125" style="71" customWidth="1"/>
    <col min="15" max="15" width="4.375" style="68" customWidth="1"/>
    <col min="16" max="16" width="12.875" style="68" customWidth="1"/>
    <col min="17" max="17" width="6.75390625" style="68" customWidth="1"/>
    <col min="18" max="18" width="6.125" style="68" customWidth="1"/>
    <col min="19" max="16384" width="9.00390625" style="68" customWidth="1"/>
  </cols>
  <sheetData>
    <row r="1" spans="1:18" ht="21.75" customHeight="1">
      <c r="A1" s="67"/>
      <c r="B1" s="67"/>
      <c r="Q1" s="72"/>
      <c r="R1" s="73"/>
    </row>
    <row r="2" spans="1:20" s="74" customFormat="1" ht="14.25">
      <c r="A2" s="68"/>
      <c r="B2" s="68"/>
      <c r="C2" s="68"/>
      <c r="E2" s="72"/>
      <c r="H2" s="68"/>
      <c r="I2" s="68"/>
      <c r="J2" s="75" t="s">
        <v>47</v>
      </c>
      <c r="K2" s="75"/>
      <c r="L2" s="76"/>
      <c r="M2" s="77"/>
      <c r="N2" s="78"/>
      <c r="O2" s="75"/>
      <c r="P2" s="75"/>
      <c r="Q2" s="75"/>
      <c r="R2" s="75" t="s">
        <v>48</v>
      </c>
      <c r="S2" s="75"/>
      <c r="T2" s="75"/>
    </row>
    <row r="3" spans="1:20" s="74" customFormat="1" ht="23.25" customHeight="1">
      <c r="A3" s="9" t="s">
        <v>49</v>
      </c>
      <c r="B3" s="79"/>
      <c r="C3" s="75"/>
      <c r="E3" s="68"/>
      <c r="F3" s="68"/>
      <c r="G3" s="68"/>
      <c r="H3" s="68"/>
      <c r="I3" s="68"/>
      <c r="J3" s="80"/>
      <c r="K3" s="80"/>
      <c r="L3" s="81"/>
      <c r="M3" s="70"/>
      <c r="N3" s="71"/>
      <c r="O3" s="68"/>
      <c r="P3" s="68"/>
      <c r="R3" s="82"/>
      <c r="T3" s="82" t="s">
        <v>50</v>
      </c>
    </row>
    <row r="4" spans="1:20" s="74" customFormat="1" ht="14.25" customHeight="1" thickBot="1">
      <c r="A4" s="83"/>
      <c r="B4" s="84"/>
      <c r="C4" s="85"/>
      <c r="D4" s="86"/>
      <c r="E4" s="87"/>
      <c r="F4" s="85"/>
      <c r="G4" s="88"/>
      <c r="H4" s="89"/>
      <c r="I4" s="89"/>
      <c r="J4" s="89"/>
      <c r="K4" s="89"/>
      <c r="L4" s="250" t="s">
        <v>51</v>
      </c>
      <c r="M4" s="250"/>
      <c r="N4" s="251"/>
      <c r="O4" s="88"/>
      <c r="P4" s="252"/>
      <c r="Q4" s="253"/>
      <c r="R4" s="254"/>
      <c r="S4" s="90"/>
      <c r="T4" s="255" t="s">
        <v>3</v>
      </c>
    </row>
    <row r="5" spans="1:20" s="74" customFormat="1" ht="10.5">
      <c r="A5" s="91"/>
      <c r="B5" s="92"/>
      <c r="C5" s="70"/>
      <c r="D5" s="93"/>
      <c r="E5" s="94" t="s">
        <v>52</v>
      </c>
      <c r="F5" s="95"/>
      <c r="G5" s="70"/>
      <c r="H5" s="91"/>
      <c r="I5" s="91"/>
      <c r="J5" s="91"/>
      <c r="K5" s="96"/>
      <c r="L5" s="97"/>
      <c r="M5" s="98" t="s">
        <v>53</v>
      </c>
      <c r="N5" s="99"/>
      <c r="O5" s="100" t="s">
        <v>54</v>
      </c>
      <c r="P5" s="258" t="s">
        <v>55</v>
      </c>
      <c r="Q5" s="259"/>
      <c r="R5" s="260"/>
      <c r="S5" s="101" t="s">
        <v>56</v>
      </c>
      <c r="T5" s="256"/>
    </row>
    <row r="6" spans="1:20" s="74" customFormat="1" ht="10.5">
      <c r="A6" s="91"/>
      <c r="B6" s="92"/>
      <c r="C6" s="68"/>
      <c r="D6" s="88"/>
      <c r="E6" s="102"/>
      <c r="F6" s="103" t="s">
        <v>57</v>
      </c>
      <c r="G6" s="70" t="s">
        <v>58</v>
      </c>
      <c r="H6" s="103" t="s">
        <v>59</v>
      </c>
      <c r="I6" s="103" t="s">
        <v>60</v>
      </c>
      <c r="J6" s="103" t="s">
        <v>61</v>
      </c>
      <c r="K6" s="96" t="s">
        <v>62</v>
      </c>
      <c r="L6" s="104" t="s">
        <v>63</v>
      </c>
      <c r="M6" s="105" t="s">
        <v>64</v>
      </c>
      <c r="N6" s="106" t="s">
        <v>65</v>
      </c>
      <c r="O6" s="100" t="s">
        <v>66</v>
      </c>
      <c r="P6" s="100" t="s">
        <v>67</v>
      </c>
      <c r="Q6" s="100"/>
      <c r="R6" s="100"/>
      <c r="S6" s="70" t="s">
        <v>68</v>
      </c>
      <c r="T6" s="256"/>
    </row>
    <row r="7" spans="1:20" s="74" customFormat="1" ht="10.5">
      <c r="A7" s="103" t="s">
        <v>69</v>
      </c>
      <c r="B7" s="96"/>
      <c r="C7" s="70" t="s">
        <v>70</v>
      </c>
      <c r="D7" s="103" t="s">
        <v>71</v>
      </c>
      <c r="E7" s="102" t="s">
        <v>71</v>
      </c>
      <c r="F7" s="103" t="s">
        <v>72</v>
      </c>
      <c r="G7" s="70" t="s">
        <v>73</v>
      </c>
      <c r="H7" s="103" t="s">
        <v>27</v>
      </c>
      <c r="I7" s="103" t="s">
        <v>27</v>
      </c>
      <c r="J7" s="103" t="s">
        <v>27</v>
      </c>
      <c r="K7" s="96" t="s">
        <v>74</v>
      </c>
      <c r="L7" s="104" t="s">
        <v>167</v>
      </c>
      <c r="M7" s="105" t="s">
        <v>75</v>
      </c>
      <c r="N7" s="106" t="s">
        <v>76</v>
      </c>
      <c r="O7" s="100" t="s">
        <v>77</v>
      </c>
      <c r="P7" s="100" t="s">
        <v>78</v>
      </c>
      <c r="Q7" s="100" t="s">
        <v>168</v>
      </c>
      <c r="R7" s="100" t="s">
        <v>79</v>
      </c>
      <c r="S7" s="70" t="s">
        <v>80</v>
      </c>
      <c r="T7" s="256"/>
    </row>
    <row r="8" spans="1:20" s="74" customFormat="1" ht="10.5">
      <c r="A8" s="107"/>
      <c r="B8" s="108"/>
      <c r="C8" s="75"/>
      <c r="D8" s="107"/>
      <c r="E8" s="75"/>
      <c r="F8" s="109" t="s">
        <v>81</v>
      </c>
      <c r="G8" s="77" t="s">
        <v>82</v>
      </c>
      <c r="H8" s="107"/>
      <c r="I8" s="107"/>
      <c r="J8" s="107"/>
      <c r="K8" s="110"/>
      <c r="L8" s="111"/>
      <c r="M8" s="112" t="s">
        <v>83</v>
      </c>
      <c r="N8" s="113" t="s">
        <v>167</v>
      </c>
      <c r="O8" s="114" t="s">
        <v>84</v>
      </c>
      <c r="P8" s="114" t="s">
        <v>85</v>
      </c>
      <c r="Q8" s="114" t="s">
        <v>169</v>
      </c>
      <c r="R8" s="115"/>
      <c r="S8" s="77" t="s">
        <v>86</v>
      </c>
      <c r="T8" s="257"/>
    </row>
    <row r="9" spans="1:21" s="74" customFormat="1" ht="22.5" customHeight="1">
      <c r="A9" s="116" t="s">
        <v>170</v>
      </c>
      <c r="B9" s="68"/>
      <c r="C9" s="117" t="s">
        <v>171</v>
      </c>
      <c r="D9" s="118" t="s">
        <v>172</v>
      </c>
      <c r="E9" s="119" t="s">
        <v>173</v>
      </c>
      <c r="F9" s="120">
        <v>1.998</v>
      </c>
      <c r="G9" s="121" t="s">
        <v>174</v>
      </c>
      <c r="H9" s="121" t="s">
        <v>175</v>
      </c>
      <c r="I9" s="121" t="s">
        <v>176</v>
      </c>
      <c r="J9" s="121" t="s">
        <v>177</v>
      </c>
      <c r="K9" s="119" t="s">
        <v>87</v>
      </c>
      <c r="L9" s="122">
        <v>9.6</v>
      </c>
      <c r="M9" s="123">
        <f aca="true" t="shared" si="0" ref="M9:M14">IF(L9&gt;0,1/L9*34.6*67.1,"")</f>
        <v>241.83958333333334</v>
      </c>
      <c r="N9" s="124" t="s">
        <v>178</v>
      </c>
      <c r="O9" s="121" t="s">
        <v>179</v>
      </c>
      <c r="P9" s="121" t="s">
        <v>180</v>
      </c>
      <c r="Q9" s="119" t="s">
        <v>181</v>
      </c>
      <c r="R9" s="125"/>
      <c r="S9" s="126"/>
      <c r="T9" s="127" t="s">
        <v>88</v>
      </c>
      <c r="U9" s="128"/>
    </row>
    <row r="10" spans="1:21" s="74" customFormat="1" ht="22.5" customHeight="1">
      <c r="A10" s="91"/>
      <c r="B10" s="68"/>
      <c r="C10" s="129"/>
      <c r="D10" s="118" t="s">
        <v>172</v>
      </c>
      <c r="E10" s="119" t="s">
        <v>173</v>
      </c>
      <c r="F10" s="120">
        <v>1.998</v>
      </c>
      <c r="G10" s="121" t="s">
        <v>174</v>
      </c>
      <c r="H10" s="121" t="s">
        <v>182</v>
      </c>
      <c r="I10" s="121" t="s">
        <v>183</v>
      </c>
      <c r="J10" s="121" t="s">
        <v>184</v>
      </c>
      <c r="K10" s="119" t="s">
        <v>87</v>
      </c>
      <c r="L10" s="122">
        <v>9.2</v>
      </c>
      <c r="M10" s="123">
        <f t="shared" si="0"/>
        <v>252.35434782608698</v>
      </c>
      <c r="N10" s="124" t="s">
        <v>178</v>
      </c>
      <c r="O10" s="121" t="s">
        <v>179</v>
      </c>
      <c r="P10" s="121" t="s">
        <v>180</v>
      </c>
      <c r="Q10" s="119" t="s">
        <v>181</v>
      </c>
      <c r="R10" s="125"/>
      <c r="S10" s="126"/>
      <c r="T10" s="127" t="s">
        <v>88</v>
      </c>
      <c r="U10" s="128"/>
    </row>
    <row r="11" spans="1:21" s="74" customFormat="1" ht="22.5" customHeight="1">
      <c r="A11" s="91"/>
      <c r="B11" s="68"/>
      <c r="C11" s="129"/>
      <c r="D11" s="118" t="s">
        <v>172</v>
      </c>
      <c r="E11" s="119" t="s">
        <v>173</v>
      </c>
      <c r="F11" s="120">
        <v>1.998</v>
      </c>
      <c r="G11" s="121" t="s">
        <v>185</v>
      </c>
      <c r="H11" s="121" t="s">
        <v>186</v>
      </c>
      <c r="I11" s="119">
        <v>1250</v>
      </c>
      <c r="J11" s="121" t="s">
        <v>187</v>
      </c>
      <c r="K11" s="119" t="s">
        <v>87</v>
      </c>
      <c r="L11" s="122">
        <v>8.4</v>
      </c>
      <c r="M11" s="123">
        <f t="shared" si="0"/>
        <v>276.38809523809516</v>
      </c>
      <c r="N11" s="124" t="s">
        <v>178</v>
      </c>
      <c r="O11" s="121" t="s">
        <v>179</v>
      </c>
      <c r="P11" s="121" t="s">
        <v>180</v>
      </c>
      <c r="Q11" s="119" t="s">
        <v>181</v>
      </c>
      <c r="R11" s="125"/>
      <c r="S11" s="126"/>
      <c r="T11" s="127" t="s">
        <v>88</v>
      </c>
      <c r="U11" s="128"/>
    </row>
    <row r="12" spans="1:21" s="74" customFormat="1" ht="22.5" customHeight="1">
      <c r="A12" s="91"/>
      <c r="B12" s="68"/>
      <c r="C12" s="129"/>
      <c r="D12" s="118" t="s">
        <v>188</v>
      </c>
      <c r="E12" s="119" t="s">
        <v>173</v>
      </c>
      <c r="F12" s="120">
        <v>1.998</v>
      </c>
      <c r="G12" s="121" t="s">
        <v>174</v>
      </c>
      <c r="H12" s="121" t="s">
        <v>189</v>
      </c>
      <c r="I12" s="121" t="s">
        <v>176</v>
      </c>
      <c r="J12" s="121" t="s">
        <v>190</v>
      </c>
      <c r="K12" s="119" t="s">
        <v>87</v>
      </c>
      <c r="L12" s="122">
        <v>9.6</v>
      </c>
      <c r="M12" s="123">
        <f t="shared" si="0"/>
        <v>241.83958333333334</v>
      </c>
      <c r="N12" s="124" t="s">
        <v>178</v>
      </c>
      <c r="O12" s="121" t="s">
        <v>179</v>
      </c>
      <c r="P12" s="121" t="s">
        <v>180</v>
      </c>
      <c r="Q12" s="119" t="s">
        <v>181</v>
      </c>
      <c r="R12" s="130"/>
      <c r="S12" s="126"/>
      <c r="T12" s="127" t="s">
        <v>88</v>
      </c>
      <c r="U12" s="128"/>
    </row>
    <row r="13" spans="1:21" s="74" customFormat="1" ht="22.5" customHeight="1">
      <c r="A13" s="91"/>
      <c r="B13" s="68"/>
      <c r="C13" s="129"/>
      <c r="D13" s="118" t="s">
        <v>188</v>
      </c>
      <c r="E13" s="119" t="s">
        <v>173</v>
      </c>
      <c r="F13" s="120">
        <v>1.998</v>
      </c>
      <c r="G13" s="121" t="s">
        <v>174</v>
      </c>
      <c r="H13" s="121" t="s">
        <v>191</v>
      </c>
      <c r="I13" s="121" t="s">
        <v>183</v>
      </c>
      <c r="J13" s="121" t="s">
        <v>192</v>
      </c>
      <c r="K13" s="119" t="s">
        <v>87</v>
      </c>
      <c r="L13" s="122">
        <v>9.2</v>
      </c>
      <c r="M13" s="123">
        <f t="shared" si="0"/>
        <v>252.35434782608698</v>
      </c>
      <c r="N13" s="124" t="s">
        <v>178</v>
      </c>
      <c r="O13" s="121" t="s">
        <v>179</v>
      </c>
      <c r="P13" s="121" t="s">
        <v>180</v>
      </c>
      <c r="Q13" s="119" t="s">
        <v>181</v>
      </c>
      <c r="R13" s="131"/>
      <c r="S13" s="126"/>
      <c r="T13" s="127" t="s">
        <v>88</v>
      </c>
      <c r="U13" s="128"/>
    </row>
    <row r="14" spans="1:21" s="74" customFormat="1" ht="22.5" customHeight="1" thickBot="1">
      <c r="A14" s="107"/>
      <c r="B14" s="75"/>
      <c r="C14" s="132"/>
      <c r="D14" s="118" t="s">
        <v>188</v>
      </c>
      <c r="E14" s="119" t="s">
        <v>173</v>
      </c>
      <c r="F14" s="120">
        <v>1.998</v>
      </c>
      <c r="G14" s="121" t="s">
        <v>185</v>
      </c>
      <c r="H14" s="121" t="s">
        <v>193</v>
      </c>
      <c r="I14" s="121" t="s">
        <v>183</v>
      </c>
      <c r="J14" s="121" t="s">
        <v>194</v>
      </c>
      <c r="K14" s="119" t="s">
        <v>87</v>
      </c>
      <c r="L14" s="133">
        <v>8.4</v>
      </c>
      <c r="M14" s="134">
        <f t="shared" si="0"/>
        <v>276.38809523809516</v>
      </c>
      <c r="N14" s="124" t="s">
        <v>178</v>
      </c>
      <c r="O14" s="121" t="s">
        <v>179</v>
      </c>
      <c r="P14" s="121" t="s">
        <v>180</v>
      </c>
      <c r="Q14" s="119" t="s">
        <v>181</v>
      </c>
      <c r="R14" s="131"/>
      <c r="S14" s="126"/>
      <c r="T14" s="127" t="s">
        <v>88</v>
      </c>
      <c r="U14" s="128"/>
    </row>
    <row r="15" spans="1:21" s="74" customFormat="1" ht="22.5" customHeight="1">
      <c r="A15" s="68"/>
      <c r="B15" s="68"/>
      <c r="C15" s="135" t="s">
        <v>89</v>
      </c>
      <c r="D15" s="136"/>
      <c r="E15" s="137"/>
      <c r="F15" s="138"/>
      <c r="G15" s="139"/>
      <c r="H15" s="139"/>
      <c r="I15" s="139"/>
      <c r="J15" s="139"/>
      <c r="K15" s="137"/>
      <c r="L15" s="140"/>
      <c r="M15" s="141"/>
      <c r="N15" s="142"/>
      <c r="O15" s="139"/>
      <c r="P15" s="139"/>
      <c r="Q15" s="137"/>
      <c r="R15" s="68"/>
      <c r="S15" s="137"/>
      <c r="T15" s="70"/>
      <c r="U15" s="128"/>
    </row>
    <row r="16" spans="1:20" s="74" customFormat="1" ht="12">
      <c r="A16" s="143"/>
      <c r="B16" s="143"/>
      <c r="C16" s="144" t="s">
        <v>195</v>
      </c>
      <c r="D16" s="145"/>
      <c r="E16" s="146"/>
      <c r="F16" s="146"/>
      <c r="G16" s="147"/>
      <c r="H16" s="146"/>
      <c r="I16" s="70"/>
      <c r="J16" s="146"/>
      <c r="K16" s="146"/>
      <c r="L16" s="148"/>
      <c r="M16" s="149"/>
      <c r="N16" s="150"/>
      <c r="O16" s="146"/>
      <c r="P16" s="146"/>
      <c r="Q16" s="146"/>
      <c r="R16" s="151"/>
      <c r="S16" s="152"/>
      <c r="T16" s="137"/>
    </row>
    <row r="17" spans="1:16" s="74" customFormat="1" ht="10.5">
      <c r="A17" s="68"/>
      <c r="C17" s="153" t="s">
        <v>90</v>
      </c>
      <c r="D17" s="68"/>
      <c r="E17" s="68"/>
      <c r="F17" s="68"/>
      <c r="G17" s="68"/>
      <c r="H17" s="68"/>
      <c r="I17" s="68"/>
      <c r="J17" s="68"/>
      <c r="K17" s="68"/>
      <c r="L17" s="69"/>
      <c r="M17" s="70"/>
      <c r="N17" s="71"/>
      <c r="O17" s="68"/>
      <c r="P17" s="68"/>
    </row>
    <row r="18" ht="10.5">
      <c r="U18" s="70"/>
    </row>
  </sheetData>
  <sheetProtection/>
  <mergeCells count="4">
    <mergeCell ref="L4:N4"/>
    <mergeCell ref="P4:R4"/>
    <mergeCell ref="T4:T8"/>
    <mergeCell ref="P5:R5"/>
  </mergeCells>
  <conditionalFormatting sqref="S9:S15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:S15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C99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3.5"/>
  <cols>
    <col min="1" max="1" width="8.75390625" style="2" customWidth="1"/>
    <col min="2" max="2" width="3.125" style="2" customWidth="1"/>
    <col min="3" max="3" width="12.50390625" style="2" customWidth="1"/>
    <col min="4" max="4" width="10.00390625" style="2" customWidth="1"/>
    <col min="5" max="5" width="4.875" style="2" customWidth="1"/>
    <col min="6" max="6" width="5.25390625" style="2" customWidth="1"/>
    <col min="7" max="7" width="9.25390625" style="2" bestFit="1" customWidth="1"/>
    <col min="8" max="9" width="8.875" style="2" customWidth="1"/>
    <col min="10" max="10" width="9.00390625" style="2" bestFit="1" customWidth="1"/>
    <col min="11" max="11" width="7.875" style="2" customWidth="1"/>
    <col min="12" max="12" width="6.625" style="2" customWidth="1"/>
    <col min="13" max="13" width="8.875" style="2" bestFit="1" customWidth="1"/>
    <col min="14" max="14" width="5.125" style="2" customWidth="1"/>
    <col min="15" max="15" width="5.25390625" style="2" customWidth="1"/>
    <col min="16" max="16" width="7.125" style="2" customWidth="1"/>
    <col min="17" max="17" width="6.75390625" style="2" customWidth="1"/>
    <col min="18" max="18" width="8.00390625" style="2" customWidth="1"/>
    <col min="19" max="19" width="9.00390625" style="2" customWidth="1"/>
    <col min="20" max="20" width="10.00390625" style="2" customWidth="1"/>
    <col min="21" max="21" width="1.625" style="2" customWidth="1"/>
    <col min="22" max="22" width="9.00390625" style="5" customWidth="1"/>
    <col min="23" max="23" width="6.25390625" style="2" bestFit="1" customWidth="1"/>
    <col min="24" max="24" width="6.375" style="2" bestFit="1" customWidth="1"/>
    <col min="25" max="16384" width="9.00390625" style="2" customWidth="1"/>
  </cols>
  <sheetData>
    <row r="1" spans="1:18" ht="21.75" customHeight="1">
      <c r="A1" s="1"/>
      <c r="B1" s="1"/>
      <c r="Q1" s="3"/>
      <c r="R1" s="4"/>
    </row>
    <row r="2" spans="1:22" s="6" customFormat="1" ht="15">
      <c r="A2" s="2"/>
      <c r="B2" s="2"/>
      <c r="C2" s="2"/>
      <c r="E2" s="3"/>
      <c r="H2" s="2"/>
      <c r="J2" s="154" t="s">
        <v>196</v>
      </c>
      <c r="K2" s="7"/>
      <c r="L2" s="7"/>
      <c r="M2" s="7"/>
      <c r="N2" s="7"/>
      <c r="O2" s="7"/>
      <c r="P2" s="7"/>
      <c r="Q2" s="7"/>
      <c r="R2" s="7"/>
      <c r="S2" s="7"/>
      <c r="T2" s="7"/>
      <c r="V2" s="8"/>
    </row>
    <row r="3" spans="1:22" s="6" customFormat="1" ht="23.25" customHeight="1">
      <c r="A3" s="182" t="s">
        <v>197</v>
      </c>
      <c r="B3" s="10"/>
      <c r="C3" s="7"/>
      <c r="E3" s="2"/>
      <c r="F3" s="2"/>
      <c r="G3" s="2"/>
      <c r="H3" s="2"/>
      <c r="I3" s="7"/>
      <c r="J3" s="11"/>
      <c r="K3" s="11"/>
      <c r="L3" s="11"/>
      <c r="M3" s="2"/>
      <c r="N3" s="2"/>
      <c r="O3" s="2"/>
      <c r="P3" s="2"/>
      <c r="R3" s="12"/>
      <c r="T3" s="12" t="s">
        <v>1</v>
      </c>
      <c r="V3" s="8"/>
    </row>
    <row r="4" spans="1:22" s="6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261" t="s">
        <v>2</v>
      </c>
      <c r="M4" s="262"/>
      <c r="N4" s="263"/>
      <c r="O4" s="18"/>
      <c r="P4" s="264"/>
      <c r="Q4" s="265"/>
      <c r="R4" s="266"/>
      <c r="S4" s="21"/>
      <c r="T4" s="267" t="s">
        <v>3</v>
      </c>
      <c r="V4" s="8"/>
    </row>
    <row r="5" spans="1:22" s="6" customFormat="1" ht="11.25">
      <c r="A5" s="22"/>
      <c r="B5" s="23"/>
      <c r="C5" s="5"/>
      <c r="D5" s="24"/>
      <c r="E5" s="25" t="s">
        <v>4</v>
      </c>
      <c r="F5" s="25"/>
      <c r="G5" s="26"/>
      <c r="H5" s="22"/>
      <c r="I5" s="22"/>
      <c r="J5" s="22"/>
      <c r="K5" s="26"/>
      <c r="L5" s="27"/>
      <c r="M5" s="28" t="s">
        <v>5</v>
      </c>
      <c r="N5" s="29"/>
      <c r="O5" s="30" t="s">
        <v>6</v>
      </c>
      <c r="P5" s="270" t="s">
        <v>7</v>
      </c>
      <c r="Q5" s="271"/>
      <c r="R5" s="272"/>
      <c r="S5" s="31" t="s">
        <v>8</v>
      </c>
      <c r="T5" s="268"/>
      <c r="V5" s="8"/>
    </row>
    <row r="6" spans="1:22" s="6" customFormat="1" ht="11.25">
      <c r="A6" s="22"/>
      <c r="B6" s="23"/>
      <c r="C6" s="2"/>
      <c r="D6" s="18"/>
      <c r="E6" s="8"/>
      <c r="F6" s="32" t="s">
        <v>9</v>
      </c>
      <c r="G6" s="26" t="s">
        <v>10</v>
      </c>
      <c r="H6" s="33" t="s">
        <v>11</v>
      </c>
      <c r="I6" s="34" t="s">
        <v>12</v>
      </c>
      <c r="J6" s="34" t="s">
        <v>13</v>
      </c>
      <c r="K6" s="26" t="s">
        <v>14</v>
      </c>
      <c r="L6" s="35" t="s">
        <v>15</v>
      </c>
      <c r="M6" s="36" t="s">
        <v>16</v>
      </c>
      <c r="N6" s="35" t="s">
        <v>17</v>
      </c>
      <c r="O6" s="30" t="s">
        <v>18</v>
      </c>
      <c r="P6" s="30" t="s">
        <v>19</v>
      </c>
      <c r="Q6" s="30"/>
      <c r="R6" s="30"/>
      <c r="S6" s="5" t="s">
        <v>20</v>
      </c>
      <c r="T6" s="268"/>
      <c r="V6" s="8"/>
    </row>
    <row r="7" spans="1:24" s="6" customFormat="1" ht="11.25">
      <c r="A7" s="26" t="s">
        <v>21</v>
      </c>
      <c r="B7" s="32"/>
      <c r="C7" s="5" t="s">
        <v>22</v>
      </c>
      <c r="D7" s="26" t="s">
        <v>23</v>
      </c>
      <c r="E7" s="8" t="s">
        <v>23</v>
      </c>
      <c r="F7" s="32" t="s">
        <v>24</v>
      </c>
      <c r="G7" s="26" t="s">
        <v>25</v>
      </c>
      <c r="H7" s="26" t="s">
        <v>198</v>
      </c>
      <c r="I7" s="26" t="s">
        <v>27</v>
      </c>
      <c r="J7" s="26" t="s">
        <v>27</v>
      </c>
      <c r="K7" s="26" t="s">
        <v>28</v>
      </c>
      <c r="L7" s="35" t="s">
        <v>199</v>
      </c>
      <c r="M7" s="36" t="s">
        <v>200</v>
      </c>
      <c r="N7" s="35" t="s">
        <v>31</v>
      </c>
      <c r="O7" s="30" t="s">
        <v>32</v>
      </c>
      <c r="P7" s="30" t="s">
        <v>33</v>
      </c>
      <c r="Q7" s="30" t="s">
        <v>201</v>
      </c>
      <c r="R7" s="30" t="s">
        <v>34</v>
      </c>
      <c r="S7" s="5" t="s">
        <v>35</v>
      </c>
      <c r="T7" s="268"/>
      <c r="V7" s="8"/>
      <c r="W7" s="273"/>
      <c r="X7" s="273"/>
    </row>
    <row r="8" spans="1:29" s="6" customFormat="1" ht="11.25">
      <c r="A8" s="37"/>
      <c r="B8" s="38"/>
      <c r="C8" s="7"/>
      <c r="D8" s="37"/>
      <c r="E8" s="7"/>
      <c r="F8" s="39" t="s">
        <v>202</v>
      </c>
      <c r="G8" s="40" t="s">
        <v>36</v>
      </c>
      <c r="H8" s="37"/>
      <c r="I8" s="37"/>
      <c r="J8" s="37"/>
      <c r="K8" s="40"/>
      <c r="L8" s="41"/>
      <c r="M8" s="42" t="s">
        <v>203</v>
      </c>
      <c r="N8" s="41" t="s">
        <v>204</v>
      </c>
      <c r="O8" s="43" t="s">
        <v>37</v>
      </c>
      <c r="P8" s="43" t="s">
        <v>38</v>
      </c>
      <c r="Q8" s="43" t="s">
        <v>205</v>
      </c>
      <c r="R8" s="44"/>
      <c r="S8" s="45" t="s">
        <v>40</v>
      </c>
      <c r="T8" s="269"/>
      <c r="AA8" s="46"/>
      <c r="AB8" s="46"/>
      <c r="AC8" s="46"/>
    </row>
    <row r="9" spans="1:29" s="6" customFormat="1" ht="22.5">
      <c r="A9" s="155" t="s">
        <v>91</v>
      </c>
      <c r="B9" s="48"/>
      <c r="C9" s="156" t="s">
        <v>206</v>
      </c>
      <c r="D9" s="50" t="s">
        <v>207</v>
      </c>
      <c r="E9" s="51" t="s">
        <v>92</v>
      </c>
      <c r="F9" s="51" t="s">
        <v>93</v>
      </c>
      <c r="G9" s="51" t="s">
        <v>94</v>
      </c>
      <c r="H9" s="51">
        <v>1250</v>
      </c>
      <c r="I9" s="51">
        <v>400</v>
      </c>
      <c r="J9" s="51" t="s">
        <v>95</v>
      </c>
      <c r="K9" s="52" t="s">
        <v>96</v>
      </c>
      <c r="L9" s="157">
        <v>13.8</v>
      </c>
      <c r="M9" s="158">
        <v>168</v>
      </c>
      <c r="N9" s="159">
        <v>12.5</v>
      </c>
      <c r="O9" s="51" t="s">
        <v>208</v>
      </c>
      <c r="P9" s="51" t="s">
        <v>44</v>
      </c>
      <c r="Q9" s="51" t="s">
        <v>98</v>
      </c>
      <c r="R9" s="51"/>
      <c r="S9" s="53" t="s">
        <v>99</v>
      </c>
      <c r="T9" s="54">
        <v>110</v>
      </c>
      <c r="V9" s="62"/>
      <c r="W9" s="63"/>
      <c r="X9" s="63"/>
      <c r="Y9" s="63"/>
      <c r="Z9" s="63"/>
      <c r="AA9" s="63"/>
      <c r="AB9" s="63"/>
      <c r="AC9" s="63"/>
    </row>
    <row r="10" spans="1:29" s="6" customFormat="1" ht="15" customHeight="1">
      <c r="A10" s="22"/>
      <c r="B10" s="160"/>
      <c r="C10" s="58"/>
      <c r="D10" s="50" t="s">
        <v>100</v>
      </c>
      <c r="E10" s="51" t="s">
        <v>92</v>
      </c>
      <c r="F10" s="51" t="s">
        <v>93</v>
      </c>
      <c r="G10" s="51" t="s">
        <v>94</v>
      </c>
      <c r="H10" s="51">
        <v>1270</v>
      </c>
      <c r="I10" s="51">
        <v>400</v>
      </c>
      <c r="J10" s="51" t="s">
        <v>101</v>
      </c>
      <c r="K10" s="52" t="s">
        <v>42</v>
      </c>
      <c r="L10" s="157">
        <v>13</v>
      </c>
      <c r="M10" s="158">
        <v>179</v>
      </c>
      <c r="N10" s="159">
        <v>10.3</v>
      </c>
      <c r="O10" s="51" t="s">
        <v>208</v>
      </c>
      <c r="P10" s="51" t="s">
        <v>44</v>
      </c>
      <c r="Q10" s="51" t="s">
        <v>98</v>
      </c>
      <c r="R10" s="51"/>
      <c r="S10" s="53" t="s">
        <v>99</v>
      </c>
      <c r="T10" s="54">
        <v>125</v>
      </c>
      <c r="V10" s="62"/>
      <c r="W10" s="63"/>
      <c r="X10" s="63"/>
      <c r="Y10" s="63"/>
      <c r="Z10" s="63"/>
      <c r="AA10" s="63"/>
      <c r="AB10" s="63"/>
      <c r="AC10" s="63"/>
    </row>
    <row r="11" spans="1:29" s="6" customFormat="1" ht="15" customHeight="1">
      <c r="A11" s="22"/>
      <c r="B11" s="16"/>
      <c r="C11" s="161" t="s">
        <v>209</v>
      </c>
      <c r="D11" s="162" t="s">
        <v>210</v>
      </c>
      <c r="E11" s="163" t="s">
        <v>211</v>
      </c>
      <c r="F11" s="163">
        <v>1.797</v>
      </c>
      <c r="G11" s="164" t="s">
        <v>212</v>
      </c>
      <c r="H11" s="51" t="s">
        <v>213</v>
      </c>
      <c r="I11" s="51">
        <v>450</v>
      </c>
      <c r="J11" s="51" t="s">
        <v>214</v>
      </c>
      <c r="K11" s="52" t="s">
        <v>102</v>
      </c>
      <c r="L11" s="157">
        <v>13.8</v>
      </c>
      <c r="M11" s="56">
        <v>168</v>
      </c>
      <c r="N11" s="165">
        <v>12.5</v>
      </c>
      <c r="O11" s="166" t="s">
        <v>215</v>
      </c>
      <c r="P11" s="163" t="s">
        <v>44</v>
      </c>
      <c r="Q11" s="163" t="s">
        <v>216</v>
      </c>
      <c r="R11" s="162"/>
      <c r="S11" s="167" t="s">
        <v>217</v>
      </c>
      <c r="T11" s="54">
        <v>110</v>
      </c>
      <c r="V11" s="62"/>
      <c r="W11" s="63"/>
      <c r="X11" s="63"/>
      <c r="Y11" s="63"/>
      <c r="Z11" s="63"/>
      <c r="AA11" s="63"/>
      <c r="AB11" s="63"/>
      <c r="AC11" s="63"/>
    </row>
    <row r="12" spans="1:29" s="6" customFormat="1" ht="15" customHeight="1">
      <c r="A12" s="47"/>
      <c r="B12" s="169" t="s">
        <v>218</v>
      </c>
      <c r="C12" s="170" t="s">
        <v>219</v>
      </c>
      <c r="D12" s="171" t="s">
        <v>220</v>
      </c>
      <c r="E12" s="172" t="s">
        <v>221</v>
      </c>
      <c r="F12" s="172">
        <v>1.798</v>
      </c>
      <c r="G12" s="164" t="s">
        <v>174</v>
      </c>
      <c r="H12" s="172" t="s">
        <v>222</v>
      </c>
      <c r="I12" s="51" t="s">
        <v>223</v>
      </c>
      <c r="J12" s="172" t="s">
        <v>224</v>
      </c>
      <c r="K12" s="172"/>
      <c r="L12" s="173">
        <v>11.2</v>
      </c>
      <c r="M12" s="56">
        <v>207</v>
      </c>
      <c r="N12" s="174">
        <v>10.7</v>
      </c>
      <c r="O12" s="51" t="s">
        <v>225</v>
      </c>
      <c r="P12" s="172" t="s">
        <v>226</v>
      </c>
      <c r="Q12" s="172" t="s">
        <v>181</v>
      </c>
      <c r="R12" s="172"/>
      <c r="S12" s="52">
        <f>IF(OR(LEFT(E12,2)="TB",LEFT(E12,2)="XB",LEFT(E12,2)="TC",LEFT(E12,2)="XC"),"☆",IF(OR(LEFT(E12,2)="LB",LEFT(E12,2)="YB",LEFT(E12,2)="LC",LEFT(E12,2)="YC"),"☆☆",IF(OR(LEFT(E12,2)="UB",LEFT(E12,2)="ZB",LEFT(E12,2)="UC",LEFT(E12,2)="ZC"),"☆☆☆","")))</f>
      </c>
      <c r="T12" s="54">
        <v>105</v>
      </c>
      <c r="V12" s="62"/>
      <c r="W12" s="63"/>
      <c r="X12" s="63"/>
      <c r="Y12" s="63"/>
      <c r="Z12" s="63"/>
      <c r="AA12" s="63"/>
      <c r="AB12" s="63"/>
      <c r="AC12" s="63"/>
    </row>
    <row r="13" spans="1:29" s="6" customFormat="1" ht="15" customHeight="1">
      <c r="A13" s="22"/>
      <c r="B13" s="23"/>
      <c r="C13" s="170"/>
      <c r="D13" s="171" t="s">
        <v>220</v>
      </c>
      <c r="E13" s="172" t="s">
        <v>221</v>
      </c>
      <c r="F13" s="172">
        <v>1.798</v>
      </c>
      <c r="G13" s="164" t="s">
        <v>94</v>
      </c>
      <c r="H13" s="172" t="s">
        <v>222</v>
      </c>
      <c r="I13" s="51" t="s">
        <v>223</v>
      </c>
      <c r="J13" s="172" t="s">
        <v>227</v>
      </c>
      <c r="K13" s="172"/>
      <c r="L13" s="173">
        <v>10.6</v>
      </c>
      <c r="M13" s="56">
        <v>219</v>
      </c>
      <c r="N13" s="174">
        <v>10.3</v>
      </c>
      <c r="O13" s="51" t="s">
        <v>225</v>
      </c>
      <c r="P13" s="172" t="s">
        <v>226</v>
      </c>
      <c r="Q13" s="172" t="s">
        <v>181</v>
      </c>
      <c r="R13" s="172"/>
      <c r="S13" s="52">
        <f>IF(OR(LEFT(E13,2)="TB",LEFT(E13,2)="XB",LEFT(E13,2)="TC",LEFT(E13,2)="XC"),"☆",IF(OR(LEFT(E13,2)="LB",LEFT(E13,2)="YB",LEFT(E13,2)="LC",LEFT(E13,2)="YC"),"☆☆",IF(OR(LEFT(E13,2)="UB",LEFT(E13,2)="ZB",LEFT(E13,2)="UC",LEFT(E13,2)="ZC"),"☆☆☆","")))</f>
      </c>
      <c r="T13" s="54">
        <v>100</v>
      </c>
      <c r="V13" s="62"/>
      <c r="W13" s="63"/>
      <c r="X13" s="63"/>
      <c r="Y13" s="63"/>
      <c r="Z13" s="63"/>
      <c r="AA13" s="63"/>
      <c r="AB13" s="63"/>
      <c r="AC13" s="63"/>
    </row>
    <row r="14" spans="1:29" s="6" customFormat="1" ht="15" customHeight="1">
      <c r="A14" s="22"/>
      <c r="B14" s="23"/>
      <c r="C14" s="170"/>
      <c r="D14" s="171" t="s">
        <v>228</v>
      </c>
      <c r="E14" s="172" t="s">
        <v>221</v>
      </c>
      <c r="F14" s="172">
        <v>1.798</v>
      </c>
      <c r="G14" s="172" t="s">
        <v>174</v>
      </c>
      <c r="H14" s="172" t="s">
        <v>229</v>
      </c>
      <c r="I14" s="51">
        <v>1000</v>
      </c>
      <c r="J14" s="172" t="s">
        <v>230</v>
      </c>
      <c r="K14" s="172"/>
      <c r="L14" s="173">
        <v>10.4</v>
      </c>
      <c r="M14" s="56">
        <v>223</v>
      </c>
      <c r="N14" s="174" t="s">
        <v>105</v>
      </c>
      <c r="O14" s="51" t="s">
        <v>225</v>
      </c>
      <c r="P14" s="172" t="s">
        <v>226</v>
      </c>
      <c r="Q14" s="172" t="s">
        <v>231</v>
      </c>
      <c r="R14" s="171" t="s">
        <v>232</v>
      </c>
      <c r="S14" s="52">
        <f>IF(OR(LEFT(E14,2)="TB",LEFT(E14,2)="XB",LEFT(E14,2)="TC",LEFT(E14,2)="XC"),"☆",IF(OR(LEFT(E14,2)="LB",LEFT(E14,2)="YB",LEFT(E14,2)="LC",LEFT(E14,2)="YC"),"☆☆",IF(OR(LEFT(E14,2)="UB",LEFT(E14,2)="ZB",LEFT(E14,2)="UC",LEFT(E14,2)="ZC"),"☆☆☆","")))</f>
      </c>
      <c r="T14" s="54" t="s">
        <v>46</v>
      </c>
      <c r="V14" s="62"/>
      <c r="W14" s="63"/>
      <c r="X14" s="63"/>
      <c r="Y14" s="63"/>
      <c r="Z14" s="63"/>
      <c r="AA14" s="63"/>
      <c r="AB14" s="63"/>
      <c r="AC14" s="63"/>
    </row>
    <row r="15" spans="1:29" s="6" customFormat="1" ht="15" customHeight="1">
      <c r="A15" s="37"/>
      <c r="B15" s="38"/>
      <c r="C15" s="175"/>
      <c r="D15" s="171" t="s">
        <v>228</v>
      </c>
      <c r="E15" s="172" t="s">
        <v>221</v>
      </c>
      <c r="F15" s="172">
        <v>1.798</v>
      </c>
      <c r="G15" s="172" t="s">
        <v>94</v>
      </c>
      <c r="H15" s="172">
        <v>1400</v>
      </c>
      <c r="I15" s="51">
        <v>1000</v>
      </c>
      <c r="J15" s="172">
        <v>2510</v>
      </c>
      <c r="K15" s="172"/>
      <c r="L15" s="173">
        <v>10.2</v>
      </c>
      <c r="M15" s="56">
        <v>228</v>
      </c>
      <c r="N15" s="174" t="s">
        <v>233</v>
      </c>
      <c r="O15" s="51" t="s">
        <v>225</v>
      </c>
      <c r="P15" s="172" t="s">
        <v>226</v>
      </c>
      <c r="Q15" s="172" t="s">
        <v>231</v>
      </c>
      <c r="R15" s="171" t="s">
        <v>106</v>
      </c>
      <c r="S15" s="52">
        <f>IF(OR(LEFT(E15,2)="TB",LEFT(E15,2)="XB",LEFT(E15,2)="TC",LEFT(E15,2)="XC"),"☆",IF(OR(LEFT(E15,2)="LB",LEFT(E15,2)="YB",LEFT(E15,2)="LC",LEFT(E15,2)="YC"),"☆☆",IF(OR(LEFT(E15,2)="UB",LEFT(E15,2)="ZB",LEFT(E15,2)="UC",LEFT(E15,2)="ZC"),"☆☆☆","")))</f>
      </c>
      <c r="T15" s="54" t="s">
        <v>46</v>
      </c>
      <c r="V15" s="62"/>
      <c r="W15" s="63"/>
      <c r="X15" s="63"/>
      <c r="Y15" s="63"/>
      <c r="Z15" s="63"/>
      <c r="AA15" s="63"/>
      <c r="AB15" s="63"/>
      <c r="AC15" s="63"/>
    </row>
    <row r="16" spans="1:29" s="6" customFormat="1" ht="11.25">
      <c r="A16" s="59"/>
      <c r="B16" s="2"/>
      <c r="C16" s="59"/>
      <c r="D16" s="59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63"/>
      <c r="X16" s="63"/>
      <c r="Y16" s="63"/>
      <c r="Z16" s="63"/>
      <c r="AA16" s="63"/>
      <c r="AB16" s="63"/>
      <c r="AC16" s="63"/>
    </row>
    <row r="17" spans="1:29" s="6" customFormat="1" ht="11.25">
      <c r="A17" s="59"/>
      <c r="B17" s="64" t="s">
        <v>234</v>
      </c>
      <c r="C17" s="59"/>
      <c r="D17" s="59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3"/>
      <c r="X17" s="63"/>
      <c r="Y17" s="63"/>
      <c r="Z17" s="63"/>
      <c r="AA17" s="63"/>
      <c r="AB17" s="63"/>
      <c r="AC17" s="63"/>
    </row>
    <row r="18" spans="1:29" s="6" customFormat="1" ht="11.25">
      <c r="A18" s="59"/>
      <c r="C18" s="2" t="s">
        <v>235</v>
      </c>
      <c r="D18" s="59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3"/>
      <c r="X18" s="63"/>
      <c r="Y18" s="63"/>
      <c r="Z18" s="63"/>
      <c r="AA18" s="63"/>
      <c r="AB18" s="63"/>
      <c r="AC18" s="63"/>
    </row>
    <row r="19" spans="1:29" s="6" customFormat="1" ht="11.25">
      <c r="A19" s="59"/>
      <c r="C19" s="65" t="s">
        <v>236</v>
      </c>
      <c r="D19" s="59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63"/>
      <c r="X19" s="63"/>
      <c r="Y19" s="63"/>
      <c r="Z19" s="63"/>
      <c r="AA19" s="63"/>
      <c r="AB19" s="63"/>
      <c r="AC19" s="63"/>
    </row>
    <row r="20" spans="1:29" s="6" customFormat="1" ht="11.25">
      <c r="A20" s="59"/>
      <c r="C20" s="2"/>
      <c r="D20" s="59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  <c r="W20" s="63"/>
      <c r="X20" s="63"/>
      <c r="Y20" s="63"/>
      <c r="Z20" s="63"/>
      <c r="AA20" s="63"/>
      <c r="AB20" s="63"/>
      <c r="AC20" s="63"/>
    </row>
    <row r="21" spans="1:29" s="6" customFormat="1" ht="11.25">
      <c r="A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62"/>
      <c r="W21" s="63"/>
      <c r="X21" s="63"/>
      <c r="Y21" s="63"/>
      <c r="Z21" s="63"/>
      <c r="AA21" s="63"/>
      <c r="AB21" s="63"/>
      <c r="AC21" s="63"/>
    </row>
    <row r="22" spans="1:29" s="6" customFormat="1" ht="11.2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V22" s="62"/>
      <c r="W22" s="63"/>
      <c r="X22" s="63"/>
      <c r="Y22" s="63"/>
      <c r="Z22" s="63"/>
      <c r="AA22" s="63"/>
      <c r="AB22" s="63"/>
      <c r="AC22" s="63"/>
    </row>
    <row r="23" spans="1:29" s="6" customFormat="1" ht="11.25">
      <c r="A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V23" s="62"/>
      <c r="W23" s="63"/>
      <c r="X23" s="63"/>
      <c r="Y23" s="63"/>
      <c r="Z23" s="63"/>
      <c r="AA23" s="63"/>
      <c r="AB23" s="63"/>
      <c r="AC23" s="63"/>
    </row>
    <row r="24" spans="1:29" s="6" customFormat="1" ht="11.25">
      <c r="A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V24" s="62"/>
      <c r="W24" s="63"/>
      <c r="X24" s="63"/>
      <c r="Y24" s="63"/>
      <c r="Z24" s="63"/>
      <c r="AA24" s="63"/>
      <c r="AB24" s="63"/>
      <c r="AC24" s="63"/>
    </row>
    <row r="25" spans="1:29" s="6" customFormat="1" ht="11.25">
      <c r="A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V25" s="62"/>
      <c r="W25" s="63"/>
      <c r="X25" s="63"/>
      <c r="Y25" s="63"/>
      <c r="Z25" s="63"/>
      <c r="AA25" s="63"/>
      <c r="AB25" s="63"/>
      <c r="AC25" s="63"/>
    </row>
    <row r="26" spans="2:29" ht="11.25">
      <c r="B26" s="6"/>
      <c r="C26" s="6"/>
      <c r="V26" s="62"/>
      <c r="W26" s="63"/>
      <c r="X26" s="63"/>
      <c r="Y26" s="63"/>
      <c r="Z26" s="63"/>
      <c r="AA26" s="63"/>
      <c r="AB26" s="63"/>
      <c r="AC26" s="63"/>
    </row>
    <row r="27" spans="2:29" ht="11.25">
      <c r="B27" s="6"/>
      <c r="C27" s="6"/>
      <c r="V27" s="62"/>
      <c r="W27" s="63"/>
      <c r="X27" s="63"/>
      <c r="Y27" s="63"/>
      <c r="Z27" s="63"/>
      <c r="AA27" s="63"/>
      <c r="AB27" s="63"/>
      <c r="AC27" s="63"/>
    </row>
    <row r="28" spans="2:29" ht="11.25">
      <c r="B28" s="6"/>
      <c r="C28" s="6"/>
      <c r="V28" s="62"/>
      <c r="W28" s="63"/>
      <c r="X28" s="63"/>
      <c r="Y28" s="63"/>
      <c r="Z28" s="63"/>
      <c r="AA28" s="63"/>
      <c r="AB28" s="63"/>
      <c r="AC28" s="63"/>
    </row>
    <row r="29" spans="2:29" ht="11.25">
      <c r="B29" s="6"/>
      <c r="C29" s="6"/>
      <c r="V29" s="62"/>
      <c r="W29" s="63"/>
      <c r="X29" s="63"/>
      <c r="Y29" s="63"/>
      <c r="Z29" s="63"/>
      <c r="AA29" s="63"/>
      <c r="AB29" s="63"/>
      <c r="AC29" s="63"/>
    </row>
    <row r="30" spans="2:29" ht="11.25">
      <c r="B30" s="6"/>
      <c r="C30" s="6"/>
      <c r="V30" s="62"/>
      <c r="W30" s="63"/>
      <c r="X30" s="63"/>
      <c r="Y30" s="63"/>
      <c r="Z30" s="63"/>
      <c r="AA30" s="63"/>
      <c r="AB30" s="63"/>
      <c r="AC30" s="63"/>
    </row>
    <row r="31" spans="2:29" ht="11.25">
      <c r="B31" s="6"/>
      <c r="C31" s="6"/>
      <c r="V31" s="62"/>
      <c r="W31" s="63"/>
      <c r="X31" s="63"/>
      <c r="Y31" s="63"/>
      <c r="Z31" s="63"/>
      <c r="AA31" s="63"/>
      <c r="AB31" s="63"/>
      <c r="AC31" s="63"/>
    </row>
    <row r="32" spans="2:29" ht="11.25">
      <c r="B32" s="6"/>
      <c r="C32" s="6"/>
      <c r="V32" s="62"/>
      <c r="W32" s="63"/>
      <c r="X32" s="63"/>
      <c r="Y32" s="63"/>
      <c r="Z32" s="63"/>
      <c r="AA32" s="63"/>
      <c r="AB32" s="63"/>
      <c r="AC32" s="63"/>
    </row>
    <row r="33" spans="2:29" ht="11.25">
      <c r="B33" s="6"/>
      <c r="C33" s="6"/>
      <c r="V33" s="62"/>
      <c r="W33" s="63"/>
      <c r="X33" s="63"/>
      <c r="Y33" s="63"/>
      <c r="Z33" s="63"/>
      <c r="AA33" s="63"/>
      <c r="AB33" s="63"/>
      <c r="AC33" s="63"/>
    </row>
    <row r="34" spans="2:29" ht="11.25">
      <c r="B34" s="6"/>
      <c r="C34" s="6"/>
      <c r="V34" s="62"/>
      <c r="W34" s="63"/>
      <c r="X34" s="63"/>
      <c r="Y34" s="63"/>
      <c r="Z34" s="63"/>
      <c r="AA34" s="63"/>
      <c r="AB34" s="63"/>
      <c r="AC34" s="63"/>
    </row>
    <row r="35" spans="2:29" ht="11.25">
      <c r="B35" s="6"/>
      <c r="C35" s="6"/>
      <c r="V35" s="62"/>
      <c r="W35" s="63"/>
      <c r="X35" s="63"/>
      <c r="Y35" s="63"/>
      <c r="Z35" s="63"/>
      <c r="AA35" s="63"/>
      <c r="AB35" s="63"/>
      <c r="AC35" s="63"/>
    </row>
    <row r="36" spans="2:29" ht="11.25">
      <c r="B36" s="6"/>
      <c r="C36" s="6"/>
      <c r="V36" s="62"/>
      <c r="W36" s="63"/>
      <c r="X36" s="63"/>
      <c r="Y36" s="63"/>
      <c r="Z36" s="63"/>
      <c r="AA36" s="63"/>
      <c r="AB36" s="63"/>
      <c r="AC36" s="63"/>
    </row>
    <row r="37" spans="22:29" ht="11.25">
      <c r="V37" s="62"/>
      <c r="W37" s="63"/>
      <c r="X37" s="63"/>
      <c r="Y37" s="63"/>
      <c r="Z37" s="63"/>
      <c r="AA37" s="63"/>
      <c r="AB37" s="63"/>
      <c r="AC37" s="63"/>
    </row>
    <row r="38" spans="22:29" ht="11.25">
      <c r="V38" s="62"/>
      <c r="W38" s="63"/>
      <c r="X38" s="63"/>
      <c r="Y38" s="63"/>
      <c r="Z38" s="63"/>
      <c r="AA38" s="63"/>
      <c r="AB38" s="63"/>
      <c r="AC38" s="63"/>
    </row>
    <row r="39" spans="22:29" ht="11.25">
      <c r="V39" s="62"/>
      <c r="W39" s="63"/>
      <c r="X39" s="63"/>
      <c r="Y39" s="63"/>
      <c r="Z39" s="63"/>
      <c r="AA39" s="63"/>
      <c r="AB39" s="63"/>
      <c r="AC39" s="63"/>
    </row>
    <row r="40" spans="22:29" ht="11.25">
      <c r="V40" s="62"/>
      <c r="W40" s="63"/>
      <c r="X40" s="63"/>
      <c r="Y40" s="63"/>
      <c r="Z40" s="63"/>
      <c r="AA40" s="63"/>
      <c r="AB40" s="63"/>
      <c r="AC40" s="63"/>
    </row>
    <row r="41" spans="22:29" ht="11.25">
      <c r="V41" s="62"/>
      <c r="W41" s="63"/>
      <c r="X41" s="63"/>
      <c r="Y41" s="63"/>
      <c r="Z41" s="63"/>
      <c r="AA41" s="63"/>
      <c r="AB41" s="63"/>
      <c r="AC41" s="63"/>
    </row>
    <row r="42" spans="22:29" ht="11.25">
      <c r="V42" s="62"/>
      <c r="W42" s="63"/>
      <c r="X42" s="63"/>
      <c r="Y42" s="63"/>
      <c r="Z42" s="63"/>
      <c r="AA42" s="63"/>
      <c r="AB42" s="63"/>
      <c r="AC42" s="63"/>
    </row>
    <row r="43" spans="22:29" ht="11.25">
      <c r="V43" s="62"/>
      <c r="W43" s="63"/>
      <c r="X43" s="63"/>
      <c r="Y43" s="63"/>
      <c r="Z43" s="63"/>
      <c r="AA43" s="63"/>
      <c r="AB43" s="63"/>
      <c r="AC43" s="63"/>
    </row>
    <row r="44" spans="22:29" ht="11.25">
      <c r="V44" s="62"/>
      <c r="W44" s="63"/>
      <c r="X44" s="63"/>
      <c r="Y44" s="63"/>
      <c r="Z44" s="63"/>
      <c r="AA44" s="63"/>
      <c r="AB44" s="63"/>
      <c r="AC44" s="63"/>
    </row>
    <row r="45" spans="22:29" ht="11.25">
      <c r="V45" s="62"/>
      <c r="W45" s="63"/>
      <c r="X45" s="63"/>
      <c r="Y45" s="63"/>
      <c r="Z45" s="63"/>
      <c r="AA45" s="63"/>
      <c r="AB45" s="63"/>
      <c r="AC45" s="63"/>
    </row>
    <row r="46" spans="22:29" ht="11.25">
      <c r="V46" s="62"/>
      <c r="W46" s="63"/>
      <c r="X46" s="63"/>
      <c r="Y46" s="63"/>
      <c r="Z46" s="63"/>
      <c r="AA46" s="63"/>
      <c r="AB46" s="63"/>
      <c r="AC46" s="63"/>
    </row>
    <row r="47" spans="22:29" ht="11.25">
      <c r="V47" s="62"/>
      <c r="W47" s="63"/>
      <c r="X47" s="63"/>
      <c r="Y47" s="63"/>
      <c r="Z47" s="63"/>
      <c r="AA47" s="63"/>
      <c r="AB47" s="63"/>
      <c r="AC47" s="63"/>
    </row>
    <row r="48" spans="22:29" ht="11.25">
      <c r="V48" s="62"/>
      <c r="W48" s="63"/>
      <c r="X48" s="63"/>
      <c r="Y48" s="63"/>
      <c r="Z48" s="63"/>
      <c r="AA48" s="63"/>
      <c r="AB48" s="63"/>
      <c r="AC48" s="63"/>
    </row>
    <row r="49" spans="22:29" ht="11.25">
      <c r="V49" s="62"/>
      <c r="W49" s="63"/>
      <c r="X49" s="63"/>
      <c r="Y49" s="63"/>
      <c r="Z49" s="63"/>
      <c r="AA49" s="63"/>
      <c r="AB49" s="63"/>
      <c r="AC49" s="63"/>
    </row>
    <row r="50" spans="22:29" ht="11.25">
      <c r="V50" s="62"/>
      <c r="W50" s="63"/>
      <c r="X50" s="63"/>
      <c r="Y50" s="63"/>
      <c r="Z50" s="63"/>
      <c r="AA50" s="63"/>
      <c r="AB50" s="63"/>
      <c r="AC50" s="63"/>
    </row>
    <row r="51" spans="22:29" ht="11.25">
      <c r="V51" s="62"/>
      <c r="W51" s="63"/>
      <c r="X51" s="63"/>
      <c r="Y51" s="63"/>
      <c r="Z51" s="63"/>
      <c r="AA51" s="63"/>
      <c r="AB51" s="63"/>
      <c r="AC51" s="63"/>
    </row>
    <row r="52" spans="22:29" ht="11.25">
      <c r="V52" s="62"/>
      <c r="W52" s="63"/>
      <c r="X52" s="63"/>
      <c r="Y52" s="63"/>
      <c r="Z52" s="63"/>
      <c r="AA52" s="63"/>
      <c r="AB52" s="63"/>
      <c r="AC52" s="63"/>
    </row>
    <row r="53" spans="22:29" ht="11.25">
      <c r="V53" s="62"/>
      <c r="W53" s="63"/>
      <c r="X53" s="63"/>
      <c r="Y53" s="63"/>
      <c r="Z53" s="63"/>
      <c r="AA53" s="63"/>
      <c r="AB53" s="63"/>
      <c r="AC53" s="63"/>
    </row>
    <row r="54" spans="22:29" ht="11.25">
      <c r="V54" s="62"/>
      <c r="W54" s="63"/>
      <c r="X54" s="63"/>
      <c r="Y54" s="63"/>
      <c r="Z54" s="63"/>
      <c r="AA54" s="63"/>
      <c r="AB54" s="63"/>
      <c r="AC54" s="63"/>
    </row>
    <row r="55" spans="22:29" ht="11.25">
      <c r="V55" s="62"/>
      <c r="W55" s="63"/>
      <c r="X55" s="63"/>
      <c r="Y55" s="63"/>
      <c r="Z55" s="63"/>
      <c r="AA55" s="63"/>
      <c r="AB55" s="63"/>
      <c r="AC55" s="63"/>
    </row>
    <row r="56" spans="22:29" ht="11.25">
      <c r="V56" s="62"/>
      <c r="W56" s="63"/>
      <c r="X56" s="63"/>
      <c r="Y56" s="63"/>
      <c r="Z56" s="63"/>
      <c r="AA56" s="63"/>
      <c r="AB56" s="63"/>
      <c r="AC56" s="63"/>
    </row>
    <row r="57" spans="22:29" ht="11.25">
      <c r="V57" s="62"/>
      <c r="W57" s="63"/>
      <c r="X57" s="63"/>
      <c r="Y57" s="63"/>
      <c r="Z57" s="63"/>
      <c r="AA57" s="63"/>
      <c r="AB57" s="63"/>
      <c r="AC57" s="63"/>
    </row>
    <row r="58" spans="22:29" ht="11.25">
      <c r="V58" s="62"/>
      <c r="W58" s="63"/>
      <c r="X58" s="63"/>
      <c r="Y58" s="63"/>
      <c r="Z58" s="63"/>
      <c r="AA58" s="63"/>
      <c r="AB58" s="63"/>
      <c r="AC58" s="63"/>
    </row>
    <row r="59" spans="22:29" ht="11.25">
      <c r="V59" s="62"/>
      <c r="W59" s="63"/>
      <c r="X59" s="63"/>
      <c r="Y59" s="63"/>
      <c r="Z59" s="63"/>
      <c r="AA59" s="63"/>
      <c r="AB59" s="63"/>
      <c r="AC59" s="63"/>
    </row>
    <row r="60" spans="22:29" ht="11.25">
      <c r="V60" s="62"/>
      <c r="W60" s="63"/>
      <c r="X60" s="63"/>
      <c r="Y60" s="63"/>
      <c r="Z60" s="63"/>
      <c r="AA60" s="63"/>
      <c r="AB60" s="63"/>
      <c r="AC60" s="63"/>
    </row>
    <row r="61" spans="22:29" ht="11.25">
      <c r="V61" s="62"/>
      <c r="W61" s="63"/>
      <c r="X61" s="63"/>
      <c r="Y61" s="63"/>
      <c r="Z61" s="63"/>
      <c r="AA61" s="63"/>
      <c r="AB61" s="63"/>
      <c r="AC61" s="63"/>
    </row>
    <row r="62" spans="22:29" ht="11.25">
      <c r="V62" s="62"/>
      <c r="W62" s="63"/>
      <c r="X62" s="63"/>
      <c r="Y62" s="63"/>
      <c r="Z62" s="63"/>
      <c r="AA62" s="63"/>
      <c r="AB62" s="63"/>
      <c r="AC62" s="63"/>
    </row>
    <row r="63" spans="22:29" ht="11.25">
      <c r="V63" s="62"/>
      <c r="W63" s="63"/>
      <c r="X63" s="63"/>
      <c r="Y63" s="63"/>
      <c r="Z63" s="63"/>
      <c r="AA63" s="63"/>
      <c r="AB63" s="63"/>
      <c r="AC63" s="63"/>
    </row>
    <row r="64" spans="22:29" ht="11.25">
      <c r="V64" s="62"/>
      <c r="W64" s="63"/>
      <c r="X64" s="63"/>
      <c r="Y64" s="63"/>
      <c r="Z64" s="63"/>
      <c r="AA64" s="63"/>
      <c r="AB64" s="63"/>
      <c r="AC64" s="63"/>
    </row>
    <row r="65" spans="22:29" ht="11.25">
      <c r="V65" s="62"/>
      <c r="W65" s="63"/>
      <c r="X65" s="63"/>
      <c r="Y65" s="63"/>
      <c r="Z65" s="63"/>
      <c r="AA65" s="63"/>
      <c r="AB65" s="63"/>
      <c r="AC65" s="63"/>
    </row>
    <row r="66" spans="22:29" ht="11.25">
      <c r="V66" s="62"/>
      <c r="W66" s="63"/>
      <c r="X66" s="63"/>
      <c r="Y66" s="63"/>
      <c r="Z66" s="63"/>
      <c r="AA66" s="63"/>
      <c r="AB66" s="63"/>
      <c r="AC66" s="63"/>
    </row>
    <row r="67" spans="22:29" ht="11.25">
      <c r="V67" s="62"/>
      <c r="W67" s="63"/>
      <c r="X67" s="63"/>
      <c r="Y67" s="63"/>
      <c r="Z67" s="63"/>
      <c r="AA67" s="63"/>
      <c r="AB67" s="63"/>
      <c r="AC67" s="63"/>
    </row>
    <row r="68" spans="22:29" ht="11.25">
      <c r="V68" s="62"/>
      <c r="W68" s="63"/>
      <c r="X68" s="63"/>
      <c r="Y68" s="63"/>
      <c r="Z68" s="63"/>
      <c r="AA68" s="63"/>
      <c r="AB68" s="63"/>
      <c r="AC68" s="63"/>
    </row>
    <row r="69" spans="22:29" ht="11.25">
      <c r="V69" s="62"/>
      <c r="W69" s="63"/>
      <c r="X69" s="63"/>
      <c r="Y69" s="63"/>
      <c r="Z69" s="63"/>
      <c r="AA69" s="63"/>
      <c r="AB69" s="63"/>
      <c r="AC69" s="63"/>
    </row>
    <row r="70" spans="22:29" ht="11.25">
      <c r="V70" s="62"/>
      <c r="W70" s="63"/>
      <c r="X70" s="63"/>
      <c r="Y70" s="63"/>
      <c r="Z70" s="63"/>
      <c r="AA70" s="63"/>
      <c r="AB70" s="63"/>
      <c r="AC70" s="63"/>
    </row>
    <row r="71" spans="22:29" ht="11.25">
      <c r="V71" s="62"/>
      <c r="W71" s="63"/>
      <c r="X71" s="63"/>
      <c r="Y71" s="63"/>
      <c r="Z71" s="63"/>
      <c r="AA71" s="63"/>
      <c r="AB71" s="63"/>
      <c r="AC71" s="63"/>
    </row>
    <row r="72" spans="22:29" ht="11.25">
      <c r="V72" s="62"/>
      <c r="W72" s="63"/>
      <c r="X72" s="63"/>
      <c r="Y72" s="63"/>
      <c r="Z72" s="63"/>
      <c r="AA72" s="63"/>
      <c r="AB72" s="63"/>
      <c r="AC72" s="63"/>
    </row>
    <row r="73" spans="22:29" ht="11.25">
      <c r="V73" s="62"/>
      <c r="W73" s="63"/>
      <c r="X73" s="63"/>
      <c r="Y73" s="63"/>
      <c r="Z73" s="63"/>
      <c r="AA73" s="63"/>
      <c r="AB73" s="63"/>
      <c r="AC73" s="63"/>
    </row>
    <row r="74" spans="22:29" ht="11.25">
      <c r="V74" s="62"/>
      <c r="W74" s="63"/>
      <c r="X74" s="63"/>
      <c r="Y74" s="63"/>
      <c r="Z74" s="63"/>
      <c r="AA74" s="63"/>
      <c r="AB74" s="63"/>
      <c r="AC74" s="63"/>
    </row>
    <row r="75" spans="22:29" ht="11.25">
      <c r="V75" s="62"/>
      <c r="W75" s="63"/>
      <c r="X75" s="63"/>
      <c r="Y75" s="63"/>
      <c r="Z75" s="63"/>
      <c r="AA75" s="63"/>
      <c r="AB75" s="63"/>
      <c r="AC75" s="63"/>
    </row>
    <row r="76" spans="22:29" ht="11.25">
      <c r="V76" s="62"/>
      <c r="W76" s="63"/>
      <c r="X76" s="63"/>
      <c r="Y76" s="63"/>
      <c r="Z76" s="63"/>
      <c r="AA76" s="63"/>
      <c r="AB76" s="63"/>
      <c r="AC76" s="63"/>
    </row>
    <row r="77" spans="22:29" ht="11.25">
      <c r="V77" s="62"/>
      <c r="W77" s="63"/>
      <c r="X77" s="63"/>
      <c r="Y77" s="63"/>
      <c r="Z77" s="63"/>
      <c r="AA77" s="63"/>
      <c r="AB77" s="63"/>
      <c r="AC77" s="63"/>
    </row>
    <row r="78" spans="22:29" ht="11.25">
      <c r="V78" s="62"/>
      <c r="W78" s="63"/>
      <c r="X78" s="63"/>
      <c r="Y78" s="63"/>
      <c r="Z78" s="63"/>
      <c r="AA78" s="63"/>
      <c r="AB78" s="63"/>
      <c r="AC78" s="63"/>
    </row>
    <row r="79" spans="22:29" ht="11.25">
      <c r="V79" s="62"/>
      <c r="W79" s="63"/>
      <c r="X79" s="63"/>
      <c r="Y79" s="63"/>
      <c r="Z79" s="63"/>
      <c r="AA79" s="63"/>
      <c r="AB79" s="63"/>
      <c r="AC79" s="63"/>
    </row>
    <row r="80" spans="22:29" ht="11.25">
      <c r="V80" s="62"/>
      <c r="W80" s="63"/>
      <c r="X80" s="63"/>
      <c r="Y80" s="63"/>
      <c r="Z80" s="63"/>
      <c r="AA80" s="63"/>
      <c r="AB80" s="63"/>
      <c r="AC80" s="63"/>
    </row>
    <row r="81" spans="22:29" ht="11.25">
      <c r="V81" s="62"/>
      <c r="W81" s="63"/>
      <c r="X81" s="63"/>
      <c r="Y81" s="63"/>
      <c r="Z81" s="63"/>
      <c r="AA81" s="63"/>
      <c r="AB81" s="63"/>
      <c r="AC81" s="63"/>
    </row>
    <row r="82" spans="22:29" ht="11.25">
      <c r="V82" s="62"/>
      <c r="W82" s="63"/>
      <c r="X82" s="63"/>
      <c r="Y82" s="63"/>
      <c r="Z82" s="63"/>
      <c r="AA82" s="63"/>
      <c r="AB82" s="63"/>
      <c r="AC82" s="63"/>
    </row>
    <row r="83" spans="22:29" ht="11.25">
      <c r="V83" s="6"/>
      <c r="W83" s="6"/>
      <c r="X83" s="6"/>
      <c r="Y83" s="6"/>
      <c r="Z83" s="6"/>
      <c r="AA83" s="6"/>
      <c r="AB83" s="6"/>
      <c r="AC83" s="6"/>
    </row>
    <row r="84" spans="22:29" ht="11.25">
      <c r="V84" s="8"/>
      <c r="W84" s="66"/>
      <c r="X84" s="66"/>
      <c r="Y84" s="6"/>
      <c r="Z84" s="6"/>
      <c r="AA84" s="6"/>
      <c r="AB84" s="6"/>
      <c r="AC84" s="6"/>
    </row>
    <row r="85" spans="22:29" ht="11.25">
      <c r="V85" s="8"/>
      <c r="W85" s="66"/>
      <c r="X85" s="66"/>
      <c r="Y85" s="6"/>
      <c r="Z85" s="6"/>
      <c r="AA85" s="6"/>
      <c r="AB85" s="6"/>
      <c r="AC85" s="6"/>
    </row>
    <row r="86" spans="22:29" ht="11.25">
      <c r="V86" s="8"/>
      <c r="W86" s="66"/>
      <c r="X86" s="66"/>
      <c r="Y86" s="6"/>
      <c r="Z86" s="6"/>
      <c r="AA86" s="6"/>
      <c r="AB86" s="6"/>
      <c r="AC86" s="6"/>
    </row>
    <row r="87" spans="22:29" ht="11.25">
      <c r="V87" s="8"/>
      <c r="W87" s="66"/>
      <c r="X87" s="66"/>
      <c r="Y87" s="6"/>
      <c r="Z87" s="6"/>
      <c r="AA87" s="6"/>
      <c r="AB87" s="6"/>
      <c r="AC87" s="6"/>
    </row>
    <row r="88" spans="22:29" ht="11.25">
      <c r="V88" s="8"/>
      <c r="W88" s="66"/>
      <c r="X88" s="66"/>
      <c r="Y88" s="6"/>
      <c r="Z88" s="6"/>
      <c r="AA88" s="6"/>
      <c r="AB88" s="6"/>
      <c r="AC88" s="6"/>
    </row>
    <row r="89" spans="22:29" ht="11.25">
      <c r="V89" s="8"/>
      <c r="W89" s="6"/>
      <c r="X89" s="6"/>
      <c r="Y89" s="6"/>
      <c r="Z89" s="6"/>
      <c r="AA89" s="6"/>
      <c r="AB89" s="6"/>
      <c r="AC89" s="6"/>
    </row>
    <row r="90" spans="22:29" ht="11.25">
      <c r="V90" s="8"/>
      <c r="W90" s="6"/>
      <c r="X90" s="6"/>
      <c r="Y90" s="6"/>
      <c r="Z90" s="6"/>
      <c r="AA90" s="6"/>
      <c r="AB90" s="6"/>
      <c r="AC90" s="6"/>
    </row>
    <row r="91" spans="22:29" ht="11.25">
      <c r="V91" s="8"/>
      <c r="W91" s="6"/>
      <c r="X91" s="6"/>
      <c r="Y91" s="6"/>
      <c r="Z91" s="6"/>
      <c r="AA91" s="6"/>
      <c r="AB91" s="6"/>
      <c r="AC91" s="6"/>
    </row>
    <row r="92" spans="22:29" ht="11.25">
      <c r="V92" s="8"/>
      <c r="W92" s="6"/>
      <c r="X92" s="6"/>
      <c r="Y92" s="6"/>
      <c r="Z92" s="6"/>
      <c r="AA92" s="6"/>
      <c r="AB92" s="6"/>
      <c r="AC92" s="6"/>
    </row>
    <row r="93" spans="22:29" ht="11.25">
      <c r="V93" s="8"/>
      <c r="W93" s="6"/>
      <c r="X93" s="6"/>
      <c r="Y93" s="6"/>
      <c r="Z93" s="6"/>
      <c r="AA93" s="6"/>
      <c r="AB93" s="6"/>
      <c r="AC93" s="6"/>
    </row>
    <row r="98" ht="11.25">
      <c r="W98" s="5"/>
    </row>
    <row r="99" ht="11.25">
      <c r="W99" s="5"/>
    </row>
  </sheetData>
  <sheetProtection/>
  <mergeCells count="5">
    <mergeCell ref="L4:N4"/>
    <mergeCell ref="P4:R4"/>
    <mergeCell ref="T4:T8"/>
    <mergeCell ref="P5:R5"/>
    <mergeCell ref="W7:X7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Y33"/>
  <sheetViews>
    <sheetView view="pageBreakPreview" zoomScale="80" zoomScaleSheetLayoutView="80" zoomScalePageLayoutView="0" workbookViewId="0" topLeftCell="A1">
      <selection activeCell="F17" sqref="F17"/>
    </sheetView>
  </sheetViews>
  <sheetFormatPr defaultColWidth="9.00390625" defaultRowHeight="13.5"/>
  <cols>
    <col min="1" max="1" width="8.75390625" style="177" customWidth="1"/>
    <col min="2" max="2" width="3.00390625" style="177" customWidth="1"/>
    <col min="3" max="3" width="12.50390625" style="177" customWidth="1"/>
    <col min="4" max="4" width="11.50390625" style="177" bestFit="1" customWidth="1"/>
    <col min="5" max="5" width="5.25390625" style="177" bestFit="1" customWidth="1"/>
    <col min="6" max="6" width="5.375" style="177" customWidth="1"/>
    <col min="7" max="7" width="9.875" style="177" bestFit="1" customWidth="1"/>
    <col min="8" max="8" width="9.125" style="177" bestFit="1" customWidth="1"/>
    <col min="9" max="9" width="8.50390625" style="177" bestFit="1" customWidth="1"/>
    <col min="10" max="10" width="9.625" style="177" customWidth="1"/>
    <col min="11" max="11" width="7.00390625" style="177" bestFit="1" customWidth="1"/>
    <col min="12" max="12" width="6.00390625" style="177" bestFit="1" customWidth="1"/>
    <col min="13" max="13" width="9.50390625" style="177" bestFit="1" customWidth="1"/>
    <col min="14" max="14" width="6.25390625" style="177" bestFit="1" customWidth="1"/>
    <col min="15" max="15" width="4.875" style="177" bestFit="1" customWidth="1"/>
    <col min="16" max="16" width="7.50390625" style="177" bestFit="1" customWidth="1"/>
    <col min="17" max="17" width="4.375" style="177" bestFit="1" customWidth="1"/>
    <col min="18" max="19" width="7.625" style="177" bestFit="1" customWidth="1"/>
    <col min="20" max="20" width="11.75390625" style="177" customWidth="1"/>
    <col min="21" max="23" width="9.00390625" style="177" customWidth="1"/>
    <col min="24" max="24" width="6.25390625" style="177" bestFit="1" customWidth="1"/>
    <col min="25" max="25" width="6.375" style="177" bestFit="1" customWidth="1"/>
    <col min="26" max="16384" width="9.00390625" style="177" customWidth="1"/>
  </cols>
  <sheetData>
    <row r="1" spans="1:18" ht="21.75" customHeight="1">
      <c r="A1" s="176"/>
      <c r="B1" s="176"/>
      <c r="Q1" s="178"/>
      <c r="R1" s="179"/>
    </row>
    <row r="2" spans="1:20" s="180" customFormat="1" ht="15">
      <c r="A2" s="2"/>
      <c r="B2" s="2"/>
      <c r="C2" s="2"/>
      <c r="D2" s="6"/>
      <c r="E2" s="3"/>
      <c r="F2" s="6"/>
      <c r="G2" s="6"/>
      <c r="H2" s="2"/>
      <c r="I2" s="2"/>
      <c r="J2" s="7" t="s">
        <v>107</v>
      </c>
      <c r="K2" s="7"/>
      <c r="L2" s="7"/>
      <c r="M2" s="7"/>
      <c r="N2" s="7"/>
      <c r="O2" s="7"/>
      <c r="P2" s="75" t="s">
        <v>108</v>
      </c>
      <c r="Q2" s="7"/>
      <c r="R2" s="7"/>
      <c r="S2" s="7"/>
      <c r="T2" s="7"/>
    </row>
    <row r="3" spans="1:20" s="180" customFormat="1" ht="23.25" customHeight="1">
      <c r="A3" s="9" t="s">
        <v>0</v>
      </c>
      <c r="B3" s="10"/>
      <c r="C3" s="7"/>
      <c r="D3" s="6"/>
      <c r="E3" s="2"/>
      <c r="F3" s="2"/>
      <c r="G3" s="2"/>
      <c r="H3" s="2"/>
      <c r="I3" s="7"/>
      <c r="J3" s="11"/>
      <c r="K3" s="11"/>
      <c r="L3" s="11"/>
      <c r="M3" s="2"/>
      <c r="N3" s="2"/>
      <c r="O3" s="2"/>
      <c r="P3" s="2"/>
      <c r="Q3" s="6"/>
      <c r="R3" s="12"/>
      <c r="S3" s="6"/>
      <c r="T3" s="12" t="s">
        <v>1</v>
      </c>
    </row>
    <row r="4" spans="1:25" s="180" customFormat="1" ht="14.25" customHeight="1" thickBot="1">
      <c r="A4" s="181"/>
      <c r="B4" s="182"/>
      <c r="C4" s="2"/>
      <c r="D4" s="15"/>
      <c r="E4" s="16"/>
      <c r="F4" s="15"/>
      <c r="G4" s="20"/>
      <c r="H4" s="19"/>
      <c r="I4" s="17"/>
      <c r="J4" s="19"/>
      <c r="K4" s="19"/>
      <c r="L4" s="261" t="s">
        <v>2</v>
      </c>
      <c r="M4" s="262"/>
      <c r="N4" s="263"/>
      <c r="O4" s="18"/>
      <c r="P4" s="264"/>
      <c r="Q4" s="265"/>
      <c r="R4" s="266"/>
      <c r="S4" s="21"/>
      <c r="T4" s="274" t="s">
        <v>109</v>
      </c>
      <c r="U4" s="6"/>
      <c r="V4" s="6"/>
      <c r="W4" s="6"/>
      <c r="X4" s="6"/>
      <c r="Y4" s="6"/>
    </row>
    <row r="5" spans="1:25" s="180" customFormat="1" ht="11.25">
      <c r="A5" s="22"/>
      <c r="B5" s="23"/>
      <c r="C5" s="5"/>
      <c r="D5" s="24"/>
      <c r="E5" s="25" t="s">
        <v>4</v>
      </c>
      <c r="F5" s="183"/>
      <c r="G5" s="26"/>
      <c r="H5" s="22"/>
      <c r="I5" s="22"/>
      <c r="J5" s="22"/>
      <c r="K5" s="26"/>
      <c r="L5" s="27"/>
      <c r="M5" s="28" t="s">
        <v>5</v>
      </c>
      <c r="N5" s="29"/>
      <c r="O5" s="30" t="s">
        <v>6</v>
      </c>
      <c r="P5" s="270" t="s">
        <v>7</v>
      </c>
      <c r="Q5" s="271"/>
      <c r="R5" s="272"/>
      <c r="S5" s="31" t="s">
        <v>8</v>
      </c>
      <c r="T5" s="275"/>
      <c r="U5" s="6"/>
      <c r="V5" s="6"/>
      <c r="W5" s="6"/>
      <c r="X5" s="6"/>
      <c r="Y5" s="6"/>
    </row>
    <row r="6" spans="1:25" s="180" customFormat="1" ht="11.25">
      <c r="A6" s="22"/>
      <c r="B6" s="23"/>
      <c r="C6" s="2"/>
      <c r="D6" s="18"/>
      <c r="E6" s="8"/>
      <c r="F6" s="26" t="s">
        <v>9</v>
      </c>
      <c r="G6" s="5" t="s">
        <v>10</v>
      </c>
      <c r="H6" s="33" t="s">
        <v>11</v>
      </c>
      <c r="I6" s="34" t="s">
        <v>12</v>
      </c>
      <c r="J6" s="34" t="s">
        <v>13</v>
      </c>
      <c r="K6" s="26" t="s">
        <v>14</v>
      </c>
      <c r="L6" s="35" t="s">
        <v>15</v>
      </c>
      <c r="M6" s="36" t="s">
        <v>16</v>
      </c>
      <c r="N6" s="35" t="s">
        <v>17</v>
      </c>
      <c r="O6" s="30" t="s">
        <v>18</v>
      </c>
      <c r="P6" s="30" t="s">
        <v>19</v>
      </c>
      <c r="Q6" s="30"/>
      <c r="R6" s="30"/>
      <c r="S6" s="5" t="s">
        <v>20</v>
      </c>
      <c r="T6" s="275"/>
      <c r="U6" s="6"/>
      <c r="V6" s="6"/>
      <c r="W6" s="6"/>
      <c r="X6" s="6"/>
      <c r="Y6" s="6"/>
    </row>
    <row r="7" spans="1:25" s="180" customFormat="1" ht="11.25">
      <c r="A7" s="26" t="s">
        <v>21</v>
      </c>
      <c r="B7" s="32"/>
      <c r="C7" s="5" t="s">
        <v>22</v>
      </c>
      <c r="D7" s="26" t="s">
        <v>23</v>
      </c>
      <c r="E7" s="8" t="s">
        <v>23</v>
      </c>
      <c r="F7" s="26" t="s">
        <v>24</v>
      </c>
      <c r="G7" s="5" t="s">
        <v>25</v>
      </c>
      <c r="H7" s="26" t="s">
        <v>198</v>
      </c>
      <c r="I7" s="26" t="s">
        <v>27</v>
      </c>
      <c r="J7" s="26" t="s">
        <v>27</v>
      </c>
      <c r="K7" s="26" t="s">
        <v>28</v>
      </c>
      <c r="L7" s="35" t="s">
        <v>199</v>
      </c>
      <c r="M7" s="36" t="s">
        <v>200</v>
      </c>
      <c r="N7" s="35" t="s">
        <v>31</v>
      </c>
      <c r="O7" s="30" t="s">
        <v>32</v>
      </c>
      <c r="P7" s="30" t="s">
        <v>33</v>
      </c>
      <c r="Q7" s="30" t="s">
        <v>201</v>
      </c>
      <c r="R7" s="30" t="s">
        <v>34</v>
      </c>
      <c r="S7" s="5" t="s">
        <v>35</v>
      </c>
      <c r="T7" s="275"/>
      <c r="U7" s="6"/>
      <c r="V7" s="6"/>
      <c r="W7" s="6"/>
      <c r="X7" s="277" t="s">
        <v>237</v>
      </c>
      <c r="Y7" s="278"/>
    </row>
    <row r="8" spans="1:25" s="180" customFormat="1" ht="11.25">
      <c r="A8" s="37"/>
      <c r="B8" s="38"/>
      <c r="C8" s="7"/>
      <c r="D8" s="37"/>
      <c r="E8" s="7"/>
      <c r="F8" s="40" t="s">
        <v>202</v>
      </c>
      <c r="G8" s="45" t="s">
        <v>36</v>
      </c>
      <c r="H8" s="37"/>
      <c r="I8" s="37"/>
      <c r="J8" s="37"/>
      <c r="K8" s="40"/>
      <c r="L8" s="41"/>
      <c r="M8" s="42" t="s">
        <v>203</v>
      </c>
      <c r="N8" s="41" t="s">
        <v>204</v>
      </c>
      <c r="O8" s="43" t="s">
        <v>37</v>
      </c>
      <c r="P8" s="43" t="s">
        <v>38</v>
      </c>
      <c r="Q8" s="43" t="s">
        <v>205</v>
      </c>
      <c r="R8" s="44"/>
      <c r="S8" s="45" t="s">
        <v>40</v>
      </c>
      <c r="T8" s="276"/>
      <c r="U8" s="6"/>
      <c r="V8" s="6"/>
      <c r="W8" s="6"/>
      <c r="X8" s="246" t="s">
        <v>238</v>
      </c>
      <c r="Y8" s="247">
        <v>138150</v>
      </c>
    </row>
    <row r="9" spans="1:25" s="180" customFormat="1" ht="24" customHeight="1">
      <c r="A9" s="162" t="s">
        <v>110</v>
      </c>
      <c r="B9" s="184" t="s">
        <v>239</v>
      </c>
      <c r="C9" s="185" t="s">
        <v>112</v>
      </c>
      <c r="D9" s="186" t="s">
        <v>113</v>
      </c>
      <c r="E9" s="51" t="s">
        <v>92</v>
      </c>
      <c r="F9" s="187" t="s">
        <v>93</v>
      </c>
      <c r="G9" s="172" t="s">
        <v>114</v>
      </c>
      <c r="H9" s="51">
        <v>1250</v>
      </c>
      <c r="I9" s="51">
        <v>400</v>
      </c>
      <c r="J9" s="51" t="s">
        <v>115</v>
      </c>
      <c r="K9" s="51" t="s">
        <v>116</v>
      </c>
      <c r="L9" s="173">
        <v>13.8</v>
      </c>
      <c r="M9" s="188">
        <f aca="true" t="shared" si="0" ref="M9:M16">IF(L9&gt;0,1/L9*34.6*67.1,"")</f>
        <v>168.23623188405796</v>
      </c>
      <c r="N9" s="189">
        <v>12.5</v>
      </c>
      <c r="O9" s="51" t="s">
        <v>103</v>
      </c>
      <c r="P9" s="172" t="s">
        <v>44</v>
      </c>
      <c r="Q9" s="51" t="s">
        <v>98</v>
      </c>
      <c r="R9" s="186"/>
      <c r="S9" s="190" t="s">
        <v>117</v>
      </c>
      <c r="T9" s="54" t="str">
        <f aca="true" t="shared" si="1" ref="T9:T14">IF(Y9&lt;&gt;"",Y9,X9)</f>
        <v>110</v>
      </c>
      <c r="U9" s="6"/>
      <c r="V9" s="6"/>
      <c r="W9" s="6"/>
      <c r="X9" s="246" t="str">
        <f aca="true" t="shared" si="2" ref="X9:X16">IF(L9="","",IF(L9&gt;=ROUND(N9*1.25,1),"125",IF(L9&gt;=ROUND(N9*1.2,1),"120",IF(L9&gt;=ROUND(N9*1.15,1),"115",IF(L9&gt;=ROUND(N9*1.1,1),"110",IF(L9&gt;=ROUND(N9*1.05,1),"105",IF(L9&gt;=N9*1,"100"," ")))))))</f>
        <v>110</v>
      </c>
      <c r="Y9" s="246">
        <f aca="true" t="shared" si="3" ref="Y9:Y16">IF(L9="","",IF(L9&gt;=ROUND(N9*1.5,1),"150",IF(L9&gt;=ROUND(N9*1.38,1),"138","")))</f>
      </c>
    </row>
    <row r="10" spans="1:25" s="180" customFormat="1" ht="24" customHeight="1">
      <c r="A10" s="47"/>
      <c r="B10" s="48"/>
      <c r="C10" s="170"/>
      <c r="D10" s="186" t="s">
        <v>113</v>
      </c>
      <c r="E10" s="51" t="s">
        <v>92</v>
      </c>
      <c r="F10" s="187" t="s">
        <v>93</v>
      </c>
      <c r="G10" s="172" t="s">
        <v>114</v>
      </c>
      <c r="H10" s="51">
        <v>1270</v>
      </c>
      <c r="I10" s="51">
        <v>400</v>
      </c>
      <c r="J10" s="51" t="s">
        <v>118</v>
      </c>
      <c r="K10" s="51" t="s">
        <v>42</v>
      </c>
      <c r="L10" s="173">
        <v>13</v>
      </c>
      <c r="M10" s="188">
        <f t="shared" si="0"/>
        <v>178.58923076923077</v>
      </c>
      <c r="N10" s="189">
        <v>10.3</v>
      </c>
      <c r="O10" s="51" t="s">
        <v>103</v>
      </c>
      <c r="P10" s="172" t="s">
        <v>44</v>
      </c>
      <c r="Q10" s="51" t="s">
        <v>98</v>
      </c>
      <c r="R10" s="191"/>
      <c r="S10" s="190" t="s">
        <v>117</v>
      </c>
      <c r="T10" s="54" t="str">
        <f t="shared" si="1"/>
        <v>125</v>
      </c>
      <c r="U10" s="6"/>
      <c r="V10" s="6"/>
      <c r="W10" s="6"/>
      <c r="X10" s="246" t="str">
        <f t="shared" si="2"/>
        <v>125</v>
      </c>
      <c r="Y10" s="246">
        <f t="shared" si="3"/>
      </c>
    </row>
    <row r="11" spans="1:25" s="180" customFormat="1" ht="24" customHeight="1">
      <c r="A11" s="47"/>
      <c r="B11" s="160"/>
      <c r="C11" s="175"/>
      <c r="D11" s="186" t="s">
        <v>119</v>
      </c>
      <c r="E11" s="51" t="s">
        <v>120</v>
      </c>
      <c r="F11" s="51">
        <v>1.797</v>
      </c>
      <c r="G11" s="51" t="s">
        <v>121</v>
      </c>
      <c r="H11" s="51" t="s">
        <v>122</v>
      </c>
      <c r="I11" s="51">
        <v>450</v>
      </c>
      <c r="J11" s="51" t="s">
        <v>123</v>
      </c>
      <c r="K11" s="51" t="s">
        <v>124</v>
      </c>
      <c r="L11" s="173">
        <v>13.8</v>
      </c>
      <c r="M11" s="188">
        <f t="shared" si="0"/>
        <v>168.23623188405796</v>
      </c>
      <c r="N11" s="189">
        <v>12.5</v>
      </c>
      <c r="O11" s="51" t="s">
        <v>125</v>
      </c>
      <c r="P11" s="51" t="s">
        <v>44</v>
      </c>
      <c r="Q11" s="51" t="s">
        <v>104</v>
      </c>
      <c r="R11" s="50"/>
      <c r="S11" s="190" t="s">
        <v>126</v>
      </c>
      <c r="T11" s="54" t="str">
        <f t="shared" si="1"/>
        <v>110</v>
      </c>
      <c r="U11" s="6"/>
      <c r="V11" s="6"/>
      <c r="W11" s="6"/>
      <c r="X11" s="246" t="str">
        <f t="shared" si="2"/>
        <v>110</v>
      </c>
      <c r="Y11" s="246">
        <f t="shared" si="3"/>
      </c>
    </row>
    <row r="12" spans="1:25" s="180" customFormat="1" ht="24" customHeight="1">
      <c r="A12" s="47"/>
      <c r="B12" s="48"/>
      <c r="C12" s="170" t="s">
        <v>127</v>
      </c>
      <c r="D12" s="186" t="s">
        <v>128</v>
      </c>
      <c r="E12" s="51" t="s">
        <v>129</v>
      </c>
      <c r="F12" s="51">
        <v>1.798</v>
      </c>
      <c r="G12" s="51" t="s">
        <v>41</v>
      </c>
      <c r="H12" s="51" t="s">
        <v>130</v>
      </c>
      <c r="I12" s="51" t="s">
        <v>131</v>
      </c>
      <c r="J12" s="51" t="s">
        <v>132</v>
      </c>
      <c r="K12" s="51"/>
      <c r="L12" s="173">
        <v>11.2</v>
      </c>
      <c r="M12" s="188">
        <f t="shared" si="0"/>
        <v>207.29107142857143</v>
      </c>
      <c r="N12" s="189">
        <v>10.7</v>
      </c>
      <c r="O12" s="51" t="s">
        <v>133</v>
      </c>
      <c r="P12" s="51" t="s">
        <v>134</v>
      </c>
      <c r="Q12" s="51" t="s">
        <v>45</v>
      </c>
      <c r="R12" s="50"/>
      <c r="S12" s="190" t="s">
        <v>42</v>
      </c>
      <c r="T12" s="54" t="str">
        <f t="shared" si="1"/>
        <v>105</v>
      </c>
      <c r="U12" s="6"/>
      <c r="V12" s="6"/>
      <c r="W12" s="6"/>
      <c r="X12" s="246" t="str">
        <f t="shared" si="2"/>
        <v>105</v>
      </c>
      <c r="Y12" s="246">
        <f t="shared" si="3"/>
      </c>
    </row>
    <row r="13" spans="1:25" s="180" customFormat="1" ht="24" customHeight="1">
      <c r="A13" s="47"/>
      <c r="B13" s="48"/>
      <c r="C13" s="170"/>
      <c r="D13" s="186" t="s">
        <v>128</v>
      </c>
      <c r="E13" s="51" t="s">
        <v>129</v>
      </c>
      <c r="F13" s="51">
        <v>1.798</v>
      </c>
      <c r="G13" s="51" t="s">
        <v>114</v>
      </c>
      <c r="H13" s="51" t="s">
        <v>130</v>
      </c>
      <c r="I13" s="51" t="s">
        <v>131</v>
      </c>
      <c r="J13" s="51" t="s">
        <v>135</v>
      </c>
      <c r="K13" s="51"/>
      <c r="L13" s="173">
        <v>10.6</v>
      </c>
      <c r="M13" s="188">
        <f t="shared" si="0"/>
        <v>219.0245283018868</v>
      </c>
      <c r="N13" s="189">
        <v>10.3</v>
      </c>
      <c r="O13" s="51" t="s">
        <v>133</v>
      </c>
      <c r="P13" s="51" t="s">
        <v>134</v>
      </c>
      <c r="Q13" s="51" t="s">
        <v>45</v>
      </c>
      <c r="R13" s="50"/>
      <c r="S13" s="190" t="s">
        <v>42</v>
      </c>
      <c r="T13" s="54" t="str">
        <f t="shared" si="1"/>
        <v>100</v>
      </c>
      <c r="U13" s="6"/>
      <c r="V13" s="6"/>
      <c r="W13" s="6"/>
      <c r="X13" s="246" t="str">
        <f t="shared" si="2"/>
        <v>100</v>
      </c>
      <c r="Y13" s="246">
        <f t="shared" si="3"/>
      </c>
    </row>
    <row r="14" spans="1:25" s="180" customFormat="1" ht="24" customHeight="1">
      <c r="A14" s="47"/>
      <c r="B14" s="48"/>
      <c r="C14" s="170"/>
      <c r="D14" s="186" t="s">
        <v>136</v>
      </c>
      <c r="E14" s="51" t="s">
        <v>129</v>
      </c>
      <c r="F14" s="51">
        <v>1.798</v>
      </c>
      <c r="G14" s="51" t="s">
        <v>41</v>
      </c>
      <c r="H14" s="51">
        <v>1410</v>
      </c>
      <c r="I14" s="51">
        <v>900</v>
      </c>
      <c r="J14" s="51">
        <v>2420</v>
      </c>
      <c r="K14" s="51"/>
      <c r="L14" s="173">
        <v>10.4</v>
      </c>
      <c r="M14" s="188">
        <f t="shared" si="0"/>
        <v>223.23653846153843</v>
      </c>
      <c r="N14" s="189">
        <v>10.7</v>
      </c>
      <c r="O14" s="51" t="s">
        <v>133</v>
      </c>
      <c r="P14" s="51" t="s">
        <v>134</v>
      </c>
      <c r="Q14" s="51" t="s">
        <v>98</v>
      </c>
      <c r="R14" s="50" t="s">
        <v>137</v>
      </c>
      <c r="S14" s="190" t="s">
        <v>42</v>
      </c>
      <c r="T14" s="54" t="str">
        <f t="shared" si="1"/>
        <v> </v>
      </c>
      <c r="U14" s="6"/>
      <c r="V14" s="6"/>
      <c r="W14" s="6"/>
      <c r="X14" s="246" t="str">
        <f t="shared" si="2"/>
        <v> </v>
      </c>
      <c r="Y14" s="246">
        <f t="shared" si="3"/>
      </c>
    </row>
    <row r="15" spans="1:25" s="180" customFormat="1" ht="24" customHeight="1">
      <c r="A15" s="47"/>
      <c r="B15" s="48"/>
      <c r="C15" s="170"/>
      <c r="D15" s="186" t="s">
        <v>136</v>
      </c>
      <c r="E15" s="51" t="s">
        <v>129</v>
      </c>
      <c r="F15" s="51">
        <v>1.798</v>
      </c>
      <c r="G15" s="51" t="s">
        <v>41</v>
      </c>
      <c r="H15" s="51" t="s">
        <v>138</v>
      </c>
      <c r="I15" s="51">
        <v>1000</v>
      </c>
      <c r="J15" s="51" t="s">
        <v>139</v>
      </c>
      <c r="K15" s="51"/>
      <c r="L15" s="173">
        <v>10.4</v>
      </c>
      <c r="M15" s="188">
        <f t="shared" si="0"/>
        <v>223.23653846153843</v>
      </c>
      <c r="N15" s="189" t="s">
        <v>43</v>
      </c>
      <c r="O15" s="51" t="s">
        <v>133</v>
      </c>
      <c r="P15" s="51" t="s">
        <v>134</v>
      </c>
      <c r="Q15" s="51" t="s">
        <v>98</v>
      </c>
      <c r="R15" s="50" t="s">
        <v>140</v>
      </c>
      <c r="S15" s="190" t="s">
        <v>42</v>
      </c>
      <c r="T15" s="192" t="s">
        <v>141</v>
      </c>
      <c r="U15" s="6"/>
      <c r="V15" s="6"/>
      <c r="W15" s="6"/>
      <c r="X15" s="246" t="e">
        <f t="shared" si="2"/>
        <v>#VALUE!</v>
      </c>
      <c r="Y15" s="246" t="e">
        <f t="shared" si="3"/>
        <v>#VALUE!</v>
      </c>
    </row>
    <row r="16" spans="1:25" s="180" customFormat="1" ht="24" customHeight="1">
      <c r="A16" s="57"/>
      <c r="B16" s="160"/>
      <c r="C16" s="175"/>
      <c r="D16" s="186" t="s">
        <v>136</v>
      </c>
      <c r="E16" s="51" t="s">
        <v>129</v>
      </c>
      <c r="F16" s="51">
        <v>1.798</v>
      </c>
      <c r="G16" s="51" t="s">
        <v>114</v>
      </c>
      <c r="H16" s="51">
        <v>1400</v>
      </c>
      <c r="I16" s="51">
        <v>1000</v>
      </c>
      <c r="J16" s="51">
        <v>2510</v>
      </c>
      <c r="K16" s="51"/>
      <c r="L16" s="173">
        <v>10.2</v>
      </c>
      <c r="M16" s="188">
        <f t="shared" si="0"/>
        <v>227.6137254901961</v>
      </c>
      <c r="N16" s="189" t="s">
        <v>43</v>
      </c>
      <c r="O16" s="51" t="s">
        <v>133</v>
      </c>
      <c r="P16" s="51" t="s">
        <v>134</v>
      </c>
      <c r="Q16" s="51" t="s">
        <v>98</v>
      </c>
      <c r="R16" s="50" t="s">
        <v>140</v>
      </c>
      <c r="S16" s="190" t="s">
        <v>42</v>
      </c>
      <c r="T16" s="192" t="s">
        <v>141</v>
      </c>
      <c r="U16" s="6"/>
      <c r="V16" s="6"/>
      <c r="W16" s="6"/>
      <c r="X16" s="246" t="e">
        <f t="shared" si="2"/>
        <v>#VALUE!</v>
      </c>
      <c r="Y16" s="246" t="e">
        <f t="shared" si="3"/>
        <v>#VALUE!</v>
      </c>
    </row>
    <row r="17" spans="1:25" s="180" customFormat="1" ht="12.75">
      <c r="A17" s="2"/>
      <c r="B17" s="2"/>
      <c r="C17" s="193"/>
      <c r="D17" s="194"/>
      <c r="E17" s="5"/>
      <c r="F17" s="5"/>
      <c r="G17" s="2"/>
      <c r="H17" s="2"/>
      <c r="I17" s="17"/>
      <c r="J17" s="2"/>
      <c r="K17" s="2"/>
      <c r="L17" s="195"/>
      <c r="M17" s="196"/>
      <c r="N17" s="195"/>
      <c r="O17" s="2"/>
      <c r="P17" s="2"/>
      <c r="Q17" s="2"/>
      <c r="R17" s="2"/>
      <c r="S17" s="60"/>
      <c r="T17" s="5"/>
      <c r="U17" s="6"/>
      <c r="V17" s="6"/>
      <c r="W17" s="6"/>
      <c r="X17" s="5"/>
      <c r="Y17" s="5"/>
    </row>
    <row r="18" spans="1:25" s="180" customFormat="1" ht="12.75">
      <c r="A18" s="2"/>
      <c r="B18" s="197" t="s">
        <v>142</v>
      </c>
      <c r="C18" s="153" t="s">
        <v>143</v>
      </c>
      <c r="D18" s="194"/>
      <c r="E18" s="5"/>
      <c r="F18" s="5"/>
      <c r="G18" s="2"/>
      <c r="H18" s="2"/>
      <c r="I18" s="2"/>
      <c r="J18" s="2"/>
      <c r="K18" s="2"/>
      <c r="L18" s="195"/>
      <c r="M18" s="196"/>
      <c r="N18" s="195"/>
      <c r="O18" s="2"/>
      <c r="P18" s="2"/>
      <c r="Q18" s="2"/>
      <c r="R18" s="2"/>
      <c r="S18" s="60"/>
      <c r="T18" s="5"/>
      <c r="U18" s="6"/>
      <c r="V18" s="6"/>
      <c r="W18" s="6"/>
      <c r="X18" s="5"/>
      <c r="Y18" s="5"/>
    </row>
    <row r="19" spans="1:25" s="180" customFormat="1" ht="12.75">
      <c r="A19" s="2"/>
      <c r="B19" s="2"/>
      <c r="C19" s="145" t="s">
        <v>144</v>
      </c>
      <c r="D19" s="194"/>
      <c r="E19" s="5"/>
      <c r="F19" s="5"/>
      <c r="G19" s="2"/>
      <c r="H19" s="2"/>
      <c r="I19" s="2"/>
      <c r="J19" s="2"/>
      <c r="K19" s="2"/>
      <c r="L19" s="195"/>
      <c r="M19" s="196"/>
      <c r="N19" s="195"/>
      <c r="O19" s="2"/>
      <c r="P19" s="2"/>
      <c r="Q19" s="2"/>
      <c r="R19" s="2"/>
      <c r="S19" s="60"/>
      <c r="T19" s="5"/>
      <c r="U19" s="6"/>
      <c r="V19" s="6"/>
      <c r="W19" s="6"/>
      <c r="X19" s="5"/>
      <c r="Y19" s="5"/>
    </row>
    <row r="20" spans="1:25" s="180" customFormat="1" ht="12.75">
      <c r="A20" s="2"/>
      <c r="B20" s="2"/>
      <c r="C20" s="153" t="s">
        <v>145</v>
      </c>
      <c r="D20" s="194"/>
      <c r="E20" s="5"/>
      <c r="F20" s="5"/>
      <c r="G20" s="2"/>
      <c r="H20" s="2"/>
      <c r="I20" s="2"/>
      <c r="J20" s="2"/>
      <c r="K20" s="2"/>
      <c r="L20" s="195"/>
      <c r="M20" s="196"/>
      <c r="N20" s="195"/>
      <c r="O20" s="2"/>
      <c r="P20" s="2"/>
      <c r="Q20" s="2"/>
      <c r="R20" s="2"/>
      <c r="S20" s="60"/>
      <c r="T20" s="5"/>
      <c r="U20" s="6"/>
      <c r="V20" s="6"/>
      <c r="W20" s="6"/>
      <c r="X20" s="5"/>
      <c r="Y20" s="5"/>
    </row>
    <row r="21" spans="1:25" s="180" customFormat="1" ht="12.75">
      <c r="A21" s="2"/>
      <c r="B21" s="2"/>
      <c r="C21" s="153"/>
      <c r="D21" s="194"/>
      <c r="E21" s="5"/>
      <c r="F21" s="5"/>
      <c r="G21" s="2"/>
      <c r="H21" s="2"/>
      <c r="I21" s="2"/>
      <c r="J21" s="2"/>
      <c r="K21" s="2"/>
      <c r="L21" s="195"/>
      <c r="M21" s="196"/>
      <c r="N21" s="195"/>
      <c r="O21" s="2"/>
      <c r="P21" s="2"/>
      <c r="Q21" s="2"/>
      <c r="R21" s="2"/>
      <c r="S21" s="60"/>
      <c r="T21" s="5"/>
      <c r="U21" s="6"/>
      <c r="V21" s="6"/>
      <c r="W21" s="6"/>
      <c r="X21" s="5"/>
      <c r="Y21" s="5"/>
    </row>
    <row r="22" spans="1:20" s="180" customFormat="1" ht="11.25">
      <c r="A22" s="2"/>
      <c r="B22" s="6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"/>
      <c r="R22" s="6"/>
      <c r="S22" s="6"/>
      <c r="T22" s="6"/>
    </row>
    <row r="23" spans="1:20" s="180" customFormat="1" ht="11.25">
      <c r="A23" s="2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 s="6"/>
      <c r="T23" s="6"/>
    </row>
    <row r="24" spans="1:16" s="6" customFormat="1" ht="11.25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6" customFormat="1" ht="11.25">
      <c r="A25" s="2"/>
      <c r="B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48"/>
      <c r="P25" s="2"/>
    </row>
    <row r="26" spans="1:20" s="180" customFormat="1" ht="11.25">
      <c r="A26" s="2"/>
      <c r="B26" s="2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  <c r="R26" s="6"/>
      <c r="S26" s="6"/>
      <c r="T26" s="6"/>
    </row>
    <row r="27" spans="1:20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V32" s="249"/>
    </row>
    <row r="33" s="2" customFormat="1" ht="11.25">
      <c r="V33" s="5"/>
    </row>
    <row r="34" s="2" customFormat="1" ht="11.25"/>
    <row r="35" s="2" customFormat="1" ht="11.25"/>
    <row r="36" s="2" customFormat="1" ht="11.25"/>
  </sheetData>
  <sheetProtection/>
  <mergeCells count="5">
    <mergeCell ref="L4:N4"/>
    <mergeCell ref="P4:R4"/>
    <mergeCell ref="T4:T8"/>
    <mergeCell ref="P5:R5"/>
    <mergeCell ref="X7:Y7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Y4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625" style="177" customWidth="1"/>
    <col min="2" max="2" width="2.875" style="177" customWidth="1"/>
    <col min="3" max="4" width="11.625" style="177" customWidth="1"/>
    <col min="5" max="6" width="6.625" style="177" customWidth="1"/>
    <col min="7" max="10" width="9.00390625" style="177" customWidth="1"/>
    <col min="11" max="11" width="6.625" style="177" customWidth="1"/>
    <col min="12" max="14" width="9.00390625" style="177" customWidth="1"/>
    <col min="15" max="17" width="6.625" style="177" customWidth="1"/>
    <col min="18" max="19" width="9.00390625" style="177" customWidth="1"/>
    <col min="20" max="20" width="9.00390625" style="2" customWidth="1"/>
    <col min="21" max="23" width="9.00390625" style="177" customWidth="1"/>
    <col min="24" max="24" width="6.25390625" style="177" bestFit="1" customWidth="1"/>
    <col min="25" max="25" width="6.375" style="177" bestFit="1" customWidth="1"/>
    <col min="26" max="16384" width="9.00390625" style="177" customWidth="1"/>
  </cols>
  <sheetData>
    <row r="1" spans="1:20" ht="19.5" customHeight="1">
      <c r="A1" s="198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1"/>
      <c r="S1" s="199"/>
      <c r="T1" s="59"/>
    </row>
    <row r="2" spans="1:20" s="180" customFormat="1" ht="15" customHeight="1">
      <c r="A2" s="59"/>
      <c r="B2" s="59"/>
      <c r="C2" s="59"/>
      <c r="D2" s="62"/>
      <c r="E2" s="202"/>
      <c r="F2" s="62"/>
      <c r="G2" s="62"/>
      <c r="H2" s="59"/>
      <c r="I2" s="59"/>
      <c r="J2" s="203" t="s">
        <v>240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s="180" customFormat="1" ht="24" customHeight="1">
      <c r="A3" s="204" t="s">
        <v>241</v>
      </c>
      <c r="B3" s="205"/>
      <c r="C3" s="203"/>
      <c r="D3" s="62"/>
      <c r="E3" s="59"/>
      <c r="F3" s="59"/>
      <c r="G3" s="59"/>
      <c r="H3" s="59"/>
      <c r="I3" s="203"/>
      <c r="J3" s="206"/>
      <c r="K3" s="206"/>
      <c r="L3" s="206"/>
      <c r="M3" s="59"/>
      <c r="N3" s="59"/>
      <c r="O3" s="59"/>
      <c r="P3" s="59"/>
      <c r="Q3" s="62"/>
      <c r="R3" s="207"/>
      <c r="S3" s="208"/>
      <c r="T3" s="12" t="s">
        <v>1</v>
      </c>
    </row>
    <row r="4" spans="1:25" s="180" customFormat="1" ht="14.25" customHeight="1" thickBot="1">
      <c r="A4" s="209"/>
      <c r="B4" s="210"/>
      <c r="C4" s="59"/>
      <c r="D4" s="49"/>
      <c r="E4" s="168"/>
      <c r="F4" s="211"/>
      <c r="G4" s="212"/>
      <c r="H4" s="162"/>
      <c r="I4" s="211"/>
      <c r="J4" s="162"/>
      <c r="K4" s="162"/>
      <c r="L4" s="279" t="s">
        <v>2</v>
      </c>
      <c r="M4" s="280"/>
      <c r="N4" s="281"/>
      <c r="O4" s="163"/>
      <c r="P4" s="282"/>
      <c r="Q4" s="283"/>
      <c r="R4" s="284"/>
      <c r="S4" s="167"/>
      <c r="T4" s="274" t="s">
        <v>109</v>
      </c>
      <c r="U4" s="6"/>
      <c r="V4" s="6"/>
      <c r="W4" s="6"/>
      <c r="X4" s="6"/>
      <c r="Y4" s="6"/>
    </row>
    <row r="5" spans="1:25" s="180" customFormat="1" ht="12" customHeight="1">
      <c r="A5" s="47"/>
      <c r="B5" s="48"/>
      <c r="C5" s="60"/>
      <c r="D5" s="55"/>
      <c r="E5" s="213" t="s">
        <v>4</v>
      </c>
      <c r="F5" s="214"/>
      <c r="G5" s="33"/>
      <c r="H5" s="47"/>
      <c r="I5" s="47"/>
      <c r="J5" s="47"/>
      <c r="K5" s="33"/>
      <c r="L5" s="215"/>
      <c r="M5" s="216" t="s">
        <v>5</v>
      </c>
      <c r="N5" s="217"/>
      <c r="O5" s="218" t="s">
        <v>6</v>
      </c>
      <c r="P5" s="285" t="s">
        <v>7</v>
      </c>
      <c r="Q5" s="286"/>
      <c r="R5" s="287"/>
      <c r="S5" s="219" t="s">
        <v>8</v>
      </c>
      <c r="T5" s="275"/>
      <c r="U5" s="6"/>
      <c r="V5" s="6"/>
      <c r="W5" s="6"/>
      <c r="X5" s="6"/>
      <c r="Y5" s="6"/>
    </row>
    <row r="6" spans="1:25" s="180" customFormat="1" ht="12" customHeight="1">
      <c r="A6" s="47"/>
      <c r="B6" s="48"/>
      <c r="C6" s="59"/>
      <c r="D6" s="163"/>
      <c r="E6" s="220"/>
      <c r="F6" s="33" t="s">
        <v>9</v>
      </c>
      <c r="G6" s="60" t="s">
        <v>10</v>
      </c>
      <c r="H6" s="33" t="s">
        <v>11</v>
      </c>
      <c r="I6" s="221" t="s">
        <v>12</v>
      </c>
      <c r="J6" s="221" t="s">
        <v>13</v>
      </c>
      <c r="K6" s="33" t="s">
        <v>14</v>
      </c>
      <c r="L6" s="222" t="s">
        <v>15</v>
      </c>
      <c r="M6" s="223" t="s">
        <v>16</v>
      </c>
      <c r="N6" s="222" t="s">
        <v>17</v>
      </c>
      <c r="O6" s="218" t="s">
        <v>18</v>
      </c>
      <c r="P6" s="218" t="s">
        <v>19</v>
      </c>
      <c r="Q6" s="218"/>
      <c r="R6" s="218"/>
      <c r="S6" s="60" t="s">
        <v>20</v>
      </c>
      <c r="T6" s="275"/>
      <c r="U6" s="6"/>
      <c r="V6" s="6"/>
      <c r="W6" s="6"/>
      <c r="X6" s="6"/>
      <c r="Y6" s="6"/>
    </row>
    <row r="7" spans="1:25" s="180" customFormat="1" ht="12" customHeight="1">
      <c r="A7" s="33" t="s">
        <v>21</v>
      </c>
      <c r="B7" s="224"/>
      <c r="C7" s="60" t="s">
        <v>22</v>
      </c>
      <c r="D7" s="33" t="s">
        <v>23</v>
      </c>
      <c r="E7" s="220" t="s">
        <v>23</v>
      </c>
      <c r="F7" s="33" t="s">
        <v>24</v>
      </c>
      <c r="G7" s="60" t="s">
        <v>25</v>
      </c>
      <c r="H7" s="33" t="s">
        <v>26</v>
      </c>
      <c r="I7" s="33" t="s">
        <v>27</v>
      </c>
      <c r="J7" s="33" t="s">
        <v>27</v>
      </c>
      <c r="K7" s="33" t="s">
        <v>28</v>
      </c>
      <c r="L7" s="222" t="s">
        <v>29</v>
      </c>
      <c r="M7" s="223" t="s">
        <v>30</v>
      </c>
      <c r="N7" s="222" t="s">
        <v>31</v>
      </c>
      <c r="O7" s="218" t="s">
        <v>32</v>
      </c>
      <c r="P7" s="218" t="s">
        <v>33</v>
      </c>
      <c r="Q7" s="218" t="s">
        <v>242</v>
      </c>
      <c r="R7" s="218" t="s">
        <v>34</v>
      </c>
      <c r="S7" s="60" t="s">
        <v>35</v>
      </c>
      <c r="T7" s="275"/>
      <c r="U7" s="6"/>
      <c r="V7" s="6"/>
      <c r="W7" s="6"/>
      <c r="X7" s="277" t="s">
        <v>237</v>
      </c>
      <c r="Y7" s="278"/>
    </row>
    <row r="8" spans="1:25" s="180" customFormat="1" ht="12" customHeight="1">
      <c r="A8" s="57"/>
      <c r="B8" s="160"/>
      <c r="C8" s="203"/>
      <c r="D8" s="57"/>
      <c r="E8" s="203"/>
      <c r="F8" s="225" t="s">
        <v>243</v>
      </c>
      <c r="G8" s="226" t="s">
        <v>36</v>
      </c>
      <c r="H8" s="57"/>
      <c r="I8" s="57"/>
      <c r="J8" s="57"/>
      <c r="K8" s="225"/>
      <c r="L8" s="227"/>
      <c r="M8" s="228" t="s">
        <v>244</v>
      </c>
      <c r="N8" s="227" t="s">
        <v>245</v>
      </c>
      <c r="O8" s="229" t="s">
        <v>37</v>
      </c>
      <c r="P8" s="229" t="s">
        <v>38</v>
      </c>
      <c r="Q8" s="229" t="s">
        <v>39</v>
      </c>
      <c r="R8" s="58"/>
      <c r="S8" s="226" t="s">
        <v>40</v>
      </c>
      <c r="T8" s="276"/>
      <c r="U8" s="6"/>
      <c r="V8" s="6"/>
      <c r="W8" s="6"/>
      <c r="X8" s="246" t="s">
        <v>238</v>
      </c>
      <c r="Y8" s="247">
        <v>138150</v>
      </c>
    </row>
    <row r="9" spans="1:25" s="6" customFormat="1" ht="19.5" customHeight="1">
      <c r="A9" s="162" t="s">
        <v>146</v>
      </c>
      <c r="B9" s="168" t="s">
        <v>147</v>
      </c>
      <c r="C9" s="170" t="s">
        <v>148</v>
      </c>
      <c r="D9" s="186" t="s">
        <v>149</v>
      </c>
      <c r="E9" s="51" t="s">
        <v>129</v>
      </c>
      <c r="F9" s="51">
        <v>1.798</v>
      </c>
      <c r="G9" s="51" t="s">
        <v>41</v>
      </c>
      <c r="H9" s="51" t="s">
        <v>130</v>
      </c>
      <c r="I9" s="51" t="s">
        <v>131</v>
      </c>
      <c r="J9" s="51" t="s">
        <v>132</v>
      </c>
      <c r="K9" s="51"/>
      <c r="L9" s="230">
        <v>11.2</v>
      </c>
      <c r="M9" s="231">
        <f aca="true" t="shared" si="0" ref="M9:M17">IF(L9&gt;0,1/L9*34.6*67.1,"")</f>
        <v>207.29107142857143</v>
      </c>
      <c r="N9" s="232">
        <v>10.7</v>
      </c>
      <c r="O9" s="51" t="s">
        <v>133</v>
      </c>
      <c r="P9" s="51" t="s">
        <v>134</v>
      </c>
      <c r="Q9" s="51" t="s">
        <v>45</v>
      </c>
      <c r="R9" s="51"/>
      <c r="S9" s="52" t="s">
        <v>42</v>
      </c>
      <c r="T9" s="54">
        <v>105</v>
      </c>
      <c r="U9" s="233"/>
      <c r="X9" s="246" t="str">
        <f aca="true" t="shared" si="1" ref="X9:X21">IF(L9="","",IF(L9&gt;=ROUND(N9*1.25,1),"125",IF(L9&gt;=ROUND(N9*1.2,1),"120",IF(L9&gt;=ROUND(N9*1.15,1),"115",IF(L9&gt;=ROUND(N9*1.1,1),"110",IF(L9&gt;=ROUND(N9*1.05,1),"105",IF(L9&gt;=N9*1,"100"," ")))))))</f>
        <v>105</v>
      </c>
      <c r="Y9" s="246" t="str">
        <f aca="true" t="shared" si="2" ref="Y9:Y17">IF(J9="","",IF(J9&gt;=ROUND(L9*1.5,1),"150",IF(J9&gt;=ROUND(L9*1.38,1),"138","")))</f>
        <v>150</v>
      </c>
    </row>
    <row r="10" spans="1:25" s="6" customFormat="1" ht="19.5" customHeight="1">
      <c r="A10" s="47"/>
      <c r="B10" s="48"/>
      <c r="C10" s="170"/>
      <c r="D10" s="186" t="s">
        <v>149</v>
      </c>
      <c r="E10" s="51" t="s">
        <v>129</v>
      </c>
      <c r="F10" s="51">
        <v>1.798</v>
      </c>
      <c r="G10" s="51" t="s">
        <v>150</v>
      </c>
      <c r="H10" s="51" t="s">
        <v>130</v>
      </c>
      <c r="I10" s="51" t="s">
        <v>131</v>
      </c>
      <c r="J10" s="51" t="s">
        <v>135</v>
      </c>
      <c r="K10" s="51"/>
      <c r="L10" s="234">
        <v>10.6</v>
      </c>
      <c r="M10" s="235">
        <f t="shared" si="0"/>
        <v>219.0245283018868</v>
      </c>
      <c r="N10" s="232">
        <v>10.3</v>
      </c>
      <c r="O10" s="51" t="s">
        <v>133</v>
      </c>
      <c r="P10" s="51" t="s">
        <v>134</v>
      </c>
      <c r="Q10" s="51" t="s">
        <v>45</v>
      </c>
      <c r="R10" s="51"/>
      <c r="S10" s="52" t="s">
        <v>42</v>
      </c>
      <c r="T10" s="54">
        <v>100</v>
      </c>
      <c r="U10" s="233"/>
      <c r="X10" s="246" t="str">
        <f t="shared" si="1"/>
        <v>100</v>
      </c>
      <c r="Y10" s="246" t="str">
        <f t="shared" si="2"/>
        <v>150</v>
      </c>
    </row>
    <row r="11" spans="1:25" s="6" customFormat="1" ht="19.5" customHeight="1">
      <c r="A11" s="47"/>
      <c r="B11" s="48"/>
      <c r="C11" s="170"/>
      <c r="D11" s="186" t="s">
        <v>151</v>
      </c>
      <c r="E11" s="51" t="s">
        <v>129</v>
      </c>
      <c r="F11" s="51">
        <v>1.798</v>
      </c>
      <c r="G11" s="51" t="s">
        <v>41</v>
      </c>
      <c r="H11" s="51" t="s">
        <v>152</v>
      </c>
      <c r="I11" s="51" t="s">
        <v>153</v>
      </c>
      <c r="J11" s="51" t="s">
        <v>154</v>
      </c>
      <c r="K11" s="51"/>
      <c r="L11" s="234">
        <v>11</v>
      </c>
      <c r="M11" s="235">
        <f t="shared" si="0"/>
        <v>211.05999999999997</v>
      </c>
      <c r="N11" s="232">
        <v>10.7</v>
      </c>
      <c r="O11" s="51" t="s">
        <v>133</v>
      </c>
      <c r="P11" s="51" t="s">
        <v>134</v>
      </c>
      <c r="Q11" s="51" t="s">
        <v>45</v>
      </c>
      <c r="R11" s="51"/>
      <c r="S11" s="52" t="s">
        <v>42</v>
      </c>
      <c r="T11" s="54">
        <v>100</v>
      </c>
      <c r="U11" s="233"/>
      <c r="X11" s="246" t="str">
        <f t="shared" si="1"/>
        <v>100</v>
      </c>
      <c r="Y11" s="246" t="str">
        <f t="shared" si="2"/>
        <v>150</v>
      </c>
    </row>
    <row r="12" spans="1:25" s="6" customFormat="1" ht="19.5" customHeight="1">
      <c r="A12" s="47"/>
      <c r="B12" s="48"/>
      <c r="C12" s="170"/>
      <c r="D12" s="186" t="s">
        <v>151</v>
      </c>
      <c r="E12" s="51" t="s">
        <v>129</v>
      </c>
      <c r="F12" s="51">
        <v>1.798</v>
      </c>
      <c r="G12" s="51" t="s">
        <v>150</v>
      </c>
      <c r="H12" s="51" t="s">
        <v>155</v>
      </c>
      <c r="I12" s="51" t="s">
        <v>153</v>
      </c>
      <c r="J12" s="51" t="s">
        <v>156</v>
      </c>
      <c r="K12" s="51"/>
      <c r="L12" s="234">
        <v>10.8</v>
      </c>
      <c r="M12" s="235">
        <f t="shared" si="0"/>
        <v>214.9685185185185</v>
      </c>
      <c r="N12" s="232">
        <v>10.3</v>
      </c>
      <c r="O12" s="51" t="s">
        <v>133</v>
      </c>
      <c r="P12" s="51" t="s">
        <v>134</v>
      </c>
      <c r="Q12" s="51" t="s">
        <v>45</v>
      </c>
      <c r="R12" s="51"/>
      <c r="S12" s="52" t="s">
        <v>42</v>
      </c>
      <c r="T12" s="54">
        <v>105</v>
      </c>
      <c r="U12" s="233"/>
      <c r="X12" s="246" t="str">
        <f t="shared" si="1"/>
        <v>105</v>
      </c>
      <c r="Y12" s="246" t="str">
        <f t="shared" si="2"/>
        <v>150</v>
      </c>
    </row>
    <row r="13" spans="1:25" s="6" customFormat="1" ht="19.5" customHeight="1">
      <c r="A13" s="47"/>
      <c r="B13" s="48"/>
      <c r="C13" s="170"/>
      <c r="D13" s="186" t="s">
        <v>157</v>
      </c>
      <c r="E13" s="51" t="s">
        <v>129</v>
      </c>
      <c r="F13" s="51">
        <v>1.798</v>
      </c>
      <c r="G13" s="51" t="s">
        <v>41</v>
      </c>
      <c r="H13" s="51">
        <v>1410</v>
      </c>
      <c r="I13" s="51">
        <v>900</v>
      </c>
      <c r="J13" s="51">
        <v>2420</v>
      </c>
      <c r="K13" s="51"/>
      <c r="L13" s="234">
        <v>10.4</v>
      </c>
      <c r="M13" s="235">
        <f t="shared" si="0"/>
        <v>223.23653846153843</v>
      </c>
      <c r="N13" s="232">
        <v>10.7</v>
      </c>
      <c r="O13" s="51" t="s">
        <v>133</v>
      </c>
      <c r="P13" s="51" t="s">
        <v>134</v>
      </c>
      <c r="Q13" s="51" t="s">
        <v>98</v>
      </c>
      <c r="R13" s="51" t="s">
        <v>137</v>
      </c>
      <c r="S13" s="52" t="s">
        <v>42</v>
      </c>
      <c r="T13" s="54"/>
      <c r="U13" s="233"/>
      <c r="X13" s="246" t="str">
        <f t="shared" si="1"/>
        <v> </v>
      </c>
      <c r="Y13" s="246" t="str">
        <f t="shared" si="2"/>
        <v>150</v>
      </c>
    </row>
    <row r="14" spans="1:25" s="6" customFormat="1" ht="19.5" customHeight="1">
      <c r="A14" s="47"/>
      <c r="B14" s="48"/>
      <c r="C14" s="170"/>
      <c r="D14" s="186" t="s">
        <v>157</v>
      </c>
      <c r="E14" s="51" t="s">
        <v>129</v>
      </c>
      <c r="F14" s="51">
        <v>1.798</v>
      </c>
      <c r="G14" s="51" t="s">
        <v>41</v>
      </c>
      <c r="H14" s="51" t="s">
        <v>138</v>
      </c>
      <c r="I14" s="51">
        <v>1000</v>
      </c>
      <c r="J14" s="51" t="s">
        <v>139</v>
      </c>
      <c r="K14" s="51"/>
      <c r="L14" s="234">
        <v>10.4</v>
      </c>
      <c r="M14" s="235">
        <f t="shared" si="0"/>
        <v>223.23653846153843</v>
      </c>
      <c r="N14" s="232" t="s">
        <v>43</v>
      </c>
      <c r="O14" s="51" t="s">
        <v>133</v>
      </c>
      <c r="P14" s="51" t="s">
        <v>134</v>
      </c>
      <c r="Q14" s="51" t="s">
        <v>98</v>
      </c>
      <c r="R14" s="51" t="s">
        <v>140</v>
      </c>
      <c r="S14" s="52" t="s">
        <v>42</v>
      </c>
      <c r="T14" s="236" t="s">
        <v>141</v>
      </c>
      <c r="U14" s="233"/>
      <c r="X14" s="246" t="e">
        <f t="shared" si="1"/>
        <v>#VALUE!</v>
      </c>
      <c r="Y14" s="246" t="str">
        <f t="shared" si="2"/>
        <v>150</v>
      </c>
    </row>
    <row r="15" spans="1:25" s="6" customFormat="1" ht="19.5" customHeight="1">
      <c r="A15" s="47"/>
      <c r="B15" s="48"/>
      <c r="C15" s="170"/>
      <c r="D15" s="186" t="s">
        <v>157</v>
      </c>
      <c r="E15" s="51" t="s">
        <v>129</v>
      </c>
      <c r="F15" s="51">
        <v>1.798</v>
      </c>
      <c r="G15" s="51" t="s">
        <v>150</v>
      </c>
      <c r="H15" s="51">
        <v>1400</v>
      </c>
      <c r="I15" s="51">
        <v>1000</v>
      </c>
      <c r="J15" s="51">
        <v>2510</v>
      </c>
      <c r="K15" s="51"/>
      <c r="L15" s="234">
        <v>10.2</v>
      </c>
      <c r="M15" s="235">
        <f t="shared" si="0"/>
        <v>227.6137254901961</v>
      </c>
      <c r="N15" s="232" t="s">
        <v>43</v>
      </c>
      <c r="O15" s="51" t="s">
        <v>133</v>
      </c>
      <c r="P15" s="51" t="s">
        <v>134</v>
      </c>
      <c r="Q15" s="51" t="s">
        <v>98</v>
      </c>
      <c r="R15" s="51" t="s">
        <v>140</v>
      </c>
      <c r="S15" s="52" t="s">
        <v>42</v>
      </c>
      <c r="T15" s="236" t="s">
        <v>141</v>
      </c>
      <c r="U15" s="233"/>
      <c r="X15" s="246" t="e">
        <f t="shared" si="1"/>
        <v>#VALUE!</v>
      </c>
      <c r="Y15" s="246" t="str">
        <f t="shared" si="2"/>
        <v>150</v>
      </c>
    </row>
    <row r="16" spans="1:25" s="6" customFormat="1" ht="19.5" customHeight="1">
      <c r="A16" s="47"/>
      <c r="B16" s="48"/>
      <c r="C16" s="170"/>
      <c r="D16" s="186" t="s">
        <v>158</v>
      </c>
      <c r="E16" s="51" t="s">
        <v>129</v>
      </c>
      <c r="F16" s="51">
        <v>1.798</v>
      </c>
      <c r="G16" s="51" t="s">
        <v>41</v>
      </c>
      <c r="H16" s="51" t="s">
        <v>159</v>
      </c>
      <c r="I16" s="51">
        <v>950</v>
      </c>
      <c r="J16" s="51" t="s">
        <v>160</v>
      </c>
      <c r="K16" s="51"/>
      <c r="L16" s="234">
        <v>10.4</v>
      </c>
      <c r="M16" s="235">
        <f t="shared" si="0"/>
        <v>223.23653846153843</v>
      </c>
      <c r="N16" s="232" t="s">
        <v>43</v>
      </c>
      <c r="O16" s="51" t="s">
        <v>133</v>
      </c>
      <c r="P16" s="51" t="s">
        <v>134</v>
      </c>
      <c r="Q16" s="51" t="s">
        <v>98</v>
      </c>
      <c r="R16" s="51"/>
      <c r="S16" s="52" t="s">
        <v>42</v>
      </c>
      <c r="T16" s="236" t="s">
        <v>141</v>
      </c>
      <c r="U16" s="233"/>
      <c r="X16" s="246" t="e">
        <f t="shared" si="1"/>
        <v>#VALUE!</v>
      </c>
      <c r="Y16" s="246" t="str">
        <f t="shared" si="2"/>
        <v>150</v>
      </c>
    </row>
    <row r="17" spans="1:25" s="6" customFormat="1" ht="19.5" customHeight="1">
      <c r="A17" s="47"/>
      <c r="B17" s="160"/>
      <c r="C17" s="175"/>
      <c r="D17" s="186" t="s">
        <v>158</v>
      </c>
      <c r="E17" s="51" t="s">
        <v>129</v>
      </c>
      <c r="F17" s="51">
        <v>1.798</v>
      </c>
      <c r="G17" s="51" t="s">
        <v>150</v>
      </c>
      <c r="H17" s="51" t="s">
        <v>161</v>
      </c>
      <c r="I17" s="51">
        <v>950</v>
      </c>
      <c r="J17" s="51" t="s">
        <v>162</v>
      </c>
      <c r="K17" s="51"/>
      <c r="L17" s="234">
        <v>10.2</v>
      </c>
      <c r="M17" s="235">
        <f t="shared" si="0"/>
        <v>227.6137254901961</v>
      </c>
      <c r="N17" s="232" t="s">
        <v>43</v>
      </c>
      <c r="O17" s="51" t="s">
        <v>133</v>
      </c>
      <c r="P17" s="51" t="s">
        <v>134</v>
      </c>
      <c r="Q17" s="51" t="s">
        <v>98</v>
      </c>
      <c r="R17" s="51"/>
      <c r="S17" s="52" t="s">
        <v>42</v>
      </c>
      <c r="T17" s="236" t="s">
        <v>141</v>
      </c>
      <c r="U17" s="233"/>
      <c r="X17" s="246" t="e">
        <f t="shared" si="1"/>
        <v>#VALUE!</v>
      </c>
      <c r="Y17" s="246" t="str">
        <f t="shared" si="2"/>
        <v>150</v>
      </c>
    </row>
    <row r="18" spans="1:20" s="74" customFormat="1" ht="19.5" customHeight="1">
      <c r="A18" s="47"/>
      <c r="B18" s="237" t="s">
        <v>111</v>
      </c>
      <c r="C18" s="238" t="s">
        <v>163</v>
      </c>
      <c r="D18" s="288" t="s">
        <v>164</v>
      </c>
      <c r="E18" s="119" t="s">
        <v>92</v>
      </c>
      <c r="F18" s="119" t="s">
        <v>93</v>
      </c>
      <c r="G18" s="119" t="s">
        <v>114</v>
      </c>
      <c r="H18" s="119">
        <v>1250</v>
      </c>
      <c r="I18" s="119">
        <v>400</v>
      </c>
      <c r="J18" s="119" t="s">
        <v>115</v>
      </c>
      <c r="K18" s="126" t="s">
        <v>116</v>
      </c>
      <c r="L18" s="289">
        <v>13.8</v>
      </c>
      <c r="M18" s="290">
        <v>168</v>
      </c>
      <c r="N18" s="291">
        <v>12.5</v>
      </c>
      <c r="O18" s="119" t="s">
        <v>97</v>
      </c>
      <c r="P18" s="119" t="s">
        <v>44</v>
      </c>
      <c r="Q18" s="119" t="s">
        <v>98</v>
      </c>
      <c r="R18" s="119"/>
      <c r="S18" s="292" t="s">
        <v>117</v>
      </c>
      <c r="T18" s="236">
        <v>110</v>
      </c>
    </row>
    <row r="19" spans="1:20" s="294" customFormat="1" ht="19.5" customHeight="1">
      <c r="A19" s="47"/>
      <c r="B19" s="239"/>
      <c r="C19" s="293"/>
      <c r="D19" s="288" t="s">
        <v>164</v>
      </c>
      <c r="E19" s="119" t="s">
        <v>92</v>
      </c>
      <c r="F19" s="119" t="s">
        <v>93</v>
      </c>
      <c r="G19" s="119" t="s">
        <v>114</v>
      </c>
      <c r="H19" s="119">
        <v>1270</v>
      </c>
      <c r="I19" s="119">
        <v>400</v>
      </c>
      <c r="J19" s="119" t="s">
        <v>118</v>
      </c>
      <c r="K19" s="126" t="s">
        <v>42</v>
      </c>
      <c r="L19" s="289">
        <v>13</v>
      </c>
      <c r="M19" s="290">
        <v>179</v>
      </c>
      <c r="N19" s="291">
        <v>10.3</v>
      </c>
      <c r="O19" s="119" t="s">
        <v>97</v>
      </c>
      <c r="P19" s="119" t="s">
        <v>44</v>
      </c>
      <c r="Q19" s="119" t="s">
        <v>98</v>
      </c>
      <c r="R19" s="119"/>
      <c r="S19" s="292" t="s">
        <v>117</v>
      </c>
      <c r="T19" s="236">
        <v>125</v>
      </c>
    </row>
    <row r="20" spans="1:20" s="294" customFormat="1" ht="19.5" customHeight="1" thickBot="1">
      <c r="A20" s="295"/>
      <c r="B20" s="295"/>
      <c r="C20" s="296"/>
      <c r="D20" s="288" t="s">
        <v>165</v>
      </c>
      <c r="E20" s="119" t="s">
        <v>120</v>
      </c>
      <c r="F20" s="119" t="s">
        <v>246</v>
      </c>
      <c r="G20" s="119" t="s">
        <v>114</v>
      </c>
      <c r="H20" s="119" t="s">
        <v>247</v>
      </c>
      <c r="I20" s="119">
        <v>450</v>
      </c>
      <c r="J20" s="119" t="s">
        <v>248</v>
      </c>
      <c r="K20" s="126" t="s">
        <v>116</v>
      </c>
      <c r="L20" s="297">
        <v>13.8</v>
      </c>
      <c r="M20" s="298">
        <v>168</v>
      </c>
      <c r="N20" s="291">
        <v>12.5</v>
      </c>
      <c r="O20" s="119" t="s">
        <v>249</v>
      </c>
      <c r="P20" s="119" t="s">
        <v>44</v>
      </c>
      <c r="Q20" s="119" t="s">
        <v>104</v>
      </c>
      <c r="R20" s="119"/>
      <c r="S20" s="292" t="s">
        <v>126</v>
      </c>
      <c r="T20" s="236">
        <v>110</v>
      </c>
    </row>
    <row r="21" spans="1:25" s="6" customFormat="1" ht="12" customHeight="1">
      <c r="A21" s="59"/>
      <c r="B21" s="59"/>
      <c r="C21" s="193"/>
      <c r="D21" s="193"/>
      <c r="E21" s="60"/>
      <c r="F21" s="60"/>
      <c r="G21" s="60"/>
      <c r="H21" s="60"/>
      <c r="I21" s="60"/>
      <c r="J21" s="60"/>
      <c r="K21" s="60"/>
      <c r="L21" s="240"/>
      <c r="M21" s="241"/>
      <c r="N21" s="240"/>
      <c r="O21" s="60"/>
      <c r="P21" s="60"/>
      <c r="Q21" s="60"/>
      <c r="R21" s="60"/>
      <c r="S21" s="60"/>
      <c r="T21" s="60"/>
      <c r="X21" s="246">
        <f t="shared" si="1"/>
      </c>
      <c r="Y21" s="5"/>
    </row>
    <row r="22" spans="1:20" s="245" customFormat="1" ht="12" customHeight="1">
      <c r="A22" s="143"/>
      <c r="B22" s="143" t="s">
        <v>250</v>
      </c>
      <c r="C22" s="242"/>
      <c r="D22" s="242"/>
      <c r="E22" s="137"/>
      <c r="F22" s="137"/>
      <c r="G22" s="143"/>
      <c r="H22" s="143"/>
      <c r="I22" s="143"/>
      <c r="J22" s="143"/>
      <c r="K22" s="143"/>
      <c r="L22" s="243"/>
      <c r="M22" s="244"/>
      <c r="N22" s="243"/>
      <c r="O22" s="143"/>
      <c r="P22" s="143"/>
      <c r="Q22" s="143"/>
      <c r="R22" s="143"/>
      <c r="S22" s="137"/>
      <c r="T22" s="143"/>
    </row>
    <row r="23" s="143" customFormat="1" ht="12" customHeight="1">
      <c r="B23" s="143" t="s">
        <v>251</v>
      </c>
    </row>
    <row r="24" s="143" customFormat="1" ht="12" customHeight="1"/>
    <row r="25" spans="1:16" s="245" customFormat="1" ht="12" customHeight="1">
      <c r="A25" s="143"/>
      <c r="B25" s="245" t="s">
        <v>166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  <row r="26" s="143" customFormat="1" ht="12" customHeight="1">
      <c r="B26" s="143" t="s">
        <v>252</v>
      </c>
    </row>
    <row r="27" s="143" customFormat="1" ht="12" customHeight="1"/>
    <row r="28" spans="1:20" s="180" customFormat="1" ht="12" customHeight="1">
      <c r="A28" s="59"/>
      <c r="B28" s="62"/>
      <c r="C28" s="62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2"/>
      <c r="R28" s="62"/>
      <c r="S28" s="62"/>
      <c r="T28" s="62"/>
    </row>
    <row r="29" spans="1:20" s="180" customFormat="1" ht="12" customHeight="1">
      <c r="A29" s="59"/>
      <c r="B29" s="62"/>
      <c r="C29" s="62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2"/>
      <c r="R29" s="62"/>
      <c r="S29" s="62"/>
      <c r="T29" s="62"/>
    </row>
    <row r="30" spans="1:20" s="6" customFormat="1" ht="12" customHeight="1">
      <c r="A30" s="59"/>
      <c r="B30" s="59"/>
      <c r="C30" s="62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2"/>
      <c r="R30" s="62"/>
      <c r="S30" s="62"/>
      <c r="T30" s="62"/>
    </row>
    <row r="31" spans="1:20" s="6" customFormat="1" ht="12" customHeight="1">
      <c r="A31" s="59"/>
      <c r="B31" s="59"/>
      <c r="C31" s="62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299"/>
      <c r="P31" s="59"/>
      <c r="Q31" s="62"/>
      <c r="R31" s="62"/>
      <c r="S31" s="62"/>
      <c r="T31" s="62"/>
    </row>
    <row r="32" spans="1:20" s="180" customFormat="1" ht="12" customHeight="1">
      <c r="A32" s="59"/>
      <c r="B32" s="59"/>
      <c r="C32" s="62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2"/>
      <c r="R32" s="62"/>
      <c r="S32" s="62"/>
      <c r="T32" s="62"/>
    </row>
    <row r="33" spans="1:20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2" ht="12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V38" s="249"/>
    </row>
    <row r="39" spans="1:22" s="2" customFormat="1" ht="12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V39" s="5"/>
    </row>
    <row r="40" spans="1:20" s="2" customFormat="1" ht="12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s="2" customFormat="1" ht="12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s="2" customFormat="1" ht="12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</sheetData>
  <sheetProtection/>
  <mergeCells count="5">
    <mergeCell ref="L4:N4"/>
    <mergeCell ref="P4:R4"/>
    <mergeCell ref="T4:T8"/>
    <mergeCell ref="P5:R5"/>
    <mergeCell ref="X7:Y7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2015-01-22T05:38:28Z</dcterms:created>
  <dcterms:modified xsi:type="dcterms:W3CDTF">2016-03-24T06:05:20Z</dcterms:modified>
  <cp:category/>
  <cp:version/>
  <cp:contentType/>
  <cp:contentStatus/>
</cp:coreProperties>
</file>