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Isuzu" sheetId="1" r:id="rId1"/>
    <sheet name="Toyota" sheetId="2" r:id="rId2"/>
    <sheet name="Hino" sheetId="3" r:id="rId3"/>
    <sheet name="Fuso" sheetId="4" r:id="rId4"/>
  </sheets>
  <externalReferences>
    <externalReference r:id="rId7"/>
    <externalReference r:id="rId8"/>
    <externalReference r:id="rId9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3">'Fuso'!$A$2:$X$61</definedName>
    <definedName name="_xlnm.Print_Area" localSheetId="2">'Hino'!$A$2:$W$133</definedName>
    <definedName name="_xlnm.Print_Area" localSheetId="0">'Isuzu'!$A$2:$V$95</definedName>
    <definedName name="_xlnm.Print_Area" localSheetId="1">'Toyota'!$A$2:$V$17</definedName>
    <definedName name="_xlnm.Print_Titles" localSheetId="3">'Fuso'!$2:$7</definedName>
    <definedName name="_xlnm.Print_Titles" localSheetId="2">'Hino'!$2:$7</definedName>
    <definedName name="_xlnm.Print_Titles" localSheetId="0">'Isuzu'!$2:$7</definedName>
    <definedName name="_xlnm.Print_Titles" localSheetId="1">'Toyota'!$2:$7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<sst xmlns="http://schemas.openxmlformats.org/spreadsheetml/2006/main" count="2847" uniqueCount="477">
  <si>
    <r>
      <rPr>
        <sz val="8"/>
        <rFont val="ＭＳ Ｐゴシック"/>
        <family val="3"/>
      </rPr>
      <t>当該自動車の製造又は輸入の事業を行う者の氏名又は名称　　　　いすゞ自動車株式会社</t>
    </r>
  </si>
  <si>
    <t>路線バス又は一般バス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</si>
  <si>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</si>
  <si>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</si>
  <si>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最大積載量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</si>
  <si>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</si>
  <si>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</si>
  <si>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</si>
  <si>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</si>
  <si>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</si>
  <si>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</si>
  <si>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最大</t>
    </r>
  </si>
  <si>
    <r>
      <rPr>
        <sz val="8"/>
        <rFont val="ＭＳ Ｐゴシック"/>
        <family val="3"/>
      </rPr>
      <t>最高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</si>
  <si>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</si>
  <si>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自動車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</si>
  <si>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</si>
  <si>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</si>
  <si>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</si>
  <si>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</si>
  <si>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</si>
  <si>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基準</t>
    </r>
  </si>
  <si>
    <r>
      <rPr>
        <sz val="8"/>
        <rFont val="ＭＳ Ｐゴシック"/>
        <family val="3"/>
      </rPr>
      <t>車　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</si>
  <si>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</si>
  <si>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</si>
  <si>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</si>
  <si>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出力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</si>
  <si>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</si>
  <si>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</si>
  <si>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</si>
  <si>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乗車定員</t>
    </r>
  </si>
  <si>
    <r>
      <rPr>
        <sz val="8"/>
        <rFont val="ＭＳ Ｐゴシック"/>
        <family val="3"/>
      </rPr>
      <t>の構造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</si>
  <si>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</si>
  <si>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</si>
  <si>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</si>
  <si>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</si>
  <si>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</si>
  <si>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車輪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</si>
  <si>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</si>
  <si>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</si>
  <si>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達成</t>
    </r>
  </si>
  <si>
    <r>
      <t>(</t>
    </r>
    <r>
      <rPr>
        <sz val="8"/>
        <rFont val="ＭＳ Ｐゴシック"/>
        <family val="3"/>
      </rPr>
      <t>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</si>
  <si>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N-m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</si>
  <si>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kW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</si>
  <si>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変速段数</t>
    </r>
  </si>
  <si>
    <t>(kg)</t>
  </si>
  <si>
    <r>
      <rPr>
        <sz val="8"/>
        <rFont val="ＭＳ Ｐゴシック"/>
        <family val="3"/>
      </rPr>
      <t>（名）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</si>
  <si>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</si>
  <si>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</si>
  <si>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</si>
  <si>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</si>
  <si>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配列</t>
    </r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</si>
  <si>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</si>
  <si>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レベル</t>
    </r>
  </si>
  <si>
    <t>いすゞ</t>
  </si>
  <si>
    <t>SKG-LR290J1</t>
  </si>
  <si>
    <t>4HK1</t>
  </si>
  <si>
    <t>5.193</t>
  </si>
  <si>
    <t>765</t>
  </si>
  <si>
    <t>177</t>
  </si>
  <si>
    <t>6MT</t>
  </si>
  <si>
    <t>6672</t>
  </si>
  <si>
    <t>46</t>
  </si>
  <si>
    <t>路線バス</t>
  </si>
  <si>
    <t>I,D,TC,IC,
FI,P</t>
  </si>
  <si>
    <t>EGR,DF</t>
  </si>
  <si>
    <t>2-4D</t>
  </si>
  <si>
    <t>7324</t>
  </si>
  <si>
    <t>62</t>
  </si>
  <si>
    <t>4HK1</t>
  </si>
  <si>
    <t>5.193</t>
  </si>
  <si>
    <t>D,TC,IC,FI,P</t>
  </si>
  <si>
    <t>EGR,DF</t>
  </si>
  <si>
    <t>SDG-RR7JJCJ</t>
  </si>
  <si>
    <t>P,FI</t>
  </si>
  <si>
    <t>SDG-RU8JHBJ</t>
  </si>
  <si>
    <t>J08E</t>
  </si>
  <si>
    <t>A09C</t>
  </si>
  <si>
    <t>7MT</t>
  </si>
  <si>
    <t>EGR,DF,SCR</t>
  </si>
  <si>
    <t>NOx&amp;PM★</t>
  </si>
  <si>
    <t>LDG-RU8JHBJ</t>
  </si>
  <si>
    <t>QRG-RU1ESBJ</t>
  </si>
  <si>
    <t>E13C</t>
  </si>
  <si>
    <t>一般バス</t>
  </si>
  <si>
    <t>EGR,DF,SCR</t>
  </si>
  <si>
    <t>QPG-RU1ESBJ</t>
  </si>
  <si>
    <t>12.913</t>
  </si>
  <si>
    <t>1912</t>
  </si>
  <si>
    <t>331</t>
  </si>
  <si>
    <t>12110</t>
  </si>
  <si>
    <t>15520</t>
  </si>
  <si>
    <t>1814</t>
  </si>
  <si>
    <t>265</t>
  </si>
  <si>
    <t>14583</t>
  </si>
  <si>
    <t>17388</t>
  </si>
  <si>
    <t>51</t>
  </si>
  <si>
    <t>エルガ</t>
  </si>
  <si>
    <t>QDG-LV234L3</t>
  </si>
  <si>
    <t>6HK1</t>
  </si>
  <si>
    <t>7.790</t>
  </si>
  <si>
    <t>981</t>
  </si>
  <si>
    <t>221</t>
  </si>
  <si>
    <t>D,TC,IC,FI,P</t>
  </si>
  <si>
    <t>761</t>
  </si>
  <si>
    <t>191</t>
  </si>
  <si>
    <t>60</t>
  </si>
  <si>
    <t>6AT(E･LTC)</t>
  </si>
  <si>
    <t>6HK1-HB1</t>
  </si>
  <si>
    <t>191</t>
  </si>
  <si>
    <t>9790</t>
  </si>
  <si>
    <t>14135</t>
  </si>
  <si>
    <t>79</t>
  </si>
  <si>
    <t>2-4D</t>
  </si>
  <si>
    <t>QDG-LV234N3</t>
  </si>
  <si>
    <t>QDG-LV234Q3</t>
  </si>
  <si>
    <t>QPG-LV234L3</t>
  </si>
  <si>
    <t>QPG-LV234L3</t>
  </si>
  <si>
    <t>QPG-LV234N3</t>
  </si>
  <si>
    <t>QPG-LV234Q3</t>
  </si>
  <si>
    <t>QKG-LV234L3</t>
  </si>
  <si>
    <t>QKG-LV234N3</t>
  </si>
  <si>
    <t>QKG-LV234Q3</t>
  </si>
  <si>
    <t>QKG-LV234Q3</t>
  </si>
  <si>
    <r>
      <rPr>
        <sz val="8"/>
        <rFont val="ＭＳ Ｐゴシック"/>
        <family val="3"/>
      </rPr>
      <t>（注）車両重量・車両総重量・最大積載量（または乗車定員）は、燃費値の算定に当たって用いた標準的な仕様を記載しています。</t>
    </r>
  </si>
  <si>
    <r>
      <rPr>
        <sz val="8"/>
        <rFont val="ＭＳ Ｐゴシック"/>
        <family val="3"/>
      </rPr>
      <t>　　　実際に販売されている車両は、ここに記載された車両重量・車両総重量・最大積載量（または乗車定員）と異なる場合があります。</t>
    </r>
  </si>
  <si>
    <t>当該自動車の製造又は輸入の事業を行う者の氏名又は名称　　</t>
  </si>
  <si>
    <t>トヨタ自動車株式会社</t>
  </si>
  <si>
    <t>路線バス又は一般バス</t>
  </si>
  <si>
    <t>目標年度（平成２７年度）</t>
  </si>
  <si>
    <t>原動機</t>
  </si>
  <si>
    <t>最大積載量</t>
  </si>
  <si>
    <t>１ｋｍ走行</t>
  </si>
  <si>
    <t>主要</t>
  </si>
  <si>
    <t>その他燃費値の異なる要因</t>
  </si>
  <si>
    <t>（参考）</t>
  </si>
  <si>
    <t>燃費</t>
  </si>
  <si>
    <t>総排</t>
  </si>
  <si>
    <t>最大</t>
  </si>
  <si>
    <t>最高</t>
  </si>
  <si>
    <t>変速装置の</t>
  </si>
  <si>
    <t>自動車</t>
  </si>
  <si>
    <t>燃費値</t>
  </si>
  <si>
    <t>における</t>
  </si>
  <si>
    <t>燃費</t>
  </si>
  <si>
    <t>主要排</t>
  </si>
  <si>
    <t>低排出</t>
  </si>
  <si>
    <t>基準</t>
  </si>
  <si>
    <t>車　名</t>
  </si>
  <si>
    <t>通称名</t>
  </si>
  <si>
    <t>型式</t>
  </si>
  <si>
    <t>気量</t>
  </si>
  <si>
    <t>出力</t>
  </si>
  <si>
    <t>型式及び</t>
  </si>
  <si>
    <t>車両重量</t>
  </si>
  <si>
    <t>車両総重量</t>
  </si>
  <si>
    <t>の構造</t>
  </si>
  <si>
    <t>(km/L）</t>
  </si>
  <si>
    <t>ＣＯ2排出量</t>
  </si>
  <si>
    <t>基準値</t>
  </si>
  <si>
    <t>改善</t>
  </si>
  <si>
    <t>出ガス</t>
  </si>
  <si>
    <t>車輪</t>
  </si>
  <si>
    <t>その他</t>
  </si>
  <si>
    <t>ガス認定</t>
  </si>
  <si>
    <t>達成</t>
  </si>
  <si>
    <t>(Ｌ）</t>
  </si>
  <si>
    <t>変速段数</t>
  </si>
  <si>
    <t>（名）</t>
  </si>
  <si>
    <t>(ｇ -ＣＯ2/km）</t>
  </si>
  <si>
    <t>対策</t>
  </si>
  <si>
    <t>対策</t>
  </si>
  <si>
    <t>配列</t>
  </si>
  <si>
    <t>レベル</t>
  </si>
  <si>
    <t>5MT</t>
  </si>
  <si>
    <t>実際に販売されている車両は、ここに記載された車両重量・車両総重量・最大積載量と異なる場合があります。</t>
  </si>
  <si>
    <t>※印…日野自動車株式会社によるOEM生産車。</t>
  </si>
  <si>
    <t>日野自動車株式会社</t>
  </si>
  <si>
    <t>変速装置の
型式及び
変速段数</t>
  </si>
  <si>
    <t>車両重量
(kg)</t>
  </si>
  <si>
    <t>車両総重量
(kg)</t>
  </si>
  <si>
    <t>最大積載量
(kg)又は
乗車定員
(名)</t>
  </si>
  <si>
    <t>自動車
の構造</t>
  </si>
  <si>
    <t>燃費値
(km/L)</t>
  </si>
  <si>
    <t>燃費
基準値
(km/L)</t>
  </si>
  <si>
    <t>主要
燃費
改善
対策</t>
  </si>
  <si>
    <t>※</t>
  </si>
  <si>
    <t>日野　リエッセⅡ</t>
  </si>
  <si>
    <t>SDG-XZB51M</t>
  </si>
  <si>
    <t>N04C</t>
  </si>
  <si>
    <t>5MT</t>
  </si>
  <si>
    <t>一般
バス</t>
  </si>
  <si>
    <t>D,FI,TC,
IC,
P</t>
  </si>
  <si>
    <t>CCO
EGR</t>
  </si>
  <si>
    <t>――</t>
  </si>
  <si>
    <t>6AT
(E･LTC)</t>
  </si>
  <si>
    <t>ギヤ比</t>
  </si>
  <si>
    <t>SDG-XZB50M</t>
  </si>
  <si>
    <t>SDG-XZB40M</t>
  </si>
  <si>
    <t>N04C</t>
  </si>
  <si>
    <t>SPG-XZB51M</t>
  </si>
  <si>
    <t>SPG-XZB50M</t>
  </si>
  <si>
    <t>SPG-XZB40M</t>
  </si>
  <si>
    <t>SKG-XZB50M</t>
  </si>
  <si>
    <t>SKG-XZB40M</t>
  </si>
  <si>
    <t>レインボー</t>
  </si>
  <si>
    <t>SKG-KR290J1</t>
  </si>
  <si>
    <t>I,D,TC,IC,FI,P</t>
  </si>
  <si>
    <t>SDG-KR290J1</t>
  </si>
  <si>
    <t>5AT(E･LTC)</t>
  </si>
  <si>
    <t>日野ポンチョ</t>
  </si>
  <si>
    <t>SDG-HX9JHBE</t>
  </si>
  <si>
    <t>J05E</t>
  </si>
  <si>
    <t>5AT</t>
  </si>
  <si>
    <t>EGR
DF</t>
  </si>
  <si>
    <t>SKG-HX9JHBE</t>
  </si>
  <si>
    <t>P,I,
FI</t>
  </si>
  <si>
    <t>SDG-HX9JLBE</t>
  </si>
  <si>
    <t>SKG-HX9JLBE</t>
  </si>
  <si>
    <t>日野メルファ</t>
  </si>
  <si>
    <t>SDG-RR7JJCA</t>
  </si>
  <si>
    <t>J07E</t>
  </si>
  <si>
    <t>EGR,
DF</t>
  </si>
  <si>
    <t>日野ブルー
リボンシティー</t>
  </si>
  <si>
    <t>LJG-HU8JLGP</t>
  </si>
  <si>
    <t>J08E-1M</t>
  </si>
  <si>
    <t>路線バス</t>
  </si>
  <si>
    <t>H,I,
P,FI</t>
  </si>
  <si>
    <t>2-4D</t>
  </si>
  <si>
    <t>LJG-HU8JMGP</t>
  </si>
  <si>
    <t>LNG-HU8JLGP</t>
  </si>
  <si>
    <t>路線バス</t>
  </si>
  <si>
    <t>LNG-HU8JMGP</t>
  </si>
  <si>
    <t>日野セレガ</t>
  </si>
  <si>
    <t>LKG-RU1ESBA</t>
  </si>
  <si>
    <t>一般
バス</t>
  </si>
  <si>
    <t>EGR,
DF,SCR</t>
  </si>
  <si>
    <t>LDG-RU8JHBA</t>
  </si>
  <si>
    <t>SDG-RU8JHBA</t>
  </si>
  <si>
    <t>LJG-RU1ASBR</t>
  </si>
  <si>
    <t>A09C-1M</t>
  </si>
  <si>
    <t>QPG-RU1ESBA</t>
  </si>
  <si>
    <t>QQG-RU1ASBR</t>
  </si>
  <si>
    <t>QRG-RU1ASCA</t>
  </si>
  <si>
    <t>QRG-RU1ESBA</t>
  </si>
  <si>
    <t>QRG-RU1ESBA</t>
  </si>
  <si>
    <t>ブルーリボン</t>
  </si>
  <si>
    <t>QDG-KV234L3</t>
  </si>
  <si>
    <t>圧縮比</t>
  </si>
  <si>
    <t>60</t>
  </si>
  <si>
    <t>QDG-KV234N3</t>
  </si>
  <si>
    <t>QDG-KV234Q3</t>
  </si>
  <si>
    <t>QPG-KV234L3</t>
  </si>
  <si>
    <t>QPG-KV234N3</t>
  </si>
  <si>
    <t>QPG-KV234Q3</t>
  </si>
  <si>
    <t>QKG-KV234L3</t>
  </si>
  <si>
    <t>QKG-KV234N3</t>
  </si>
  <si>
    <t>QKG-KV234Q3</t>
  </si>
  <si>
    <t>※印････トヨタ自動車株式会社によるOEM生産車</t>
  </si>
  <si>
    <t>（注）</t>
  </si>
  <si>
    <t>車両重量・車両総重量・最大積載量（または乗車定員）は、燃費値の算定に当たって用いた標準的な仕様を記載しています。</t>
  </si>
  <si>
    <t>実際に販売されている車両は、ここに記載された車両重量・車両総重量・最大積載量（または乗車定員）と異なる場合があります。</t>
  </si>
  <si>
    <t>当該自動車の製造又は輸入の事業を行う者の氏名又は名称　　　　　三菱ふそうトラック・バス株式会社</t>
  </si>
  <si>
    <t>目標年度（平成27年度）</t>
  </si>
  <si>
    <t>三菱</t>
  </si>
  <si>
    <t>6R10</t>
  </si>
  <si>
    <t>一般バス</t>
  </si>
  <si>
    <t>4.06</t>
  </si>
  <si>
    <t>P，FI，IC，TC</t>
  </si>
  <si>
    <t>CCO
EGR
SCR
DF</t>
  </si>
  <si>
    <t>2-4Ｄ</t>
  </si>
  <si>
    <t>3.57</t>
  </si>
  <si>
    <t>NOx&amp;PM★</t>
  </si>
  <si>
    <t>ふそうエアロエース</t>
  </si>
  <si>
    <t>6M60</t>
  </si>
  <si>
    <t>6MT</t>
  </si>
  <si>
    <t>5.40</t>
  </si>
  <si>
    <t>5.70</t>
  </si>
  <si>
    <t>2-4Ｄ</t>
  </si>
  <si>
    <t>―</t>
  </si>
  <si>
    <t>4.85</t>
  </si>
  <si>
    <t>5.21</t>
  </si>
  <si>
    <t>TDG-MM96FH</t>
  </si>
  <si>
    <t>QDG-MM96FH</t>
  </si>
  <si>
    <t>TDG-MM97FH</t>
  </si>
  <si>
    <t>QDG-MM97FH</t>
  </si>
  <si>
    <t>ふそうエアロスター</t>
  </si>
  <si>
    <t>6AT</t>
  </si>
  <si>
    <t>路線バス</t>
  </si>
  <si>
    <t>4.25</t>
  </si>
  <si>
    <t>4.23</t>
  </si>
  <si>
    <t>4.10</t>
  </si>
  <si>
    <t>QKG-MP35FK</t>
  </si>
  <si>
    <t>4.30</t>
  </si>
  <si>
    <t>QKG-MP35FM</t>
  </si>
  <si>
    <t>4.20</t>
  </si>
  <si>
    <t>QKG-MP35FP</t>
  </si>
  <si>
    <t>QKG-MP37FK</t>
  </si>
  <si>
    <t>QKG-MP37FM</t>
  </si>
  <si>
    <t>4.40</t>
  </si>
  <si>
    <t>─</t>
  </si>
  <si>
    <t>QDG-MP35FM</t>
  </si>
  <si>
    <t>4.45</t>
  </si>
  <si>
    <t>QDG-MP35FP</t>
  </si>
  <si>
    <t>QKG-MP38FK</t>
  </si>
  <si>
    <t>QKG-MP38FM</t>
  </si>
  <si>
    <t>ふそうエアロミディ</t>
  </si>
  <si>
    <t>路線バス</t>
  </si>
  <si>
    <t>5.90</t>
  </si>
  <si>
    <t>5.77</t>
  </si>
  <si>
    <t>P，FI，IC，TC,I</t>
  </si>
  <si>
    <t>TKG-MK27FH</t>
  </si>
  <si>
    <t>ふそうローザ</t>
  </si>
  <si>
    <t>4P10</t>
  </si>
  <si>
    <t>9.70</t>
  </si>
  <si>
    <t>9.04</t>
  </si>
  <si>
    <t>6AMT</t>
  </si>
  <si>
    <t>TPG-BE640E</t>
  </si>
  <si>
    <r>
      <rPr>
        <b/>
        <sz val="12"/>
        <rFont val="ＭＳ Ｐゴシック"/>
        <family val="3"/>
      </rPr>
      <t>路線バス又は一般バス</t>
    </r>
  </si>
  <si>
    <r>
      <t>(kg)</t>
    </r>
    <r>
      <rPr>
        <sz val="8"/>
        <rFont val="ＭＳ Ｐゴシック"/>
        <family val="3"/>
      </rPr>
      <t>又は</t>
    </r>
  </si>
  <si>
    <r>
      <rPr>
        <sz val="8"/>
        <rFont val="ＭＳ Ｐゴシック"/>
        <family val="3"/>
      </rPr>
      <t>トルク</t>
    </r>
  </si>
  <si>
    <r>
      <rPr>
        <sz val="8"/>
        <rFont val="ＭＳ ゴシック"/>
        <family val="3"/>
      </rPr>
      <t>エルガミオ</t>
    </r>
  </si>
  <si>
    <r>
      <rPr>
        <sz val="8"/>
        <rFont val="ＭＳ ゴシック"/>
        <family val="3"/>
      </rPr>
      <t>路線バス</t>
    </r>
  </si>
  <si>
    <t>I,D,TC,IC,
FI,P</t>
  </si>
  <si>
    <t>I,D,TC,IC,
FI,P</t>
  </si>
  <si>
    <t>5.193</t>
  </si>
  <si>
    <t>SDG-LR290J1</t>
  </si>
  <si>
    <t>4HK1</t>
  </si>
  <si>
    <t>765</t>
  </si>
  <si>
    <t>177</t>
  </si>
  <si>
    <t>D,TC,IC,FI,P</t>
  </si>
  <si>
    <t>EGR,DF</t>
  </si>
  <si>
    <t>2-4D</t>
  </si>
  <si>
    <t>7324</t>
  </si>
  <si>
    <t>62</t>
  </si>
  <si>
    <r>
      <t>5AT(E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</si>
  <si>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r>
      <t>5AT(E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</si>
  <si>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r>
      <rPr>
        <sz val="8"/>
        <rFont val="ＭＳ ゴシック"/>
        <family val="3"/>
      </rPr>
      <t>ガーラミオ</t>
    </r>
  </si>
  <si>
    <t>J07E</t>
  </si>
  <si>
    <t>6.403</t>
  </si>
  <si>
    <r>
      <rPr>
        <sz val="8"/>
        <rFont val="ＭＳ ゴシック"/>
        <family val="3"/>
      </rPr>
      <t>一般バス</t>
    </r>
  </si>
  <si>
    <r>
      <rPr>
        <sz val="8"/>
        <rFont val="ＭＳ ゴシック"/>
        <family val="3"/>
      </rPr>
      <t>ガーラ</t>
    </r>
  </si>
  <si>
    <t>QTG-RU1ASCJ</t>
  </si>
  <si>
    <t>8.866</t>
  </si>
  <si>
    <t>1569</t>
  </si>
  <si>
    <t>265</t>
  </si>
  <si>
    <t>12110</t>
  </si>
  <si>
    <r>
      <t>NOx&amp;PM</t>
    </r>
    <r>
      <rPr>
        <sz val="8"/>
        <rFont val="ＭＳ ゴシック"/>
        <family val="3"/>
      </rPr>
      <t>★</t>
    </r>
  </si>
  <si>
    <t>14583</t>
  </si>
  <si>
    <r>
      <rPr>
        <sz val="8"/>
        <rFont val="ＭＳ ゴシック"/>
        <family val="3"/>
      </rPr>
      <t>一般バス</t>
    </r>
  </si>
  <si>
    <t>QKG-LV290N1</t>
  </si>
  <si>
    <t>735</t>
  </si>
  <si>
    <t>184</t>
  </si>
  <si>
    <t>QKG-LV290Q1</t>
  </si>
  <si>
    <r>
      <rPr>
        <sz val="8"/>
        <rFont val="ＭＳ ゴシック"/>
        <family val="3"/>
      </rPr>
      <t>圧縮比</t>
    </r>
  </si>
  <si>
    <r>
      <t>6AT(E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</si>
  <si>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t>QDG-LV290N1</t>
  </si>
  <si>
    <t>735</t>
  </si>
  <si>
    <t>184</t>
  </si>
  <si>
    <t>QDG-LV290Q1</t>
  </si>
  <si>
    <t>QSG-LV234L3</t>
  </si>
  <si>
    <t>6HK1-HB1</t>
  </si>
  <si>
    <t>7.790</t>
  </si>
  <si>
    <t>761</t>
  </si>
  <si>
    <t>H,D,TC,
IC,FI,P</t>
  </si>
  <si>
    <t>QSG-LV234N3</t>
  </si>
  <si>
    <t>QRG-LV290N1</t>
  </si>
  <si>
    <t>QRG-LV290Q1</t>
  </si>
  <si>
    <t>QPG-LV290N1</t>
  </si>
  <si>
    <t>QPG-LV290Q1</t>
  </si>
  <si>
    <t>(kg)又は</t>
  </si>
  <si>
    <t>トルク</t>
  </si>
  <si>
    <t>乗車定員</t>
  </si>
  <si>
    <t>（N-m）</t>
  </si>
  <si>
    <t>（kW）</t>
  </si>
  <si>
    <t>(km/L）</t>
  </si>
  <si>
    <t>レベル</t>
  </si>
  <si>
    <t>トヨタ</t>
  </si>
  <si>
    <t>トヨタコースター</t>
  </si>
  <si>
    <t>SPG-XZB51</t>
  </si>
  <si>
    <t>日野
N04C</t>
  </si>
  <si>
    <t>一般ﾊﾞｽ</t>
  </si>
  <si>
    <t>Ｄ
FI
TC
IC
P</t>
  </si>
  <si>
    <t>EGR
CCO</t>
  </si>
  <si>
    <t>SPG-XZB50</t>
  </si>
  <si>
    <t>Ｄ
FI
TC
IC
P</t>
  </si>
  <si>
    <t>EGR
CCO</t>
  </si>
  <si>
    <t>SPG-XZB40</t>
  </si>
  <si>
    <t>SKG-XZB50</t>
  </si>
  <si>
    <t>6AT
(E･LTC)</t>
  </si>
  <si>
    <t>SKG-XZB40</t>
  </si>
  <si>
    <t>SDG-XZB51</t>
  </si>
  <si>
    <t>N04C</t>
  </si>
  <si>
    <t>6AT
(E・LTC)</t>
  </si>
  <si>
    <t>一般ﾊﾞｽ</t>
  </si>
  <si>
    <t>D
FI
TC
IC
P</t>
  </si>
  <si>
    <t>CCO
EGR</t>
  </si>
  <si>
    <t>2-4D</t>
  </si>
  <si>
    <t>SDG-XZB50</t>
  </si>
  <si>
    <t>D
FI
TC
IC
P</t>
  </si>
  <si>
    <t>CCO
EGR</t>
  </si>
  <si>
    <t>（注）</t>
  </si>
  <si>
    <t>車両重量・車両総重量・最大積載量は、燃費値の算定に当たって用いた標準的な仕様を記載しています。</t>
  </si>
  <si>
    <r>
      <rPr>
        <sz val="8"/>
        <rFont val="ＭＳ Ｐゴシック"/>
        <family val="3"/>
      </rPr>
      <t>当該自動車の製造又は輸入の事業を行う者の氏名又は名称　　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</si>
  <si>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 xml:space="preserve">排出量
</t>
    </r>
    <r>
      <rPr>
        <sz val="8"/>
        <rFont val="Arial"/>
        <family val="2"/>
      </rPr>
      <t>(g-CO2/km)</t>
    </r>
  </si>
  <si>
    <r>
      <rPr>
        <sz val="8"/>
        <rFont val="ＭＳ Ｐゴシック"/>
        <family val="3"/>
      </rPr>
      <t xml:space="preserve">総排
気量
</t>
    </r>
    <r>
      <rPr>
        <sz val="8"/>
        <rFont val="Arial"/>
        <family val="2"/>
      </rPr>
      <t>(L)</t>
    </r>
  </si>
  <si>
    <r>
      <rPr>
        <sz val="8"/>
        <rFont val="ＭＳ Ｐゴシック"/>
        <family val="3"/>
      </rPr>
      <t xml:space="preserve">最大
トルク
</t>
    </r>
    <r>
      <rPr>
        <sz val="8"/>
        <rFont val="Arial"/>
        <family val="2"/>
      </rPr>
      <t>(N-m)</t>
    </r>
  </si>
  <si>
    <r>
      <rPr>
        <sz val="8"/>
        <rFont val="ＭＳ Ｐゴシック"/>
        <family val="3"/>
      </rPr>
      <t xml:space="preserve">最高
出力
</t>
    </r>
    <r>
      <rPr>
        <sz val="8"/>
        <rFont val="Arial"/>
        <family val="2"/>
      </rPr>
      <t>(kW)</t>
    </r>
  </si>
  <si>
    <r>
      <rPr>
        <sz val="8"/>
        <rFont val="ＭＳ Ｐゴシック"/>
        <family val="3"/>
      </rPr>
      <t>レベル</t>
    </r>
  </si>
  <si>
    <t>日野</t>
  </si>
  <si>
    <r>
      <t>6AT
(E</t>
    </r>
    <r>
      <rPr>
        <sz val="8"/>
        <rFont val="Arial Unicode MS"/>
        <family val="3"/>
      </rPr>
      <t>･</t>
    </r>
    <r>
      <rPr>
        <sz val="8"/>
        <rFont val="Arial"/>
        <family val="2"/>
      </rPr>
      <t>LTC)</t>
    </r>
  </si>
  <si>
    <r>
      <t>6AT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</si>
  <si>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r>
      <t>6AT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</si>
  <si>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QTG-RU1ASCA</t>
  </si>
  <si>
    <t>QKG-KV290N1</t>
  </si>
  <si>
    <t>QKG-KV290Q1</t>
  </si>
  <si>
    <t>QDG-KV290N1</t>
  </si>
  <si>
    <t>QDG-KV290Q1</t>
  </si>
  <si>
    <t>QRG-KV290N1</t>
  </si>
  <si>
    <t>QRG-KV290Q1</t>
  </si>
  <si>
    <t>QPG-KV290N1</t>
  </si>
  <si>
    <t>QPG-KV290Q1</t>
  </si>
  <si>
    <t>日野ブルーリボン</t>
  </si>
  <si>
    <t>QSG-HL2ANAP</t>
  </si>
  <si>
    <t>A05C-K1</t>
  </si>
  <si>
    <t>6AMT</t>
  </si>
  <si>
    <t>EGR,DF</t>
  </si>
  <si>
    <t>QSG-HL2ASAP</t>
  </si>
  <si>
    <r>
      <rPr>
        <sz val="8"/>
        <rFont val="ＭＳ Ｐゴシック"/>
        <family val="3"/>
      </rPr>
      <t>乗車定員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</si>
  <si>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</si>
  <si>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</si>
  <si>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N-m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</si>
  <si>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kW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</si>
  <si>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</si>
  <si>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</si>
  <si>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ふそうエアロエース
ふそうエアロクィーン</t>
  </si>
  <si>
    <t>QRG-MS96VP</t>
  </si>
  <si>
    <t>6R10</t>
  </si>
  <si>
    <t>一般バス</t>
  </si>
  <si>
    <t>4.50</t>
  </si>
  <si>
    <t>CCO
EGR
SCR
DF</t>
  </si>
  <si>
    <t>NOx&amp;PM★</t>
  </si>
  <si>
    <t>QRG-MS96VP</t>
  </si>
  <si>
    <t>6R10</t>
  </si>
  <si>
    <t>一般バス</t>
  </si>
  <si>
    <t>3.95</t>
  </si>
  <si>
    <t>3.57</t>
  </si>
  <si>
    <t>P，FI，IC，TC</t>
  </si>
  <si>
    <t>4.50</t>
  </si>
  <si>
    <t>4.06</t>
  </si>
  <si>
    <t>4.65</t>
  </si>
  <si>
    <t>4.06</t>
  </si>
  <si>
    <t>P，FI，IC，TC</t>
  </si>
  <si>
    <t>CCO
EGR
SCR
DF</t>
  </si>
  <si>
    <t>NOx&amp;PM★</t>
  </si>
  <si>
    <t>4.15</t>
  </si>
  <si>
    <t>3.57</t>
  </si>
  <si>
    <t>QTG-MS96VP</t>
  </si>
  <si>
    <t>4.75</t>
  </si>
  <si>
    <t>4.25</t>
  </si>
  <si>
    <t>TPG-BE640G</t>
  </si>
  <si>
    <t>4P10</t>
  </si>
  <si>
    <t>5MT</t>
  </si>
  <si>
    <t>9.70</t>
  </si>
  <si>
    <t>9.04</t>
  </si>
  <si>
    <t>2-4Ｄ</t>
  </si>
  <si>
    <t>6AMT</t>
  </si>
  <si>
    <t>TPG-BE640J</t>
  </si>
  <si>
    <t>TRG-BE640J</t>
  </si>
  <si>
    <t>7.40</t>
  </si>
  <si>
    <t>6.52</t>
  </si>
  <si>
    <t>7.50</t>
  </si>
  <si>
    <t>TTG-BE640J</t>
  </si>
  <si>
    <t>TPG-BG640G</t>
  </si>
  <si>
    <t>9.50</t>
  </si>
  <si>
    <t>2D-4Ｄ</t>
  </si>
  <si>
    <t>（注）車両重量・車両総重量・乗車定員は、燃費値の算定に当たって用いた標準的な仕様を記載しています。</t>
  </si>
  <si>
    <t>　　　実際に販売されている車両は、ここに記載された車両重量・車両総重量・乗車定員と異なる場合があります。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</si>
</sst>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00"/>
    <numFmt numFmtId="180" formatCode="0.000_ "/>
    <numFmt numFmtId="181" formatCode="0.00_);[Red]\(0.00\)"/>
    <numFmt numFmtId="182" formatCode=".00"/>
    <numFmt numFmtId="183" formatCode="0.000_);[Red]\(0.000\)"/>
    <numFmt numFmtId="184" formatCode="0.0_ "/>
    <numFmt numFmtId="185" formatCode="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sz val="10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sz val="8"/>
      <color indexed="12"/>
      <name val="Arial"/>
      <family val="2"/>
    </font>
    <font>
      <sz val="8"/>
      <color indexed="12"/>
      <name val="ＭＳ Ｐゴシック"/>
      <family val="3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Arial"/>
      <family val="2"/>
    </font>
    <font>
      <sz val="11"/>
      <name val="Arial"/>
      <family val="2"/>
    </font>
    <font>
      <sz val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11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38" borderId="1" applyNumberFormat="0" applyAlignment="0" applyProtection="0"/>
    <xf numFmtId="0" fontId="25" fillId="39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41" borderId="7" applyNumberFormat="0" applyFont="0" applyAlignment="0" applyProtection="0"/>
    <xf numFmtId="0" fontId="34" fillId="3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8" borderId="10" applyNumberFormat="0" applyAlignment="0" applyProtection="0"/>
    <xf numFmtId="0" fontId="45" fillId="49" borderId="0" applyNumberFormat="0" applyBorder="0" applyAlignment="0" applyProtection="0"/>
    <xf numFmtId="9" fontId="41" fillId="0" borderId="0" applyFont="0" applyFill="0" applyBorder="0" applyAlignment="0" applyProtection="0"/>
    <xf numFmtId="0" fontId="41" fillId="50" borderId="11" applyNumberFormat="0" applyFont="0" applyAlignment="0" applyProtection="0"/>
    <xf numFmtId="0" fontId="46" fillId="0" borderId="12" applyNumberFormat="0" applyFill="0" applyAlignment="0" applyProtection="0"/>
    <xf numFmtId="0" fontId="47" fillId="51" borderId="0" applyNumberFormat="0" applyBorder="0" applyAlignment="0" applyProtection="0"/>
    <xf numFmtId="49" fontId="12" fillId="41" borderId="13">
      <alignment horizontal="center" vertical="center" wrapText="1"/>
      <protection/>
    </xf>
    <xf numFmtId="0" fontId="48" fillId="52" borderId="1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49" fontId="13" fillId="6" borderId="15">
      <alignment horizontal="center" vertical="center" wrapText="1"/>
      <protection/>
    </xf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52" borderId="20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12" fillId="0" borderId="13">
      <alignment horizontal="center" vertical="center" wrapText="1"/>
      <protection/>
    </xf>
    <xf numFmtId="0" fontId="56" fillId="53" borderId="14" applyNumberFormat="0" applyAlignment="0" applyProtection="0"/>
    <xf numFmtId="0" fontId="41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5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shrinkToFit="1"/>
    </xf>
    <xf numFmtId="0" fontId="4" fillId="0" borderId="3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77" fontId="9" fillId="0" borderId="45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 wrapText="1"/>
    </xf>
    <xf numFmtId="178" fontId="8" fillId="0" borderId="4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 quotePrefix="1">
      <alignment horizontal="left" vertical="center"/>
    </xf>
    <xf numFmtId="49" fontId="8" fillId="0" borderId="43" xfId="0" applyNumberFormat="1" applyFont="1" applyFill="1" applyBorder="1" applyAlignment="1" quotePrefix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quotePrefix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78" fontId="8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6" fontId="4" fillId="0" borderId="47" xfId="0" applyNumberFormat="1" applyFont="1" applyFill="1" applyBorder="1" applyAlignment="1" quotePrefix="1">
      <alignment horizontal="center" vertical="center" wrapText="1"/>
    </xf>
    <xf numFmtId="176" fontId="4" fillId="0" borderId="47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77" fontId="9" fillId="0" borderId="48" xfId="0" applyNumberFormat="1" applyFont="1" applyFill="1" applyBorder="1" applyAlignment="1">
      <alignment horizontal="center" vertical="center" wrapText="1"/>
    </xf>
    <xf numFmtId="0" fontId="7" fillId="0" borderId="0" xfId="108" applyFont="1" applyFill="1" applyBorder="1" applyAlignment="1">
      <alignment vertical="center"/>
      <protection/>
    </xf>
    <xf numFmtId="0" fontId="6" fillId="0" borderId="0" xfId="108" applyFont="1" applyFill="1" applyBorder="1">
      <alignment/>
      <protection/>
    </xf>
    <xf numFmtId="0" fontId="6" fillId="0" borderId="0" xfId="108" applyFont="1" applyFill="1" applyBorder="1" applyAlignment="1">
      <alignment horizontal="center" vertical="center"/>
      <protection/>
    </xf>
    <xf numFmtId="0" fontId="0" fillId="0" borderId="0" xfId="108" applyFont="1">
      <alignment/>
      <protection/>
    </xf>
    <xf numFmtId="0" fontId="6" fillId="0" borderId="0" xfId="108" applyFont="1" applyFill="1">
      <alignment/>
      <protection/>
    </xf>
    <xf numFmtId="0" fontId="7" fillId="0" borderId="0" xfId="108" applyFont="1" applyFill="1" applyBorder="1">
      <alignment/>
      <protection/>
    </xf>
    <xf numFmtId="0" fontId="14" fillId="0" borderId="0" xfId="108" applyFont="1" applyFill="1" applyBorder="1">
      <alignment/>
      <protection/>
    </xf>
    <xf numFmtId="0" fontId="6" fillId="0" borderId="21" xfId="108" applyFont="1" applyFill="1" applyBorder="1">
      <alignment/>
      <protection/>
    </xf>
    <xf numFmtId="0" fontId="6" fillId="0" borderId="0" xfId="108" applyFont="1" applyFill="1" applyAlignment="1">
      <alignment horizontal="center" vertical="center"/>
      <protection/>
    </xf>
    <xf numFmtId="0" fontId="7" fillId="0" borderId="0" xfId="108" applyFont="1" applyFill="1" applyBorder="1" applyAlignment="1">
      <alignment/>
      <protection/>
    </xf>
    <xf numFmtId="0" fontId="6" fillId="0" borderId="22" xfId="108" applyFont="1" applyFill="1" applyBorder="1" applyAlignment="1">
      <alignment horizontal="right" vertical="center"/>
      <protection/>
    </xf>
    <xf numFmtId="0" fontId="6" fillId="0" borderId="23" xfId="108" applyFont="1" applyFill="1" applyBorder="1">
      <alignment/>
      <protection/>
    </xf>
    <xf numFmtId="0" fontId="6" fillId="0" borderId="24" xfId="108" applyFont="1" applyFill="1" applyBorder="1">
      <alignment/>
      <protection/>
    </xf>
    <xf numFmtId="0" fontId="6" fillId="0" borderId="25" xfId="108" applyFont="1" applyFill="1" applyBorder="1" applyAlignment="1">
      <alignment horizontal="center"/>
      <protection/>
    </xf>
    <xf numFmtId="0" fontId="6" fillId="0" borderId="26" xfId="108" applyFont="1" applyFill="1" applyBorder="1">
      <alignment/>
      <protection/>
    </xf>
    <xf numFmtId="0" fontId="6" fillId="0" borderId="23" xfId="108" applyFont="1" applyFill="1" applyBorder="1" applyAlignment="1">
      <alignment horizontal="center"/>
      <protection/>
    </xf>
    <xf numFmtId="0" fontId="6" fillId="0" borderId="24" xfId="108" applyFont="1" applyFill="1" applyBorder="1" applyAlignment="1">
      <alignment horizontal="center"/>
      <protection/>
    </xf>
    <xf numFmtId="0" fontId="6" fillId="0" borderId="23" xfId="108" applyFont="1" applyFill="1" applyBorder="1" applyAlignment="1">
      <alignment horizontal="centerContinuous" shrinkToFit="1"/>
      <protection/>
    </xf>
    <xf numFmtId="0" fontId="6" fillId="0" borderId="27" xfId="108" applyFont="1" applyFill="1" applyBorder="1">
      <alignment/>
      <protection/>
    </xf>
    <xf numFmtId="0" fontId="6" fillId="0" borderId="28" xfId="108" applyFont="1" applyFill="1" applyBorder="1" applyAlignment="1">
      <alignment horizontal="center"/>
      <protection/>
    </xf>
    <xf numFmtId="0" fontId="6" fillId="0" borderId="29" xfId="108" applyFont="1" applyFill="1" applyBorder="1" applyAlignment="1">
      <alignment horizontal="center"/>
      <protection/>
    </xf>
    <xf numFmtId="0" fontId="6" fillId="0" borderId="30" xfId="108" applyFont="1" applyFill="1" applyBorder="1" applyAlignment="1">
      <alignment horizontal="center"/>
      <protection/>
    </xf>
    <xf numFmtId="0" fontId="6" fillId="0" borderId="31" xfId="108" applyFont="1" applyFill="1" applyBorder="1" applyAlignment="1">
      <alignment horizontal="center" vertical="center"/>
      <protection/>
    </xf>
    <xf numFmtId="0" fontId="6" fillId="0" borderId="32" xfId="108" applyFont="1" applyFill="1" applyBorder="1">
      <alignment/>
      <protection/>
    </xf>
    <xf numFmtId="0" fontId="6" fillId="0" borderId="33" xfId="108" applyFont="1" applyFill="1" applyBorder="1">
      <alignment/>
      <protection/>
    </xf>
    <xf numFmtId="0" fontId="6" fillId="0" borderId="0" xfId="108" applyFont="1" applyFill="1" applyAlignment="1">
      <alignment horizontal="center"/>
      <protection/>
    </xf>
    <xf numFmtId="0" fontId="6" fillId="0" borderId="32" xfId="108" applyFont="1" applyFill="1" applyBorder="1" applyAlignment="1">
      <alignment horizontal="center"/>
      <protection/>
    </xf>
    <xf numFmtId="0" fontId="6" fillId="0" borderId="0" xfId="108" applyFont="1" applyFill="1" applyBorder="1" applyAlignment="1">
      <alignment horizontal="center"/>
      <protection/>
    </xf>
    <xf numFmtId="0" fontId="6" fillId="0" borderId="32" xfId="108" applyFont="1" applyFill="1" applyBorder="1" applyAlignment="1">
      <alignment horizontal="centerContinuous"/>
      <protection/>
    </xf>
    <xf numFmtId="0" fontId="6" fillId="0" borderId="0" xfId="108" applyFont="1" applyFill="1" applyBorder="1" applyAlignment="1">
      <alignment horizontal="centerContinuous"/>
      <protection/>
    </xf>
    <xf numFmtId="0" fontId="6" fillId="0" borderId="34" xfId="108" applyFont="1" applyFill="1" applyBorder="1">
      <alignment/>
      <protection/>
    </xf>
    <xf numFmtId="0" fontId="6" fillId="0" borderId="35" xfId="108" applyFont="1" applyFill="1" applyBorder="1" applyAlignment="1">
      <alignment horizontal="center"/>
      <protection/>
    </xf>
    <xf numFmtId="0" fontId="6" fillId="0" borderId="36" xfId="108" applyFont="1" applyFill="1" applyBorder="1" applyAlignment="1">
      <alignment horizontal="center"/>
      <protection/>
    </xf>
    <xf numFmtId="0" fontId="6" fillId="0" borderId="34" xfId="108" applyFont="1" applyFill="1" applyBorder="1" applyAlignment="1">
      <alignment horizontal="center"/>
      <protection/>
    </xf>
    <xf numFmtId="0" fontId="6" fillId="0" borderId="37" xfId="108" applyFont="1" applyFill="1" applyBorder="1" applyAlignment="1">
      <alignment horizontal="center" vertical="center"/>
      <protection/>
    </xf>
    <xf numFmtId="0" fontId="6" fillId="0" borderId="0" xfId="108" applyFont="1" applyFill="1" applyBorder="1" applyAlignment="1">
      <alignment horizontal="center" shrinkToFit="1"/>
      <protection/>
    </xf>
    <xf numFmtId="0" fontId="6" fillId="0" borderId="38" xfId="108" applyFont="1" applyFill="1" applyBorder="1">
      <alignment/>
      <protection/>
    </xf>
    <xf numFmtId="0" fontId="6" fillId="0" borderId="49" xfId="108" applyFont="1" applyFill="1" applyBorder="1">
      <alignment/>
      <protection/>
    </xf>
    <xf numFmtId="0" fontId="6" fillId="0" borderId="38" xfId="108" applyFont="1" applyFill="1" applyBorder="1" applyAlignment="1">
      <alignment horizontal="center"/>
      <protection/>
    </xf>
    <xf numFmtId="0" fontId="6" fillId="0" borderId="21" xfId="108" applyFont="1" applyFill="1" applyBorder="1" applyAlignment="1">
      <alignment horizontal="center"/>
      <protection/>
    </xf>
    <xf numFmtId="0" fontId="6" fillId="0" borderId="39" xfId="108" applyFont="1" applyFill="1" applyBorder="1">
      <alignment/>
      <protection/>
    </xf>
    <xf numFmtId="0" fontId="6" fillId="0" borderId="40" xfId="108" applyFont="1" applyFill="1" applyBorder="1" applyAlignment="1">
      <alignment horizontal="center"/>
      <protection/>
    </xf>
    <xf numFmtId="0" fontId="6" fillId="0" borderId="41" xfId="108" applyFont="1" applyFill="1" applyBorder="1" applyAlignment="1">
      <alignment horizontal="center" shrinkToFit="1"/>
      <protection/>
    </xf>
    <xf numFmtId="0" fontId="6" fillId="0" borderId="40" xfId="108" applyFont="1" applyFill="1" applyBorder="1" applyAlignment="1">
      <alignment horizontal="center" shrinkToFit="1"/>
      <protection/>
    </xf>
    <xf numFmtId="0" fontId="6" fillId="0" borderId="39" xfId="108" applyFont="1" applyFill="1" applyBorder="1" applyAlignment="1">
      <alignment horizontal="center"/>
      <protection/>
    </xf>
    <xf numFmtId="0" fontId="6" fillId="0" borderId="42" xfId="108" applyFont="1" applyFill="1" applyBorder="1" applyAlignment="1">
      <alignment horizontal="center" vertical="center"/>
      <protection/>
    </xf>
    <xf numFmtId="0" fontId="6" fillId="0" borderId="34" xfId="108" applyFont="1" applyFill="1" applyBorder="1" applyAlignment="1">
      <alignment horizontal="left" vertical="center" wrapText="1"/>
      <protection/>
    </xf>
    <xf numFmtId="0" fontId="6" fillId="0" borderId="39" xfId="108" applyFont="1" applyFill="1" applyBorder="1" applyAlignment="1">
      <alignment horizontal="left" vertical="center" wrapText="1"/>
      <protection/>
    </xf>
    <xf numFmtId="0" fontId="6" fillId="0" borderId="0" xfId="110" applyFont="1" applyFill="1" applyBorder="1" applyAlignment="1">
      <alignment horizontal="right" vertical="center" wrapText="1"/>
      <protection/>
    </xf>
    <xf numFmtId="0" fontId="6" fillId="0" borderId="0" xfId="110" applyFont="1" applyFill="1" applyBorder="1" applyAlignment="1">
      <alignment horizontal="left" vertical="center"/>
      <protection/>
    </xf>
    <xf numFmtId="0" fontId="6" fillId="0" borderId="0" xfId="110" applyFont="1" applyFill="1" applyBorder="1" applyAlignment="1">
      <alignment horizontal="center" vertical="center" wrapText="1"/>
      <protection/>
    </xf>
    <xf numFmtId="179" fontId="6" fillId="0" borderId="0" xfId="110" applyNumberFormat="1" applyFont="1" applyFill="1" applyBorder="1" applyAlignment="1">
      <alignment horizontal="center" vertical="center" wrapText="1"/>
      <protection/>
    </xf>
    <xf numFmtId="178" fontId="6" fillId="0" borderId="0" xfId="108" applyNumberFormat="1" applyFont="1" applyFill="1" applyBorder="1" applyAlignment="1">
      <alignment horizontal="center" vertical="center" wrapText="1"/>
      <protection/>
    </xf>
    <xf numFmtId="0" fontId="15" fillId="0" borderId="0" xfId="108" applyNumberFormat="1" applyFont="1" applyFill="1" applyBorder="1" applyAlignment="1">
      <alignment horizontal="center" vertical="center" wrapText="1"/>
      <protection/>
    </xf>
    <xf numFmtId="178" fontId="15" fillId="0" borderId="0" xfId="108" applyNumberFormat="1" applyFont="1" applyFill="1" applyBorder="1" applyAlignment="1">
      <alignment horizontal="center" vertical="center" wrapText="1"/>
      <protection/>
    </xf>
    <xf numFmtId="49" fontId="6" fillId="0" borderId="0" xfId="108" applyNumberFormat="1" applyFont="1" applyFill="1" applyBorder="1" applyAlignment="1">
      <alignment horizontal="center" vertical="center" wrapText="1"/>
      <protection/>
    </xf>
    <xf numFmtId="0" fontId="6" fillId="0" borderId="0" xfId="108" applyFont="1" applyFill="1" applyBorder="1" applyAlignment="1">
      <alignment horizontal="center" vertical="center" wrapText="1"/>
      <protection/>
    </xf>
    <xf numFmtId="0" fontId="6" fillId="0" borderId="0" xfId="108" applyFont="1" applyFill="1" applyBorder="1" applyAlignment="1">
      <alignment horizontal="left" vertical="center"/>
      <protection/>
    </xf>
    <xf numFmtId="0" fontId="16" fillId="0" borderId="0" xfId="108" applyFont="1" applyFill="1" applyBorder="1" applyAlignment="1">
      <alignment horizontal="center" vertical="center"/>
      <protection/>
    </xf>
    <xf numFmtId="0" fontId="17" fillId="0" borderId="0" xfId="108" applyFont="1" applyFill="1">
      <alignment/>
      <protection/>
    </xf>
    <xf numFmtId="0" fontId="0" fillId="0" borderId="0" xfId="108" applyFont="1" applyAlignment="1">
      <alignment horizontal="center" vertical="center"/>
      <protection/>
    </xf>
    <xf numFmtId="0" fontId="4" fillId="0" borderId="0" xfId="106" applyFont="1" applyFill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80" fontId="18" fillId="0" borderId="0" xfId="0" applyNumberFormat="1" applyFont="1" applyFill="1" applyBorder="1" applyAlignment="1" applyProtection="1">
      <alignment horizontal="center" vertical="center"/>
      <protection locked="0"/>
    </xf>
    <xf numFmtId="38" fontId="18" fillId="0" borderId="0" xfId="92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81" fontId="20" fillId="0" borderId="0" xfId="0" applyNumberFormat="1" applyFont="1" applyFill="1" applyBorder="1" applyAlignment="1" applyProtection="1">
      <alignment horizontal="center" vertical="center"/>
      <protection locked="0"/>
    </xf>
    <xf numFmtId="177" fontId="20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Continuous" shrinkToFit="1"/>
    </xf>
    <xf numFmtId="49" fontId="4" fillId="0" borderId="3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" shrinkToFit="1"/>
    </xf>
    <xf numFmtId="0" fontId="4" fillId="0" borderId="34" xfId="0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wrapText="1"/>
    </xf>
    <xf numFmtId="176" fontId="9" fillId="0" borderId="47" xfId="0" applyNumberFormat="1" applyFont="1" applyFill="1" applyBorder="1" applyAlignment="1" quotePrefix="1">
      <alignment horizontal="center" vertical="center" wrapText="1"/>
    </xf>
    <xf numFmtId="177" fontId="9" fillId="41" borderId="45" xfId="0" applyNumberFormat="1" applyFont="1" applyFill="1" applyBorder="1" applyAlignment="1">
      <alignment horizontal="center" vertical="center" wrapText="1"/>
    </xf>
    <xf numFmtId="178" fontId="4" fillId="0" borderId="4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41" borderId="50" xfId="0" applyFont="1" applyFill="1" applyBorder="1" applyAlignment="1">
      <alignment horizontal="center"/>
    </xf>
    <xf numFmtId="58" fontId="38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 quotePrefix="1">
      <alignment horizontal="left" vertical="center"/>
    </xf>
    <xf numFmtId="49" fontId="4" fillId="0" borderId="43" xfId="0" applyNumberFormat="1" applyFont="1" applyFill="1" applyBorder="1" applyAlignment="1" quotePrefix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 quotePrefix="1">
      <alignment horizontal="center" vertical="center" wrapText="1"/>
    </xf>
    <xf numFmtId="185" fontId="4" fillId="41" borderId="50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quotePrefix="1">
      <alignment horizontal="center" vertical="center"/>
    </xf>
    <xf numFmtId="49" fontId="4" fillId="0" borderId="34" xfId="0" applyNumberFormat="1" applyFont="1" applyFill="1" applyBorder="1" applyAlignment="1" quotePrefix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178" fontId="4" fillId="0" borderId="46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 quotePrefix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 quotePrefix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7" fontId="9" fillId="41" borderId="51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/>
    </xf>
    <xf numFmtId="49" fontId="4" fillId="0" borderId="39" xfId="0" applyNumberFormat="1" applyFont="1" applyFill="1" applyBorder="1" applyAlignment="1" quotePrefix="1">
      <alignment horizontal="center" vertical="center"/>
    </xf>
    <xf numFmtId="176" fontId="9" fillId="0" borderId="52" xfId="0" applyNumberFormat="1" applyFont="1" applyFill="1" applyBorder="1" applyAlignment="1">
      <alignment horizontal="center" vertical="center" wrapText="1"/>
    </xf>
    <xf numFmtId="177" fontId="9" fillId="41" borderId="48" xfId="0" applyNumberFormat="1" applyFont="1" applyFill="1" applyBorder="1" applyAlignment="1">
      <alignment horizontal="center" vertical="center" wrapText="1"/>
    </xf>
    <xf numFmtId="178" fontId="4" fillId="0" borderId="0" xfId="107" applyNumberFormat="1" applyFont="1" applyFill="1" applyBorder="1" applyAlignment="1">
      <alignment horizontal="center" vertical="center" wrapText="1"/>
      <protection/>
    </xf>
    <xf numFmtId="0" fontId="4" fillId="0" borderId="0" xfId="107" applyFont="1" applyFill="1" applyBorder="1" applyAlignment="1">
      <alignment horizontal="center" vertical="center" wrapText="1"/>
      <protection/>
    </xf>
    <xf numFmtId="0" fontId="6" fillId="0" borderId="53" xfId="106" applyFont="1" applyFill="1" applyBorder="1" applyAlignment="1">
      <alignment horizontal="left" vertical="center" wrapText="1"/>
      <protection/>
    </xf>
    <xf numFmtId="0" fontId="6" fillId="0" borderId="54" xfId="106" applyFont="1" applyFill="1" applyBorder="1" applyAlignment="1">
      <alignment horizontal="left" vertical="center" wrapText="1"/>
      <protection/>
    </xf>
    <xf numFmtId="0" fontId="6" fillId="0" borderId="55" xfId="106" applyFont="1" applyFill="1" applyBorder="1" applyAlignment="1">
      <alignment horizontal="left" vertical="center" wrapText="1"/>
      <protection/>
    </xf>
    <xf numFmtId="0" fontId="6" fillId="0" borderId="56" xfId="106" applyFont="1" applyFill="1" applyBorder="1" applyAlignment="1">
      <alignment horizontal="left" vertical="center" wrapText="1"/>
      <protection/>
    </xf>
    <xf numFmtId="0" fontId="6" fillId="0" borderId="56" xfId="106" applyFont="1" applyFill="1" applyBorder="1" applyAlignment="1">
      <alignment horizontal="center" vertical="center" wrapText="1"/>
      <protection/>
    </xf>
    <xf numFmtId="0" fontId="6" fillId="0" borderId="57" xfId="106" applyFont="1" applyFill="1" applyBorder="1" applyAlignment="1">
      <alignment horizontal="center" vertical="center" wrapText="1"/>
      <protection/>
    </xf>
    <xf numFmtId="182" fontId="15" fillId="0" borderId="58" xfId="106" applyNumberFormat="1" applyFont="1" applyFill="1" applyBorder="1" applyAlignment="1">
      <alignment horizontal="center" vertical="center" wrapText="1"/>
      <protection/>
    </xf>
    <xf numFmtId="1" fontId="15" fillId="0" borderId="59" xfId="106" applyNumberFormat="1" applyFont="1" applyFill="1" applyBorder="1" applyAlignment="1">
      <alignment horizontal="center" vertical="center" wrapText="1" shrinkToFit="1"/>
      <protection/>
    </xf>
    <xf numFmtId="182" fontId="15" fillId="0" borderId="60" xfId="106" applyNumberFormat="1" applyFont="1" applyFill="1" applyBorder="1" applyAlignment="1">
      <alignment horizontal="center" vertical="center" wrapText="1"/>
      <protection/>
    </xf>
    <xf numFmtId="0" fontId="6" fillId="0" borderId="61" xfId="106" applyFont="1" applyFill="1" applyBorder="1" applyAlignment="1">
      <alignment horizontal="center" vertical="center" wrapText="1"/>
      <protection/>
    </xf>
    <xf numFmtId="0" fontId="6" fillId="0" borderId="62" xfId="106" applyFont="1" applyFill="1" applyBorder="1" applyAlignment="1">
      <alignment horizontal="left" vertical="center" wrapText="1"/>
      <protection/>
    </xf>
    <xf numFmtId="0" fontId="6" fillId="0" borderId="63" xfId="106" applyFont="1" applyFill="1" applyBorder="1" applyAlignment="1">
      <alignment horizontal="left" vertical="center" wrapText="1"/>
      <protection/>
    </xf>
    <xf numFmtId="0" fontId="6" fillId="0" borderId="64" xfId="106" applyFont="1" applyFill="1" applyBorder="1" applyAlignment="1">
      <alignment horizontal="left" vertical="center" wrapText="1"/>
      <protection/>
    </xf>
    <xf numFmtId="0" fontId="6" fillId="0" borderId="65" xfId="106" applyFont="1" applyFill="1" applyBorder="1" applyAlignment="1">
      <alignment horizontal="left" vertical="center" wrapText="1"/>
      <protection/>
    </xf>
    <xf numFmtId="0" fontId="6" fillId="0" borderId="65" xfId="106" applyFont="1" applyFill="1" applyBorder="1" applyAlignment="1">
      <alignment horizontal="center" vertical="center" wrapText="1"/>
      <protection/>
    </xf>
    <xf numFmtId="0" fontId="6" fillId="0" borderId="66" xfId="106" applyFont="1" applyFill="1" applyBorder="1" applyAlignment="1">
      <alignment horizontal="center" vertical="center" wrapText="1"/>
      <protection/>
    </xf>
    <xf numFmtId="182" fontId="15" fillId="0" borderId="67" xfId="106" applyNumberFormat="1" applyFont="1" applyFill="1" applyBorder="1" applyAlignment="1">
      <alignment horizontal="center" vertical="center" wrapText="1"/>
      <protection/>
    </xf>
    <xf numFmtId="1" fontId="15" fillId="0" borderId="68" xfId="106" applyNumberFormat="1" applyFont="1" applyFill="1" applyBorder="1" applyAlignment="1">
      <alignment horizontal="center" vertical="center" wrapText="1" shrinkToFit="1"/>
      <protection/>
    </xf>
    <xf numFmtId="182" fontId="15" fillId="0" borderId="69" xfId="106" applyNumberFormat="1" applyFont="1" applyFill="1" applyBorder="1" applyAlignment="1">
      <alignment horizontal="center" vertical="center" wrapText="1"/>
      <protection/>
    </xf>
    <xf numFmtId="0" fontId="6" fillId="0" borderId="70" xfId="106" applyFont="1" applyFill="1" applyBorder="1" applyAlignment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6" fillId="0" borderId="32" xfId="108" applyFont="1" applyFill="1" applyBorder="1" applyAlignment="1">
      <alignment vertical="center"/>
      <protection/>
    </xf>
    <xf numFmtId="0" fontId="6" fillId="0" borderId="4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8" fontId="6" fillId="0" borderId="46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50" xfId="108" applyFont="1" applyFill="1" applyBorder="1" applyAlignment="1">
      <alignment horizontal="center" vertical="center"/>
      <protection/>
    </xf>
    <xf numFmtId="14" fontId="6" fillId="0" borderId="0" xfId="108" applyNumberFormat="1" applyFont="1" applyFill="1">
      <alignment/>
      <protection/>
    </xf>
    <xf numFmtId="182" fontId="15" fillId="0" borderId="71" xfId="106" applyNumberFormat="1" applyFont="1" applyFill="1" applyBorder="1" applyAlignment="1">
      <alignment horizontal="center" vertical="center" wrapText="1"/>
      <protection/>
    </xf>
    <xf numFmtId="1" fontId="15" fillId="0" borderId="72" xfId="106" applyNumberFormat="1" applyFont="1" applyFill="1" applyBorder="1" applyAlignment="1">
      <alignment horizontal="center" vertical="center" wrapText="1" shrinkToFit="1"/>
      <protection/>
    </xf>
    <xf numFmtId="0" fontId="6" fillId="0" borderId="21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18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3" xfId="92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181" fontId="9" fillId="0" borderId="47" xfId="0" applyNumberFormat="1" applyFont="1" applyFill="1" applyBorder="1" applyAlignment="1" applyProtection="1">
      <alignment horizontal="center" vertical="center"/>
      <protection locked="0"/>
    </xf>
    <xf numFmtId="177" fontId="9" fillId="0" borderId="45" xfId="0" applyNumberFormat="1" applyFont="1" applyFill="1" applyBorder="1" applyAlignment="1">
      <alignment horizontal="center" vertical="center"/>
    </xf>
    <xf numFmtId="181" fontId="9" fillId="0" borderId="46" xfId="0" applyNumberFormat="1" applyFont="1" applyFill="1" applyBorder="1" applyAlignment="1" applyProtection="1">
      <alignment horizontal="center" vertical="center"/>
      <protection locked="0"/>
    </xf>
    <xf numFmtId="178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73" xfId="106" applyFont="1" applyFill="1" applyBorder="1" applyAlignment="1">
      <alignment horizontal="left" vertical="center" wrapText="1"/>
      <protection/>
    </xf>
    <xf numFmtId="0" fontId="4" fillId="0" borderId="63" xfId="106" applyFont="1" applyFill="1" applyBorder="1" applyAlignment="1">
      <alignment horizontal="left" vertical="center" wrapText="1"/>
      <protection/>
    </xf>
    <xf numFmtId="0" fontId="4" fillId="0" borderId="64" xfId="106" applyFont="1" applyFill="1" applyBorder="1" applyAlignment="1">
      <alignment horizontal="left" vertical="center" wrapText="1"/>
      <protection/>
    </xf>
    <xf numFmtId="0" fontId="4" fillId="0" borderId="65" xfId="106" applyFont="1" applyFill="1" applyBorder="1" applyAlignment="1">
      <alignment horizontal="left" vertical="center" wrapText="1"/>
      <protection/>
    </xf>
    <xf numFmtId="0" fontId="4" fillId="0" borderId="65" xfId="106" applyFont="1" applyFill="1" applyBorder="1" applyAlignment="1">
      <alignment horizontal="center" vertical="center" wrapText="1"/>
      <protection/>
    </xf>
    <xf numFmtId="182" fontId="9" fillId="0" borderId="74" xfId="106" applyNumberFormat="1" applyFont="1" applyFill="1" applyBorder="1" applyAlignment="1">
      <alignment horizontal="center" vertical="center" wrapText="1"/>
      <protection/>
    </xf>
    <xf numFmtId="1" fontId="9" fillId="0" borderId="75" xfId="106" applyNumberFormat="1" applyFont="1" applyFill="1" applyBorder="1" applyAlignment="1">
      <alignment horizontal="center" vertical="center" wrapText="1" shrinkToFit="1"/>
      <protection/>
    </xf>
    <xf numFmtId="182" fontId="9" fillId="0" borderId="69" xfId="106" applyNumberFormat="1" applyFont="1" applyFill="1" applyBorder="1" applyAlignment="1">
      <alignment horizontal="center" vertical="center" wrapText="1"/>
      <protection/>
    </xf>
    <xf numFmtId="0" fontId="4" fillId="0" borderId="76" xfId="106" applyFont="1" applyFill="1" applyBorder="1" applyAlignment="1">
      <alignment horizontal="center" vertical="center" wrapText="1"/>
      <protection/>
    </xf>
    <xf numFmtId="0" fontId="4" fillId="0" borderId="32" xfId="106" applyFont="1" applyFill="1" applyBorder="1" applyAlignment="1">
      <alignment horizontal="left" vertical="center" wrapText="1"/>
      <protection/>
    </xf>
    <xf numFmtId="0" fontId="4" fillId="0" borderId="0" xfId="106" applyFont="1" applyFill="1" applyBorder="1" applyAlignment="1">
      <alignment horizontal="left" vertical="center" wrapText="1"/>
      <protection/>
    </xf>
    <xf numFmtId="182" fontId="9" fillId="0" borderId="67" xfId="106" applyNumberFormat="1" applyFont="1" applyFill="1" applyBorder="1" applyAlignment="1">
      <alignment horizontal="center" vertical="center" wrapText="1"/>
      <protection/>
    </xf>
    <xf numFmtId="1" fontId="9" fillId="0" borderId="68" xfId="106" applyNumberFormat="1" applyFont="1" applyFill="1" applyBorder="1" applyAlignment="1">
      <alignment horizontal="center" vertical="center" wrapText="1" shrinkToFit="1"/>
      <protection/>
    </xf>
    <xf numFmtId="0" fontId="6" fillId="0" borderId="76" xfId="106" applyFont="1" applyFill="1" applyBorder="1" applyAlignment="1">
      <alignment horizontal="center" vertical="center" wrapText="1"/>
      <protection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182" fontId="9" fillId="0" borderId="58" xfId="106" applyNumberFormat="1" applyFont="1" applyFill="1" applyBorder="1" applyAlignment="1">
      <alignment horizontal="center" vertical="center" wrapText="1"/>
      <protection/>
    </xf>
    <xf numFmtId="1" fontId="9" fillId="0" borderId="59" xfId="106" applyNumberFormat="1" applyFont="1" applyFill="1" applyBorder="1" applyAlignment="1">
      <alignment horizontal="center" vertical="center" wrapText="1" shrinkToFit="1"/>
      <protection/>
    </xf>
    <xf numFmtId="0" fontId="4" fillId="0" borderId="77" xfId="106" applyFont="1" applyFill="1" applyBorder="1" applyAlignment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3" xfId="92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/>
    </xf>
    <xf numFmtId="183" fontId="8" fillId="0" borderId="43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 quotePrefix="1">
      <alignment horizontal="center" vertical="center"/>
    </xf>
    <xf numFmtId="38" fontId="8" fillId="0" borderId="43" xfId="0" applyNumberFormat="1" applyFont="1" applyFill="1" applyBorder="1" applyAlignment="1" quotePrefix="1">
      <alignment horizontal="center" vertical="center"/>
    </xf>
    <xf numFmtId="38" fontId="8" fillId="0" borderId="43" xfId="0" applyNumberFormat="1" applyFont="1" applyFill="1" applyBorder="1" applyAlignment="1">
      <alignment horizontal="center" vertical="center"/>
    </xf>
    <xf numFmtId="181" fontId="9" fillId="0" borderId="47" xfId="0" applyNumberFormat="1" applyFont="1" applyFill="1" applyBorder="1" applyAlignment="1">
      <alignment horizontal="center" vertical="center"/>
    </xf>
    <xf numFmtId="181" fontId="9" fillId="0" borderId="46" xfId="0" applyNumberFormat="1" applyFont="1" applyFill="1" applyBorder="1" applyAlignment="1" quotePrefix="1">
      <alignment horizontal="center" vertical="center" wrapText="1"/>
    </xf>
    <xf numFmtId="0" fontId="4" fillId="0" borderId="50" xfId="0" applyFont="1" applyFill="1" applyBorder="1" applyAlignment="1" quotePrefix="1">
      <alignment horizontal="center"/>
    </xf>
    <xf numFmtId="181" fontId="9" fillId="0" borderId="47" xfId="0" applyNumberFormat="1" applyFont="1" applyFill="1" applyBorder="1" applyAlignment="1" quotePrefix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 wrapText="1"/>
    </xf>
    <xf numFmtId="38" fontId="8" fillId="0" borderId="43" xfId="0" applyNumberFormat="1" applyFont="1" applyFill="1" applyBorder="1" applyAlignment="1">
      <alignment horizontal="center" vertical="center" wrapText="1"/>
    </xf>
    <xf numFmtId="181" fontId="9" fillId="0" borderId="47" xfId="0" applyNumberFormat="1" applyFont="1" applyFill="1" applyBorder="1" applyAlignment="1">
      <alignment horizontal="center" vertical="center" wrapText="1"/>
    </xf>
    <xf numFmtId="181" fontId="9" fillId="0" borderId="46" xfId="0" applyNumberFormat="1" applyFont="1" applyFill="1" applyBorder="1" applyAlignment="1">
      <alignment horizontal="center" vertical="center" wrapText="1"/>
    </xf>
    <xf numFmtId="181" fontId="9" fillId="0" borderId="30" xfId="0" applyNumberFormat="1" applyFont="1" applyFill="1" applyBorder="1" applyAlignment="1">
      <alignment horizontal="center" vertical="center" wrapText="1"/>
    </xf>
    <xf numFmtId="177" fontId="9" fillId="0" borderId="51" xfId="0" applyNumberFormat="1" applyFont="1" applyFill="1" applyBorder="1" applyAlignment="1">
      <alignment horizontal="center" vertical="center" wrapText="1"/>
    </xf>
    <xf numFmtId="181" fontId="9" fillId="0" borderId="40" xfId="0" applyNumberFormat="1" applyFont="1" applyFill="1" applyBorder="1" applyAlignment="1">
      <alignment horizontal="center" vertical="center" wrapText="1"/>
    </xf>
    <xf numFmtId="177" fontId="9" fillId="0" borderId="78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Alignment="1">
      <alignment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181" fontId="9" fillId="0" borderId="5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6" fillId="0" borderId="4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/>
    </xf>
    <xf numFmtId="0" fontId="4" fillId="0" borderId="23" xfId="109" applyFont="1" applyFill="1" applyBorder="1">
      <alignment/>
      <protection/>
    </xf>
    <xf numFmtId="0" fontId="4" fillId="0" borderId="24" xfId="109" applyFont="1" applyFill="1" applyBorder="1">
      <alignment/>
      <protection/>
    </xf>
    <xf numFmtId="0" fontId="4" fillId="0" borderId="25" xfId="109" applyFont="1" applyFill="1" applyBorder="1" applyAlignment="1">
      <alignment horizontal="center"/>
      <protection/>
    </xf>
    <xf numFmtId="0" fontId="4" fillId="0" borderId="26" xfId="109" applyFont="1" applyFill="1" applyBorder="1">
      <alignment/>
      <protection/>
    </xf>
    <xf numFmtId="0" fontId="4" fillId="0" borderId="23" xfId="109" applyFont="1" applyFill="1" applyBorder="1" applyAlignment="1">
      <alignment horizontal="center"/>
      <protection/>
    </xf>
    <xf numFmtId="0" fontId="4" fillId="0" borderId="24" xfId="109" applyFont="1" applyFill="1" applyBorder="1" applyAlignment="1">
      <alignment horizontal="center"/>
      <protection/>
    </xf>
    <xf numFmtId="0" fontId="4" fillId="0" borderId="23" xfId="109" applyFont="1" applyFill="1" applyBorder="1" applyAlignment="1">
      <alignment horizontal="center" shrinkToFit="1"/>
      <protection/>
    </xf>
    <xf numFmtId="0" fontId="4" fillId="0" borderId="27" xfId="109" applyFont="1" applyFill="1" applyBorder="1">
      <alignment/>
      <protection/>
    </xf>
    <xf numFmtId="0" fontId="4" fillId="0" borderId="28" xfId="109" applyFont="1" applyFill="1" applyBorder="1" applyAlignment="1">
      <alignment horizontal="center"/>
      <protection/>
    </xf>
    <xf numFmtId="0" fontId="4" fillId="0" borderId="29" xfId="109" applyFont="1" applyFill="1" applyBorder="1" applyAlignment="1">
      <alignment horizontal="center"/>
      <protection/>
    </xf>
    <xf numFmtId="0" fontId="4" fillId="0" borderId="30" xfId="109" applyFont="1" applyFill="1" applyBorder="1" applyAlignment="1">
      <alignment horizontal="center"/>
      <protection/>
    </xf>
    <xf numFmtId="0" fontId="4" fillId="0" borderId="31" xfId="109" applyFont="1" applyFill="1" applyBorder="1" applyAlignment="1">
      <alignment horizontal="center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2" xfId="109" applyFont="1" applyFill="1" applyBorder="1">
      <alignment/>
      <protection/>
    </xf>
    <xf numFmtId="0" fontId="4" fillId="0" borderId="33" xfId="109" applyFont="1" applyFill="1" applyBorder="1">
      <alignment/>
      <protection/>
    </xf>
    <xf numFmtId="0" fontId="4" fillId="0" borderId="0" xfId="109" applyFont="1" applyFill="1" applyBorder="1">
      <alignment/>
      <protection/>
    </xf>
    <xf numFmtId="0" fontId="4" fillId="0" borderId="0" xfId="109" applyFont="1" applyFill="1" applyAlignment="1">
      <alignment horizontal="center"/>
      <protection/>
    </xf>
    <xf numFmtId="0" fontId="4" fillId="0" borderId="32" xfId="109" applyFont="1" applyFill="1" applyBorder="1" applyAlignment="1">
      <alignment horizontal="center"/>
      <protection/>
    </xf>
    <xf numFmtId="0" fontId="4" fillId="0" borderId="0" xfId="109" applyFont="1" applyFill="1" applyBorder="1" applyAlignment="1">
      <alignment horizontal="center"/>
      <protection/>
    </xf>
    <xf numFmtId="0" fontId="4" fillId="0" borderId="34" xfId="109" applyFont="1" applyFill="1" applyBorder="1">
      <alignment/>
      <protection/>
    </xf>
    <xf numFmtId="0" fontId="4" fillId="0" borderId="35" xfId="109" applyFont="1" applyFill="1" applyBorder="1" applyAlignment="1">
      <alignment horizontal="center"/>
      <protection/>
    </xf>
    <xf numFmtId="0" fontId="4" fillId="0" borderId="36" xfId="109" applyFont="1" applyFill="1" applyBorder="1" applyAlignment="1">
      <alignment horizontal="center"/>
      <protection/>
    </xf>
    <xf numFmtId="0" fontId="4" fillId="0" borderId="34" xfId="109" applyFont="1" applyFill="1" applyBorder="1" applyAlignment="1">
      <alignment horizontal="center"/>
      <protection/>
    </xf>
    <xf numFmtId="0" fontId="4" fillId="0" borderId="37" xfId="109" applyFont="1" applyFill="1" applyBorder="1" applyAlignment="1">
      <alignment horizontal="center"/>
      <protection/>
    </xf>
    <xf numFmtId="0" fontId="4" fillId="0" borderId="0" xfId="109" applyFont="1" applyFill="1" applyBorder="1" applyAlignment="1">
      <alignment horizontal="center" shrinkToFit="1"/>
      <protection/>
    </xf>
    <xf numFmtId="0" fontId="4" fillId="0" borderId="38" xfId="109" applyFont="1" applyFill="1" applyBorder="1">
      <alignment/>
      <protection/>
    </xf>
    <xf numFmtId="0" fontId="4" fillId="0" borderId="49" xfId="109" applyFont="1" applyFill="1" applyBorder="1">
      <alignment/>
      <protection/>
    </xf>
    <xf numFmtId="0" fontId="4" fillId="0" borderId="21" xfId="109" applyFont="1" applyFill="1" applyBorder="1">
      <alignment/>
      <protection/>
    </xf>
    <xf numFmtId="0" fontId="4" fillId="0" borderId="38" xfId="109" applyFont="1" applyFill="1" applyBorder="1" applyAlignment="1">
      <alignment horizontal="center"/>
      <protection/>
    </xf>
    <xf numFmtId="0" fontId="4" fillId="0" borderId="21" xfId="109" applyFont="1" applyFill="1" applyBorder="1" applyAlignment="1">
      <alignment horizontal="center"/>
      <protection/>
    </xf>
    <xf numFmtId="0" fontId="4" fillId="0" borderId="39" xfId="109" applyFont="1" applyFill="1" applyBorder="1">
      <alignment/>
      <protection/>
    </xf>
    <xf numFmtId="0" fontId="4" fillId="0" borderId="40" xfId="109" applyFont="1" applyFill="1" applyBorder="1" applyAlignment="1">
      <alignment horizontal="center"/>
      <protection/>
    </xf>
    <xf numFmtId="0" fontId="4" fillId="0" borderId="41" xfId="109" applyFont="1" applyFill="1" applyBorder="1" applyAlignment="1">
      <alignment horizontal="center" shrinkToFit="1"/>
      <protection/>
    </xf>
    <xf numFmtId="0" fontId="4" fillId="0" borderId="39" xfId="109" applyFont="1" applyFill="1" applyBorder="1" applyAlignment="1">
      <alignment horizontal="center"/>
      <protection/>
    </xf>
    <xf numFmtId="0" fontId="4" fillId="0" borderId="42" xfId="109" applyFont="1" applyFill="1" applyBorder="1" applyAlignment="1">
      <alignment horizontal="center"/>
      <protection/>
    </xf>
    <xf numFmtId="0" fontId="6" fillId="0" borderId="33" xfId="0" applyFont="1" applyFill="1" applyBorder="1" applyAlignment="1">
      <alignment vertical="center"/>
    </xf>
    <xf numFmtId="49" fontId="6" fillId="55" borderId="26" xfId="0" applyNumberFormat="1" applyFont="1" applyFill="1" applyBorder="1" applyAlignment="1">
      <alignment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6" fontId="15" fillId="0" borderId="47" xfId="0" applyNumberFormat="1" applyFont="1" applyFill="1" applyBorder="1" applyAlignment="1" quotePrefix="1">
      <alignment horizontal="center" vertical="center"/>
    </xf>
    <xf numFmtId="177" fontId="15" fillId="0" borderId="4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 quotePrefix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49" fontId="6" fillId="0" borderId="39" xfId="0" applyNumberFormat="1" applyFont="1" applyFill="1" applyBorder="1" applyAlignment="1">
      <alignment vertical="top" wrapText="1"/>
    </xf>
    <xf numFmtId="49" fontId="6" fillId="55" borderId="34" xfId="0" applyNumberFormat="1" applyFont="1" applyFill="1" applyBorder="1" applyAlignment="1">
      <alignment horizontal="center" vertical="center" wrapText="1"/>
    </xf>
    <xf numFmtId="49" fontId="6" fillId="55" borderId="43" xfId="0" applyNumberFormat="1" applyFont="1" applyFill="1" applyBorder="1" applyAlignment="1">
      <alignment horizontal="left" vertical="center" wrapText="1"/>
    </xf>
    <xf numFmtId="2" fontId="6" fillId="0" borderId="46" xfId="0" applyNumberFormat="1" applyFont="1" applyFill="1" applyBorder="1" applyAlignment="1" quotePrefix="1">
      <alignment horizontal="center" vertical="center"/>
    </xf>
    <xf numFmtId="49" fontId="6" fillId="55" borderId="39" xfId="0" applyNumberFormat="1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184" fontId="15" fillId="0" borderId="40" xfId="0" applyNumberFormat="1" applyFont="1" applyFill="1" applyBorder="1" applyAlignment="1" quotePrefix="1">
      <alignment horizontal="center" vertical="center" wrapText="1"/>
    </xf>
    <xf numFmtId="178" fontId="6" fillId="0" borderId="40" xfId="0" applyNumberFormat="1" applyFont="1" applyFill="1" applyBorder="1" applyAlignment="1" quotePrefix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49" fontId="6" fillId="55" borderId="26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0" fontId="6" fillId="56" borderId="46" xfId="0" applyFont="1" applyFill="1" applyBorder="1" applyAlignment="1">
      <alignment horizontal="center" vertical="center"/>
    </xf>
    <xf numFmtId="0" fontId="0" fillId="56" borderId="0" xfId="0" applyFont="1" applyFill="1" applyAlignment="1">
      <alignment/>
    </xf>
    <xf numFmtId="49" fontId="10" fillId="56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4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46" xfId="0" applyFont="1" applyFill="1" applyBorder="1" applyAlignment="1">
      <alignment horizontal="center" shrinkToFit="1"/>
    </xf>
    <xf numFmtId="0" fontId="6" fillId="0" borderId="44" xfId="108" applyFont="1" applyFill="1" applyBorder="1" applyAlignment="1">
      <alignment horizontal="center"/>
      <protection/>
    </xf>
    <xf numFmtId="0" fontId="6" fillId="0" borderId="22" xfId="108" applyFont="1" applyFill="1" applyBorder="1" applyAlignment="1">
      <alignment horizontal="center"/>
      <protection/>
    </xf>
    <xf numFmtId="0" fontId="6" fillId="0" borderId="46" xfId="108" applyFont="1" applyFill="1" applyBorder="1" applyAlignment="1">
      <alignment horizontal="center"/>
      <protection/>
    </xf>
    <xf numFmtId="0" fontId="6" fillId="0" borderId="44" xfId="108" applyFont="1" applyFill="1" applyBorder="1" applyAlignment="1">
      <alignment horizontal="center" shrinkToFit="1"/>
      <protection/>
    </xf>
    <xf numFmtId="0" fontId="6" fillId="0" borderId="22" xfId="108" applyFont="1" applyFill="1" applyBorder="1" applyAlignment="1">
      <alignment horizontal="center" shrinkToFit="1"/>
      <protection/>
    </xf>
    <xf numFmtId="0" fontId="6" fillId="0" borderId="46" xfId="108" applyFont="1" applyFill="1" applyBorder="1" applyAlignment="1">
      <alignment horizontal="center" shrinkToFit="1"/>
      <protection/>
    </xf>
    <xf numFmtId="0" fontId="4" fillId="0" borderId="79" xfId="0" applyFont="1" applyFill="1" applyBorder="1" applyAlignment="1">
      <alignment horizontal="center" wrapText="1"/>
    </xf>
    <xf numFmtId="0" fontId="4" fillId="0" borderId="8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/>
      <protection locked="0"/>
    </xf>
    <xf numFmtId="0" fontId="39" fillId="0" borderId="21" xfId="0" applyFont="1" applyBorder="1" applyAlignment="1" applyProtection="1">
      <alignment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4" xfId="109" applyFont="1" applyFill="1" applyBorder="1" applyAlignment="1">
      <alignment horizontal="center"/>
      <protection/>
    </xf>
    <xf numFmtId="0" fontId="4" fillId="0" borderId="22" xfId="109" applyFont="1" applyFill="1" applyBorder="1" applyAlignment="1">
      <alignment horizontal="center"/>
      <protection/>
    </xf>
    <xf numFmtId="0" fontId="4" fillId="0" borderId="46" xfId="109" applyFont="1" applyFill="1" applyBorder="1" applyAlignment="1">
      <alignment horizontal="center"/>
      <protection/>
    </xf>
    <xf numFmtId="0" fontId="4" fillId="0" borderId="44" xfId="109" applyFont="1" applyFill="1" applyBorder="1" applyAlignment="1">
      <alignment horizontal="center" shrinkToFit="1"/>
      <protection/>
    </xf>
    <xf numFmtId="0" fontId="4" fillId="0" borderId="22" xfId="109" applyFont="1" applyFill="1" applyBorder="1" applyAlignment="1">
      <alignment horizontal="center" shrinkToFit="1"/>
      <protection/>
    </xf>
    <xf numFmtId="0" fontId="4" fillId="0" borderId="46" xfId="109" applyFont="1" applyFill="1" applyBorder="1" applyAlignment="1">
      <alignment horizontal="center" shrinkToFi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メモ" xfId="84"/>
    <cellStyle name="リンク セル" xfId="85"/>
    <cellStyle name="悪い" xfId="86"/>
    <cellStyle name="強調行" xfId="87"/>
    <cellStyle name="計算" xfId="88"/>
    <cellStyle name="警告文" xfId="89"/>
    <cellStyle name="Comma [0]" xfId="90"/>
    <cellStyle name="Comma" xfId="91"/>
    <cellStyle name="桁区切り 2" xfId="92"/>
    <cellStyle name="見出し" xfId="93"/>
    <cellStyle name="見出し 1" xfId="94"/>
    <cellStyle name="見出し 2" xfId="95"/>
    <cellStyle name="見出し 3" xfId="96"/>
    <cellStyle name="見出し 4" xfId="97"/>
    <cellStyle name="集計" xfId="98"/>
    <cellStyle name="出力" xfId="99"/>
    <cellStyle name="説明文" xfId="100"/>
    <cellStyle name="Currency [0]" xfId="101"/>
    <cellStyle name="Currency" xfId="102"/>
    <cellStyle name="通貨 2" xfId="103"/>
    <cellStyle name="通常行" xfId="104"/>
    <cellStyle name="入力" xfId="105"/>
    <cellStyle name="標準 2" xfId="106"/>
    <cellStyle name="標準 3" xfId="107"/>
    <cellStyle name="標準_【最新重量車】トヨタ燃費公表" xfId="108"/>
    <cellStyle name="標準_ニッサン12-09-03" xfId="109"/>
    <cellStyle name="標準_燃費公表" xfId="110"/>
    <cellStyle name="良い" xfId="111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Y95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12.75390625" style="2" customWidth="1"/>
    <col min="5" max="5" width="8.50390625" style="2" customWidth="1"/>
    <col min="6" max="7" width="5.875" style="136" customWidth="1"/>
    <col min="8" max="8" width="5.00390625" style="136" customWidth="1"/>
    <col min="9" max="9" width="9.125" style="136" bestFit="1" customWidth="1"/>
    <col min="10" max="11" width="7.125" style="136" customWidth="1"/>
    <col min="12" max="12" width="8.875" style="136" customWidth="1"/>
    <col min="13" max="13" width="7.625" style="2" bestFit="1" customWidth="1"/>
    <col min="14" max="14" width="6.125" style="3" customWidth="1"/>
    <col min="15" max="15" width="9.50390625" style="2" bestFit="1" customWidth="1"/>
    <col min="16" max="16" width="6.125" style="3" customWidth="1"/>
    <col min="17" max="17" width="10.875" style="2" customWidth="1"/>
    <col min="18" max="18" width="10.625" style="2" customWidth="1"/>
    <col min="19" max="19" width="8.625" style="2" customWidth="1"/>
    <col min="20" max="20" width="9.625" style="2" customWidth="1"/>
    <col min="21" max="21" width="8.125" style="2" customWidth="1"/>
    <col min="22" max="22" width="8.375" style="26" customWidth="1"/>
    <col min="23" max="23" width="9.00390625" style="2" customWidth="1"/>
    <col min="24" max="24" width="15.00390625" style="2" bestFit="1" customWidth="1"/>
    <col min="25" max="25" width="17.75390625" style="2" bestFit="1" customWidth="1"/>
    <col min="26" max="16384" width="9.00390625" style="2" customWidth="1"/>
  </cols>
  <sheetData>
    <row r="1" spans="1:22" ht="21" customHeight="1">
      <c r="A1" s="1"/>
      <c r="V1" s="2"/>
    </row>
    <row r="2" spans="3:22" s="4" customFormat="1" ht="15.75">
      <c r="C2" s="5"/>
      <c r="D2" s="2"/>
      <c r="F2" s="137"/>
      <c r="G2" s="137"/>
      <c r="H2" s="137"/>
      <c r="I2" s="136"/>
      <c r="J2" s="136"/>
      <c r="K2" s="136"/>
      <c r="L2" s="138" t="s">
        <v>0</v>
      </c>
      <c r="M2" s="7"/>
      <c r="N2" s="8"/>
      <c r="O2" s="7"/>
      <c r="P2" s="8"/>
      <c r="Q2" s="7"/>
      <c r="R2" s="7"/>
      <c r="S2" s="7"/>
      <c r="T2" s="7"/>
      <c r="U2" s="7"/>
      <c r="V2" s="9"/>
    </row>
    <row r="3" spans="1:22" s="4" customFormat="1" ht="19.5" customHeight="1" thickBot="1">
      <c r="A3" s="139" t="s">
        <v>317</v>
      </c>
      <c r="D3" s="2"/>
      <c r="F3" s="136"/>
      <c r="G3" s="136"/>
      <c r="H3" s="136"/>
      <c r="I3" s="136"/>
      <c r="J3" s="136"/>
      <c r="K3" s="136"/>
      <c r="L3" s="136"/>
      <c r="M3" s="2"/>
      <c r="N3" s="3"/>
      <c r="O3" s="2"/>
      <c r="P3" s="3"/>
      <c r="Q3" s="2"/>
      <c r="R3" s="2"/>
      <c r="S3" s="2"/>
      <c r="T3" s="2"/>
      <c r="U3" s="2"/>
      <c r="V3" s="11" t="s">
        <v>2</v>
      </c>
    </row>
    <row r="4" spans="1:22" s="4" customFormat="1" ht="11.25" customHeight="1">
      <c r="A4" s="12"/>
      <c r="B4" s="13"/>
      <c r="C4" s="14"/>
      <c r="D4" s="15"/>
      <c r="E4" s="399" t="s">
        <v>3</v>
      </c>
      <c r="F4" s="400"/>
      <c r="G4" s="400"/>
      <c r="H4" s="401"/>
      <c r="I4" s="140"/>
      <c r="J4" s="141"/>
      <c r="K4" s="142"/>
      <c r="L4" s="143" t="s">
        <v>4</v>
      </c>
      <c r="M4" s="18"/>
      <c r="N4" s="19"/>
      <c r="O4" s="20" t="s">
        <v>5</v>
      </c>
      <c r="P4" s="21"/>
      <c r="Q4" s="16" t="s">
        <v>6</v>
      </c>
      <c r="R4" s="402" t="s">
        <v>7</v>
      </c>
      <c r="S4" s="403"/>
      <c r="T4" s="404"/>
      <c r="U4" s="17" t="s">
        <v>8</v>
      </c>
      <c r="V4" s="22" t="s">
        <v>9</v>
      </c>
    </row>
    <row r="5" spans="1:22" s="4" customFormat="1" ht="11.25">
      <c r="A5" s="23"/>
      <c r="B5" s="24"/>
      <c r="C5" s="2"/>
      <c r="D5" s="16"/>
      <c r="E5" s="9"/>
      <c r="F5" s="144" t="s">
        <v>10</v>
      </c>
      <c r="G5" s="141" t="s">
        <v>11</v>
      </c>
      <c r="H5" s="141" t="s">
        <v>12</v>
      </c>
      <c r="I5" s="145" t="s">
        <v>13</v>
      </c>
      <c r="J5" s="146"/>
      <c r="K5" s="147"/>
      <c r="L5" s="144" t="s">
        <v>318</v>
      </c>
      <c r="M5" s="27" t="s">
        <v>14</v>
      </c>
      <c r="N5" s="28" t="s">
        <v>15</v>
      </c>
      <c r="O5" s="29" t="s">
        <v>16</v>
      </c>
      <c r="P5" s="28" t="s">
        <v>9</v>
      </c>
      <c r="Q5" s="27" t="s">
        <v>17</v>
      </c>
      <c r="R5" s="27" t="s">
        <v>18</v>
      </c>
      <c r="S5" s="27"/>
      <c r="T5" s="27"/>
      <c r="U5" s="26" t="s">
        <v>19</v>
      </c>
      <c r="V5" s="30" t="s">
        <v>20</v>
      </c>
    </row>
    <row r="6" spans="1:22" s="4" customFormat="1" ht="11.25">
      <c r="A6" s="25" t="s">
        <v>21</v>
      </c>
      <c r="B6" s="24"/>
      <c r="C6" s="26" t="s">
        <v>22</v>
      </c>
      <c r="D6" s="25" t="s">
        <v>23</v>
      </c>
      <c r="E6" s="9" t="s">
        <v>23</v>
      </c>
      <c r="F6" s="144" t="s">
        <v>24</v>
      </c>
      <c r="G6" s="144" t="s">
        <v>319</v>
      </c>
      <c r="H6" s="144" t="s">
        <v>25</v>
      </c>
      <c r="I6" s="145" t="s">
        <v>26</v>
      </c>
      <c r="J6" s="146" t="s">
        <v>27</v>
      </c>
      <c r="K6" s="148" t="s">
        <v>28</v>
      </c>
      <c r="L6" s="144" t="s">
        <v>29</v>
      </c>
      <c r="M6" s="27" t="s">
        <v>30</v>
      </c>
      <c r="N6" s="28" t="s">
        <v>31</v>
      </c>
      <c r="O6" s="29" t="s">
        <v>32</v>
      </c>
      <c r="P6" s="28" t="s">
        <v>33</v>
      </c>
      <c r="Q6" s="27" t="s">
        <v>34</v>
      </c>
      <c r="R6" s="27" t="s">
        <v>35</v>
      </c>
      <c r="S6" s="27" t="s">
        <v>36</v>
      </c>
      <c r="T6" s="27" t="s">
        <v>37</v>
      </c>
      <c r="U6" s="26" t="s">
        <v>38</v>
      </c>
      <c r="V6" s="30" t="s">
        <v>39</v>
      </c>
    </row>
    <row r="7" spans="1:22" s="4" customFormat="1" ht="11.25">
      <c r="A7" s="23"/>
      <c r="B7" s="24"/>
      <c r="C7" s="149"/>
      <c r="D7" s="31"/>
      <c r="E7" s="7"/>
      <c r="F7" s="150" t="s">
        <v>40</v>
      </c>
      <c r="G7" s="150" t="s">
        <v>41</v>
      </c>
      <c r="H7" s="150" t="s">
        <v>42</v>
      </c>
      <c r="I7" s="151" t="s">
        <v>43</v>
      </c>
      <c r="J7" s="150" t="s">
        <v>44</v>
      </c>
      <c r="K7" s="151" t="s">
        <v>44</v>
      </c>
      <c r="L7" s="150" t="s">
        <v>45</v>
      </c>
      <c r="M7" s="32"/>
      <c r="N7" s="35"/>
      <c r="O7" s="36" t="s">
        <v>46</v>
      </c>
      <c r="P7" s="35" t="s">
        <v>47</v>
      </c>
      <c r="Q7" s="37" t="s">
        <v>48</v>
      </c>
      <c r="R7" s="37" t="s">
        <v>49</v>
      </c>
      <c r="S7" s="37" t="s">
        <v>50</v>
      </c>
      <c r="T7" s="32"/>
      <c r="U7" s="34" t="s">
        <v>51</v>
      </c>
      <c r="V7" s="38" t="s">
        <v>52</v>
      </c>
    </row>
    <row r="8" spans="1:25" s="4" customFormat="1" ht="21" customHeight="1">
      <c r="A8" s="39" t="s">
        <v>53</v>
      </c>
      <c r="B8" s="152"/>
      <c r="C8" s="153" t="s">
        <v>320</v>
      </c>
      <c r="D8" s="154" t="s">
        <v>54</v>
      </c>
      <c r="E8" s="155" t="s">
        <v>55</v>
      </c>
      <c r="F8" s="156" t="s">
        <v>56</v>
      </c>
      <c r="G8" s="155" t="s">
        <v>57</v>
      </c>
      <c r="H8" s="155" t="s">
        <v>58</v>
      </c>
      <c r="I8" s="155" t="s">
        <v>59</v>
      </c>
      <c r="J8" s="155" t="s">
        <v>60</v>
      </c>
      <c r="K8" s="155">
        <v>9202</v>
      </c>
      <c r="L8" s="155" t="s">
        <v>61</v>
      </c>
      <c r="M8" s="157" t="s">
        <v>321</v>
      </c>
      <c r="N8" s="158">
        <v>6.3</v>
      </c>
      <c r="O8" s="159">
        <f aca="true" t="shared" si="0" ref="O8:O71">IF(N8&gt;0,1/N8*37.7*68.6,"")</f>
        <v>410.51111111111106</v>
      </c>
      <c r="P8" s="44">
        <v>6.3</v>
      </c>
      <c r="Q8" s="160" t="s">
        <v>323</v>
      </c>
      <c r="R8" s="161" t="s">
        <v>64</v>
      </c>
      <c r="S8" s="161" t="s">
        <v>65</v>
      </c>
      <c r="T8" s="161"/>
      <c r="U8" s="162"/>
      <c r="V8" s="163">
        <f aca="true" t="shared" si="1" ref="V8:V71">IF(N8&lt;&gt;0,IF(N8&gt;=P8,ROUNDDOWN(N8/P8*100,0),""),"")</f>
        <v>100</v>
      </c>
      <c r="X8" s="164"/>
      <c r="Y8" s="165"/>
    </row>
    <row r="9" spans="1:25" s="4" customFormat="1" ht="21" customHeight="1">
      <c r="A9" s="25"/>
      <c r="B9" s="166"/>
      <c r="C9" s="167"/>
      <c r="D9" s="154" t="s">
        <v>54</v>
      </c>
      <c r="E9" s="155" t="s">
        <v>55</v>
      </c>
      <c r="F9" s="156" t="s">
        <v>324</v>
      </c>
      <c r="G9" s="155" t="s">
        <v>57</v>
      </c>
      <c r="H9" s="155" t="s">
        <v>58</v>
      </c>
      <c r="I9" s="155" t="s">
        <v>59</v>
      </c>
      <c r="J9" s="155" t="s">
        <v>66</v>
      </c>
      <c r="K9" s="155">
        <v>10734</v>
      </c>
      <c r="L9" s="155" t="s">
        <v>67</v>
      </c>
      <c r="M9" s="157" t="s">
        <v>321</v>
      </c>
      <c r="N9" s="158">
        <v>5.8</v>
      </c>
      <c r="O9" s="159">
        <f t="shared" si="0"/>
        <v>445.90000000000003</v>
      </c>
      <c r="P9" s="44">
        <v>5.77</v>
      </c>
      <c r="Q9" s="160" t="s">
        <v>63</v>
      </c>
      <c r="R9" s="161" t="s">
        <v>64</v>
      </c>
      <c r="S9" s="161" t="s">
        <v>65</v>
      </c>
      <c r="T9" s="161"/>
      <c r="U9" s="162"/>
      <c r="V9" s="163">
        <f t="shared" si="1"/>
        <v>100</v>
      </c>
      <c r="X9" s="164"/>
      <c r="Y9" s="165"/>
    </row>
    <row r="10" spans="1:25" s="4" customFormat="1" ht="21" customHeight="1">
      <c r="A10" s="25"/>
      <c r="B10" s="166"/>
      <c r="C10" s="167"/>
      <c r="D10" s="168" t="s">
        <v>325</v>
      </c>
      <c r="E10" s="169" t="s">
        <v>326</v>
      </c>
      <c r="F10" s="169" t="s">
        <v>324</v>
      </c>
      <c r="G10" s="169" t="s">
        <v>327</v>
      </c>
      <c r="H10" s="169" t="s">
        <v>328</v>
      </c>
      <c r="I10" s="169" t="s">
        <v>59</v>
      </c>
      <c r="J10" s="156" t="s">
        <v>60</v>
      </c>
      <c r="K10" s="156">
        <v>9202</v>
      </c>
      <c r="L10" s="156" t="s">
        <v>61</v>
      </c>
      <c r="M10" s="170" t="s">
        <v>321</v>
      </c>
      <c r="N10" s="171">
        <v>6.1</v>
      </c>
      <c r="O10" s="159">
        <f t="shared" si="0"/>
        <v>423.9704918032787</v>
      </c>
      <c r="P10" s="50">
        <v>6.3</v>
      </c>
      <c r="Q10" s="160" t="s">
        <v>329</v>
      </c>
      <c r="R10" s="160" t="s">
        <v>330</v>
      </c>
      <c r="S10" s="169" t="s">
        <v>331</v>
      </c>
      <c r="T10" s="172"/>
      <c r="U10" s="170"/>
      <c r="V10" s="163">
        <f t="shared" si="1"/>
      </c>
      <c r="X10" s="164"/>
      <c r="Y10" s="165"/>
    </row>
    <row r="11" spans="1:25" s="4" customFormat="1" ht="21" customHeight="1">
      <c r="A11" s="25"/>
      <c r="B11" s="166"/>
      <c r="C11" s="167"/>
      <c r="D11" s="168" t="s">
        <v>325</v>
      </c>
      <c r="E11" s="169" t="s">
        <v>326</v>
      </c>
      <c r="F11" s="169" t="s">
        <v>324</v>
      </c>
      <c r="G11" s="169" t="s">
        <v>327</v>
      </c>
      <c r="H11" s="169" t="s">
        <v>328</v>
      </c>
      <c r="I11" s="169" t="s">
        <v>59</v>
      </c>
      <c r="J11" s="156" t="s">
        <v>332</v>
      </c>
      <c r="K11" s="156">
        <v>10734</v>
      </c>
      <c r="L11" s="156" t="s">
        <v>333</v>
      </c>
      <c r="M11" s="170" t="s">
        <v>321</v>
      </c>
      <c r="N11" s="171">
        <v>5.7</v>
      </c>
      <c r="O11" s="159">
        <f t="shared" si="0"/>
        <v>453.7228070175438</v>
      </c>
      <c r="P11" s="50">
        <v>5.77</v>
      </c>
      <c r="Q11" s="160" t="s">
        <v>329</v>
      </c>
      <c r="R11" s="160" t="s">
        <v>330</v>
      </c>
      <c r="S11" s="169" t="s">
        <v>331</v>
      </c>
      <c r="T11" s="172"/>
      <c r="U11" s="170"/>
      <c r="V11" s="163">
        <f t="shared" si="1"/>
      </c>
      <c r="X11" s="164"/>
      <c r="Y11" s="165"/>
    </row>
    <row r="12" spans="1:25" s="4" customFormat="1" ht="21" customHeight="1">
      <c r="A12" s="25"/>
      <c r="B12" s="166"/>
      <c r="C12" s="167"/>
      <c r="D12" s="168" t="s">
        <v>325</v>
      </c>
      <c r="E12" s="169" t="s">
        <v>326</v>
      </c>
      <c r="F12" s="169" t="s">
        <v>324</v>
      </c>
      <c r="G12" s="169" t="s">
        <v>327</v>
      </c>
      <c r="H12" s="169" t="s">
        <v>328</v>
      </c>
      <c r="I12" s="169" t="s">
        <v>335</v>
      </c>
      <c r="J12" s="156" t="s">
        <v>60</v>
      </c>
      <c r="K12" s="156">
        <v>9202</v>
      </c>
      <c r="L12" s="156" t="s">
        <v>61</v>
      </c>
      <c r="M12" s="170" t="s">
        <v>321</v>
      </c>
      <c r="N12" s="171">
        <v>5.5</v>
      </c>
      <c r="O12" s="159">
        <f t="shared" si="0"/>
        <v>470.2218181818182</v>
      </c>
      <c r="P12" s="50">
        <v>6.3</v>
      </c>
      <c r="Q12" s="160" t="s">
        <v>329</v>
      </c>
      <c r="R12" s="160" t="s">
        <v>330</v>
      </c>
      <c r="S12" s="169" t="s">
        <v>331</v>
      </c>
      <c r="T12" s="172"/>
      <c r="U12" s="170"/>
      <c r="V12" s="163">
        <f t="shared" si="1"/>
      </c>
      <c r="X12" s="164"/>
      <c r="Y12" s="165"/>
    </row>
    <row r="13" spans="1:25" s="4" customFormat="1" ht="21" customHeight="1">
      <c r="A13" s="25"/>
      <c r="B13" s="166"/>
      <c r="C13" s="167"/>
      <c r="D13" s="168" t="s">
        <v>325</v>
      </c>
      <c r="E13" s="169" t="s">
        <v>326</v>
      </c>
      <c r="F13" s="169" t="s">
        <v>324</v>
      </c>
      <c r="G13" s="169" t="s">
        <v>327</v>
      </c>
      <c r="H13" s="169" t="s">
        <v>328</v>
      </c>
      <c r="I13" s="169" t="s">
        <v>335</v>
      </c>
      <c r="J13" s="156" t="s">
        <v>332</v>
      </c>
      <c r="K13" s="156">
        <v>10734</v>
      </c>
      <c r="L13" s="156" t="s">
        <v>333</v>
      </c>
      <c r="M13" s="170" t="s">
        <v>321</v>
      </c>
      <c r="N13" s="171">
        <v>5.1</v>
      </c>
      <c r="O13" s="159">
        <f t="shared" si="0"/>
        <v>507.10196078431375</v>
      </c>
      <c r="P13" s="50">
        <v>5.77</v>
      </c>
      <c r="Q13" s="160" t="s">
        <v>329</v>
      </c>
      <c r="R13" s="160" t="s">
        <v>330</v>
      </c>
      <c r="S13" s="169" t="s">
        <v>331</v>
      </c>
      <c r="T13" s="172"/>
      <c r="U13" s="170"/>
      <c r="V13" s="163">
        <f t="shared" si="1"/>
      </c>
      <c r="X13" s="164"/>
      <c r="Y13" s="165"/>
    </row>
    <row r="14" spans="1:25" s="4" customFormat="1" ht="21" customHeight="1">
      <c r="A14" s="25"/>
      <c r="B14" s="152"/>
      <c r="C14" s="153" t="s">
        <v>336</v>
      </c>
      <c r="D14" s="154" t="s">
        <v>72</v>
      </c>
      <c r="E14" s="169" t="s">
        <v>337</v>
      </c>
      <c r="F14" s="155" t="s">
        <v>338</v>
      </c>
      <c r="G14" s="155">
        <v>657</v>
      </c>
      <c r="H14" s="155">
        <v>169</v>
      </c>
      <c r="I14" s="155" t="s">
        <v>59</v>
      </c>
      <c r="J14" s="155">
        <v>6608</v>
      </c>
      <c r="K14" s="155">
        <v>9303</v>
      </c>
      <c r="L14" s="155">
        <v>49</v>
      </c>
      <c r="M14" s="157" t="s">
        <v>339</v>
      </c>
      <c r="N14" s="171">
        <v>6</v>
      </c>
      <c r="O14" s="159">
        <f t="shared" si="0"/>
        <v>431.03666666666663</v>
      </c>
      <c r="P14" s="44">
        <v>6.37</v>
      </c>
      <c r="Q14" s="160" t="s">
        <v>73</v>
      </c>
      <c r="R14" s="161" t="s">
        <v>71</v>
      </c>
      <c r="S14" s="161" t="s">
        <v>65</v>
      </c>
      <c r="T14" s="172"/>
      <c r="U14" s="173"/>
      <c r="V14" s="163">
        <f t="shared" si="1"/>
      </c>
      <c r="X14" s="164"/>
      <c r="Y14" s="165"/>
    </row>
    <row r="15" spans="1:25" s="4" customFormat="1" ht="21" customHeight="1">
      <c r="A15" s="25"/>
      <c r="B15" s="166"/>
      <c r="C15" s="167"/>
      <c r="D15" s="154" t="s">
        <v>72</v>
      </c>
      <c r="E15" s="155" t="s">
        <v>220</v>
      </c>
      <c r="F15" s="155">
        <v>6.403</v>
      </c>
      <c r="G15" s="155">
        <v>617</v>
      </c>
      <c r="H15" s="155">
        <v>162</v>
      </c>
      <c r="I15" s="169" t="s">
        <v>334</v>
      </c>
      <c r="J15" s="155">
        <v>6608</v>
      </c>
      <c r="K15" s="155">
        <v>9303</v>
      </c>
      <c r="L15" s="155">
        <v>49</v>
      </c>
      <c r="M15" s="157" t="s">
        <v>339</v>
      </c>
      <c r="N15" s="171">
        <v>5.6</v>
      </c>
      <c r="O15" s="159">
        <f t="shared" si="0"/>
        <v>461.825</v>
      </c>
      <c r="P15" s="44">
        <v>6.37</v>
      </c>
      <c r="Q15" s="160" t="s">
        <v>73</v>
      </c>
      <c r="R15" s="161" t="s">
        <v>71</v>
      </c>
      <c r="S15" s="161" t="s">
        <v>65</v>
      </c>
      <c r="T15" s="172"/>
      <c r="U15" s="173"/>
      <c r="V15" s="163">
        <f t="shared" si="1"/>
      </c>
      <c r="X15" s="164"/>
      <c r="Y15" s="165"/>
    </row>
    <row r="16" spans="1:25" s="4" customFormat="1" ht="21" customHeight="1">
      <c r="A16" s="25"/>
      <c r="B16" s="166"/>
      <c r="C16" s="167"/>
      <c r="D16" s="154" t="s">
        <v>72</v>
      </c>
      <c r="E16" s="155" t="s">
        <v>220</v>
      </c>
      <c r="F16" s="155">
        <v>6.403</v>
      </c>
      <c r="G16" s="155">
        <v>657</v>
      </c>
      <c r="H16" s="155">
        <v>169</v>
      </c>
      <c r="I16" s="155" t="s">
        <v>59</v>
      </c>
      <c r="J16" s="155">
        <v>8022</v>
      </c>
      <c r="K16" s="155">
        <v>11212</v>
      </c>
      <c r="L16" s="155">
        <v>58</v>
      </c>
      <c r="M16" s="157" t="s">
        <v>339</v>
      </c>
      <c r="N16" s="171">
        <v>5.3</v>
      </c>
      <c r="O16" s="159">
        <f t="shared" si="0"/>
        <v>487.9660377358491</v>
      </c>
      <c r="P16" s="44">
        <v>5.7</v>
      </c>
      <c r="Q16" s="160" t="s">
        <v>73</v>
      </c>
      <c r="R16" s="161" t="s">
        <v>71</v>
      </c>
      <c r="S16" s="161" t="s">
        <v>65</v>
      </c>
      <c r="T16" s="172"/>
      <c r="U16" s="173"/>
      <c r="V16" s="163">
        <f t="shared" si="1"/>
      </c>
      <c r="X16" s="164"/>
      <c r="Y16" s="165"/>
    </row>
    <row r="17" spans="1:25" s="4" customFormat="1" ht="21" customHeight="1">
      <c r="A17" s="25"/>
      <c r="B17" s="166"/>
      <c r="C17" s="167"/>
      <c r="D17" s="154" t="s">
        <v>72</v>
      </c>
      <c r="E17" s="155" t="s">
        <v>220</v>
      </c>
      <c r="F17" s="155">
        <v>6.403</v>
      </c>
      <c r="G17" s="155">
        <v>617</v>
      </c>
      <c r="H17" s="155">
        <v>162</v>
      </c>
      <c r="I17" s="169" t="s">
        <v>334</v>
      </c>
      <c r="J17" s="155">
        <v>8022</v>
      </c>
      <c r="K17" s="155">
        <v>11212</v>
      </c>
      <c r="L17" s="155">
        <v>58</v>
      </c>
      <c r="M17" s="157" t="s">
        <v>339</v>
      </c>
      <c r="N17" s="171">
        <v>4.95</v>
      </c>
      <c r="O17" s="159">
        <f t="shared" si="0"/>
        <v>522.4686868686869</v>
      </c>
      <c r="P17" s="44">
        <v>5.7</v>
      </c>
      <c r="Q17" s="160" t="s">
        <v>73</v>
      </c>
      <c r="R17" s="161" t="s">
        <v>71</v>
      </c>
      <c r="S17" s="161" t="s">
        <v>65</v>
      </c>
      <c r="T17" s="172"/>
      <c r="U17" s="173"/>
      <c r="V17" s="163">
        <f t="shared" si="1"/>
      </c>
      <c r="X17" s="164"/>
      <c r="Y17" s="165"/>
    </row>
    <row r="18" spans="1:25" s="4" customFormat="1" ht="21" customHeight="1">
      <c r="A18" s="25"/>
      <c r="B18" s="174"/>
      <c r="C18" s="153" t="s">
        <v>340</v>
      </c>
      <c r="D18" s="168" t="s">
        <v>74</v>
      </c>
      <c r="E18" s="169" t="s">
        <v>75</v>
      </c>
      <c r="F18" s="169">
        <v>7.684</v>
      </c>
      <c r="G18" s="169">
        <v>794</v>
      </c>
      <c r="H18" s="169">
        <v>206</v>
      </c>
      <c r="I18" s="169" t="s">
        <v>59</v>
      </c>
      <c r="J18" s="169">
        <v>8022</v>
      </c>
      <c r="K18" s="156">
        <v>11212</v>
      </c>
      <c r="L18" s="169">
        <v>58</v>
      </c>
      <c r="M18" s="170" t="s">
        <v>339</v>
      </c>
      <c r="N18" s="171">
        <v>5.3</v>
      </c>
      <c r="O18" s="159">
        <f t="shared" si="0"/>
        <v>487.9660377358491</v>
      </c>
      <c r="P18" s="50">
        <v>5.7</v>
      </c>
      <c r="Q18" s="160" t="s">
        <v>73</v>
      </c>
      <c r="R18" s="160" t="s">
        <v>64</v>
      </c>
      <c r="S18" s="169" t="s">
        <v>65</v>
      </c>
      <c r="T18" s="172"/>
      <c r="U18" s="170"/>
      <c r="V18" s="163">
        <f t="shared" si="1"/>
      </c>
      <c r="X18" s="164"/>
      <c r="Y18" s="165"/>
    </row>
    <row r="19" spans="1:25" s="4" customFormat="1" ht="21" customHeight="1">
      <c r="A19" s="25"/>
      <c r="B19" s="166"/>
      <c r="C19" s="167"/>
      <c r="D19" s="154" t="s">
        <v>341</v>
      </c>
      <c r="E19" s="175" t="s">
        <v>76</v>
      </c>
      <c r="F19" s="169" t="s">
        <v>342</v>
      </c>
      <c r="G19" s="176" t="s">
        <v>343</v>
      </c>
      <c r="H19" s="176" t="s">
        <v>344</v>
      </c>
      <c r="I19" s="155" t="s">
        <v>77</v>
      </c>
      <c r="J19" s="176" t="s">
        <v>345</v>
      </c>
      <c r="K19" s="155">
        <v>15520</v>
      </c>
      <c r="L19" s="155">
        <v>62</v>
      </c>
      <c r="M19" s="157" t="s">
        <v>339</v>
      </c>
      <c r="N19" s="158">
        <v>4.95</v>
      </c>
      <c r="O19" s="159">
        <f t="shared" si="0"/>
        <v>522.4686868686869</v>
      </c>
      <c r="P19" s="44">
        <v>4.06</v>
      </c>
      <c r="Q19" s="160" t="s">
        <v>73</v>
      </c>
      <c r="R19" s="161" t="s">
        <v>78</v>
      </c>
      <c r="S19" s="161" t="s">
        <v>65</v>
      </c>
      <c r="T19" s="172"/>
      <c r="U19" s="162" t="s">
        <v>346</v>
      </c>
      <c r="V19" s="177">
        <f t="shared" si="1"/>
        <v>121</v>
      </c>
      <c r="X19" s="164"/>
      <c r="Y19" s="165"/>
    </row>
    <row r="20" spans="1:25" s="4" customFormat="1" ht="21" customHeight="1">
      <c r="A20" s="25"/>
      <c r="B20" s="166"/>
      <c r="C20" s="167"/>
      <c r="D20" s="154" t="s">
        <v>341</v>
      </c>
      <c r="E20" s="175" t="s">
        <v>76</v>
      </c>
      <c r="F20" s="169" t="s">
        <v>342</v>
      </c>
      <c r="G20" s="176" t="s">
        <v>343</v>
      </c>
      <c r="H20" s="176" t="s">
        <v>344</v>
      </c>
      <c r="I20" s="155" t="s">
        <v>77</v>
      </c>
      <c r="J20" s="176" t="s">
        <v>347</v>
      </c>
      <c r="K20" s="155">
        <v>17388</v>
      </c>
      <c r="L20" s="155">
        <v>51</v>
      </c>
      <c r="M20" s="157" t="s">
        <v>339</v>
      </c>
      <c r="N20" s="158">
        <v>4.4</v>
      </c>
      <c r="O20" s="159">
        <f t="shared" si="0"/>
        <v>587.7772727272727</v>
      </c>
      <c r="P20" s="44">
        <v>3.57</v>
      </c>
      <c r="Q20" s="160" t="s">
        <v>73</v>
      </c>
      <c r="R20" s="161" t="s">
        <v>78</v>
      </c>
      <c r="S20" s="161" t="s">
        <v>65</v>
      </c>
      <c r="T20" s="172"/>
      <c r="U20" s="162" t="s">
        <v>346</v>
      </c>
      <c r="V20" s="177">
        <f t="shared" si="1"/>
        <v>123</v>
      </c>
      <c r="X20" s="164"/>
      <c r="Y20" s="165"/>
    </row>
    <row r="21" spans="1:25" s="4" customFormat="1" ht="21" customHeight="1">
      <c r="A21" s="25"/>
      <c r="B21" s="166"/>
      <c r="C21" s="167"/>
      <c r="D21" s="168" t="s">
        <v>80</v>
      </c>
      <c r="E21" s="169" t="s">
        <v>75</v>
      </c>
      <c r="F21" s="169">
        <v>7.684</v>
      </c>
      <c r="G21" s="169">
        <v>794</v>
      </c>
      <c r="H21" s="169">
        <v>206</v>
      </c>
      <c r="I21" s="169" t="s">
        <v>59</v>
      </c>
      <c r="J21" s="169">
        <v>9774</v>
      </c>
      <c r="K21" s="156">
        <v>13074</v>
      </c>
      <c r="L21" s="169">
        <v>60</v>
      </c>
      <c r="M21" s="170" t="s">
        <v>339</v>
      </c>
      <c r="N21" s="171">
        <v>4.7</v>
      </c>
      <c r="O21" s="159">
        <f t="shared" si="0"/>
        <v>550.2595744680851</v>
      </c>
      <c r="P21" s="50">
        <v>5.21</v>
      </c>
      <c r="Q21" s="160" t="s">
        <v>73</v>
      </c>
      <c r="R21" s="160" t="s">
        <v>64</v>
      </c>
      <c r="S21" s="169" t="s">
        <v>65</v>
      </c>
      <c r="T21" s="172"/>
      <c r="U21" s="170"/>
      <c r="V21" s="163">
        <f t="shared" si="1"/>
      </c>
      <c r="X21" s="164"/>
      <c r="Y21" s="165"/>
    </row>
    <row r="22" spans="1:25" s="4" customFormat="1" ht="21" customHeight="1">
      <c r="A22" s="25"/>
      <c r="B22" s="166"/>
      <c r="C22" s="167"/>
      <c r="D22" s="154" t="s">
        <v>81</v>
      </c>
      <c r="E22" s="155" t="s">
        <v>82</v>
      </c>
      <c r="F22" s="156">
        <v>12.913</v>
      </c>
      <c r="G22" s="155">
        <v>1961</v>
      </c>
      <c r="H22" s="155">
        <v>331</v>
      </c>
      <c r="I22" s="155" t="s">
        <v>59</v>
      </c>
      <c r="J22" s="155">
        <v>12110</v>
      </c>
      <c r="K22" s="155">
        <v>15520</v>
      </c>
      <c r="L22" s="155">
        <v>62</v>
      </c>
      <c r="M22" s="157" t="s">
        <v>348</v>
      </c>
      <c r="N22" s="158">
        <v>4.5</v>
      </c>
      <c r="O22" s="159">
        <f t="shared" si="0"/>
        <v>574.7155555555555</v>
      </c>
      <c r="P22" s="44">
        <v>4.06</v>
      </c>
      <c r="Q22" s="160" t="s">
        <v>73</v>
      </c>
      <c r="R22" s="161" t="s">
        <v>84</v>
      </c>
      <c r="S22" s="161" t="s">
        <v>65</v>
      </c>
      <c r="T22" s="172"/>
      <c r="U22" s="162" t="s">
        <v>346</v>
      </c>
      <c r="V22" s="163">
        <f t="shared" si="1"/>
        <v>110</v>
      </c>
      <c r="X22" s="164"/>
      <c r="Y22" s="165"/>
    </row>
    <row r="23" spans="1:25" s="4" customFormat="1" ht="21" customHeight="1">
      <c r="A23" s="25"/>
      <c r="B23" s="166"/>
      <c r="C23" s="167"/>
      <c r="D23" s="154" t="s">
        <v>81</v>
      </c>
      <c r="E23" s="155" t="s">
        <v>82</v>
      </c>
      <c r="F23" s="156">
        <v>12.913</v>
      </c>
      <c r="G23" s="155">
        <v>1961</v>
      </c>
      <c r="H23" s="155">
        <v>331</v>
      </c>
      <c r="I23" s="155" t="s">
        <v>59</v>
      </c>
      <c r="J23" s="155">
        <v>14583</v>
      </c>
      <c r="K23" s="155">
        <v>17388</v>
      </c>
      <c r="L23" s="155">
        <v>51</v>
      </c>
      <c r="M23" s="157" t="s">
        <v>348</v>
      </c>
      <c r="N23" s="158">
        <v>3.95</v>
      </c>
      <c r="O23" s="159">
        <f t="shared" si="0"/>
        <v>654.739240506329</v>
      </c>
      <c r="P23" s="44">
        <v>3.57</v>
      </c>
      <c r="Q23" s="160" t="s">
        <v>73</v>
      </c>
      <c r="R23" s="161" t="s">
        <v>84</v>
      </c>
      <c r="S23" s="161" t="s">
        <v>65</v>
      </c>
      <c r="T23" s="172"/>
      <c r="U23" s="162" t="s">
        <v>346</v>
      </c>
      <c r="V23" s="163">
        <f t="shared" si="1"/>
        <v>110</v>
      </c>
      <c r="X23" s="164"/>
      <c r="Y23" s="165"/>
    </row>
    <row r="24" spans="1:25" s="4" customFormat="1" ht="21" customHeight="1">
      <c r="A24" s="25"/>
      <c r="B24" s="166"/>
      <c r="C24" s="167"/>
      <c r="D24" s="154" t="s">
        <v>85</v>
      </c>
      <c r="E24" s="155" t="s">
        <v>82</v>
      </c>
      <c r="F24" s="156" t="s">
        <v>86</v>
      </c>
      <c r="G24" s="155" t="s">
        <v>87</v>
      </c>
      <c r="H24" s="155" t="s">
        <v>88</v>
      </c>
      <c r="I24" s="155" t="s">
        <v>59</v>
      </c>
      <c r="J24" s="155" t="s">
        <v>89</v>
      </c>
      <c r="K24" s="155" t="s">
        <v>90</v>
      </c>
      <c r="L24" s="155" t="s">
        <v>67</v>
      </c>
      <c r="M24" s="157" t="s">
        <v>339</v>
      </c>
      <c r="N24" s="158">
        <v>4.35</v>
      </c>
      <c r="O24" s="159">
        <f t="shared" si="0"/>
        <v>594.5333333333334</v>
      </c>
      <c r="P24" s="44">
        <v>4.06</v>
      </c>
      <c r="Q24" s="160" t="s">
        <v>73</v>
      </c>
      <c r="R24" s="161" t="s">
        <v>84</v>
      </c>
      <c r="S24" s="161" t="s">
        <v>65</v>
      </c>
      <c r="T24" s="172"/>
      <c r="U24" s="162" t="s">
        <v>346</v>
      </c>
      <c r="V24" s="163">
        <f t="shared" si="1"/>
        <v>107</v>
      </c>
      <c r="X24" s="164"/>
      <c r="Y24" s="165"/>
    </row>
    <row r="25" spans="1:25" s="4" customFormat="1" ht="21" customHeight="1">
      <c r="A25" s="25"/>
      <c r="B25" s="166"/>
      <c r="C25" s="167"/>
      <c r="D25" s="154" t="s">
        <v>85</v>
      </c>
      <c r="E25" s="155" t="s">
        <v>82</v>
      </c>
      <c r="F25" s="156" t="s">
        <v>86</v>
      </c>
      <c r="G25" s="155" t="s">
        <v>91</v>
      </c>
      <c r="H25" s="155" t="s">
        <v>92</v>
      </c>
      <c r="I25" s="155" t="s">
        <v>59</v>
      </c>
      <c r="J25" s="155" t="s">
        <v>89</v>
      </c>
      <c r="K25" s="155" t="s">
        <v>90</v>
      </c>
      <c r="L25" s="155" t="s">
        <v>67</v>
      </c>
      <c r="M25" s="157" t="s">
        <v>339</v>
      </c>
      <c r="N25" s="158">
        <v>4.35</v>
      </c>
      <c r="O25" s="159">
        <f t="shared" si="0"/>
        <v>594.5333333333334</v>
      </c>
      <c r="P25" s="44">
        <v>4.06</v>
      </c>
      <c r="Q25" s="160" t="s">
        <v>73</v>
      </c>
      <c r="R25" s="161" t="s">
        <v>84</v>
      </c>
      <c r="S25" s="161" t="s">
        <v>65</v>
      </c>
      <c r="T25" s="172"/>
      <c r="U25" s="162" t="s">
        <v>346</v>
      </c>
      <c r="V25" s="163">
        <f t="shared" si="1"/>
        <v>107</v>
      </c>
      <c r="X25" s="164"/>
      <c r="Y25" s="165"/>
    </row>
    <row r="26" spans="1:25" s="4" customFormat="1" ht="21" customHeight="1">
      <c r="A26" s="25"/>
      <c r="B26" s="166"/>
      <c r="C26" s="167"/>
      <c r="D26" s="154" t="s">
        <v>85</v>
      </c>
      <c r="E26" s="155" t="s">
        <v>82</v>
      </c>
      <c r="F26" s="156" t="s">
        <v>86</v>
      </c>
      <c r="G26" s="155" t="s">
        <v>87</v>
      </c>
      <c r="H26" s="155" t="s">
        <v>88</v>
      </c>
      <c r="I26" s="155" t="s">
        <v>59</v>
      </c>
      <c r="J26" s="155" t="s">
        <v>93</v>
      </c>
      <c r="K26" s="155" t="s">
        <v>94</v>
      </c>
      <c r="L26" s="155" t="s">
        <v>95</v>
      </c>
      <c r="M26" s="157" t="s">
        <v>339</v>
      </c>
      <c r="N26" s="158">
        <v>3.9</v>
      </c>
      <c r="O26" s="159">
        <f t="shared" si="0"/>
        <v>663.1333333333333</v>
      </c>
      <c r="P26" s="44">
        <v>3.57</v>
      </c>
      <c r="Q26" s="160" t="s">
        <v>73</v>
      </c>
      <c r="R26" s="161" t="s">
        <v>84</v>
      </c>
      <c r="S26" s="161" t="s">
        <v>65</v>
      </c>
      <c r="T26" s="172"/>
      <c r="U26" s="162" t="s">
        <v>346</v>
      </c>
      <c r="V26" s="163">
        <f t="shared" si="1"/>
        <v>109</v>
      </c>
      <c r="X26" s="164"/>
      <c r="Y26" s="165"/>
    </row>
    <row r="27" spans="1:25" s="4" customFormat="1" ht="21" customHeight="1">
      <c r="A27" s="25"/>
      <c r="B27" s="166"/>
      <c r="C27" s="167"/>
      <c r="D27" s="154" t="s">
        <v>85</v>
      </c>
      <c r="E27" s="155" t="s">
        <v>82</v>
      </c>
      <c r="F27" s="156" t="s">
        <v>86</v>
      </c>
      <c r="G27" s="155" t="s">
        <v>91</v>
      </c>
      <c r="H27" s="155" t="s">
        <v>92</v>
      </c>
      <c r="I27" s="155" t="s">
        <v>59</v>
      </c>
      <c r="J27" s="155" t="s">
        <v>93</v>
      </c>
      <c r="K27" s="155" t="s">
        <v>94</v>
      </c>
      <c r="L27" s="155" t="s">
        <v>95</v>
      </c>
      <c r="M27" s="157" t="s">
        <v>339</v>
      </c>
      <c r="N27" s="158">
        <v>3.9</v>
      </c>
      <c r="O27" s="159">
        <f t="shared" si="0"/>
        <v>663.1333333333333</v>
      </c>
      <c r="P27" s="44">
        <v>3.57</v>
      </c>
      <c r="Q27" s="160" t="s">
        <v>73</v>
      </c>
      <c r="R27" s="161" t="s">
        <v>84</v>
      </c>
      <c r="S27" s="161" t="s">
        <v>65</v>
      </c>
      <c r="T27" s="172"/>
      <c r="U27" s="162" t="s">
        <v>346</v>
      </c>
      <c r="V27" s="163">
        <f t="shared" si="1"/>
        <v>109</v>
      </c>
      <c r="X27" s="164"/>
      <c r="Y27" s="165"/>
    </row>
    <row r="28" spans="1:25" s="4" customFormat="1" ht="21" customHeight="1">
      <c r="A28" s="25"/>
      <c r="B28" s="174"/>
      <c r="C28" s="178" t="s">
        <v>96</v>
      </c>
      <c r="D28" s="154" t="s">
        <v>349</v>
      </c>
      <c r="E28" s="155" t="s">
        <v>68</v>
      </c>
      <c r="F28" s="155" t="s">
        <v>69</v>
      </c>
      <c r="G28" s="155" t="s">
        <v>350</v>
      </c>
      <c r="H28" s="155" t="s">
        <v>351</v>
      </c>
      <c r="I28" s="155" t="s">
        <v>59</v>
      </c>
      <c r="J28" s="155">
        <v>8654</v>
      </c>
      <c r="K28" s="155">
        <v>12889</v>
      </c>
      <c r="L28" s="155">
        <v>77</v>
      </c>
      <c r="M28" s="157" t="s">
        <v>321</v>
      </c>
      <c r="N28" s="171">
        <v>5.2</v>
      </c>
      <c r="O28" s="159">
        <f t="shared" si="0"/>
        <v>497.34999999999997</v>
      </c>
      <c r="P28" s="44">
        <v>5.14</v>
      </c>
      <c r="Q28" s="160" t="s">
        <v>322</v>
      </c>
      <c r="R28" s="161" t="s">
        <v>78</v>
      </c>
      <c r="S28" s="161" t="s">
        <v>65</v>
      </c>
      <c r="T28" s="172"/>
      <c r="U28" s="162" t="s">
        <v>346</v>
      </c>
      <c r="V28" s="163">
        <f t="shared" si="1"/>
        <v>101</v>
      </c>
      <c r="X28" s="164"/>
      <c r="Y28" s="165"/>
    </row>
    <row r="29" spans="1:25" s="4" customFormat="1" ht="21" customHeight="1">
      <c r="A29" s="25"/>
      <c r="B29" s="166"/>
      <c r="C29" s="179"/>
      <c r="D29" s="154" t="s">
        <v>352</v>
      </c>
      <c r="E29" s="155" t="s">
        <v>68</v>
      </c>
      <c r="F29" s="155" t="s">
        <v>69</v>
      </c>
      <c r="G29" s="155" t="s">
        <v>350</v>
      </c>
      <c r="H29" s="155" t="s">
        <v>351</v>
      </c>
      <c r="I29" s="155" t="s">
        <v>59</v>
      </c>
      <c r="J29" s="155">
        <v>8654</v>
      </c>
      <c r="K29" s="155">
        <v>12889</v>
      </c>
      <c r="L29" s="155">
        <v>77</v>
      </c>
      <c r="M29" s="157" t="s">
        <v>321</v>
      </c>
      <c r="N29" s="171">
        <v>5.2</v>
      </c>
      <c r="O29" s="159">
        <f t="shared" si="0"/>
        <v>497.34999999999997</v>
      </c>
      <c r="P29" s="44">
        <v>5.14</v>
      </c>
      <c r="Q29" s="160" t="s">
        <v>322</v>
      </c>
      <c r="R29" s="161" t="s">
        <v>78</v>
      </c>
      <c r="S29" s="161" t="s">
        <v>65</v>
      </c>
      <c r="T29" s="172"/>
      <c r="U29" s="162" t="s">
        <v>346</v>
      </c>
      <c r="V29" s="163">
        <f t="shared" si="1"/>
        <v>101</v>
      </c>
      <c r="X29" s="164"/>
      <c r="Y29" s="165"/>
    </row>
    <row r="30" spans="1:25" s="4" customFormat="1" ht="21" customHeight="1">
      <c r="A30" s="25"/>
      <c r="B30" s="166"/>
      <c r="C30" s="179"/>
      <c r="D30" s="154" t="s">
        <v>97</v>
      </c>
      <c r="E30" s="155" t="s">
        <v>98</v>
      </c>
      <c r="F30" s="155" t="s">
        <v>99</v>
      </c>
      <c r="G30" s="155" t="s">
        <v>100</v>
      </c>
      <c r="H30" s="155" t="s">
        <v>101</v>
      </c>
      <c r="I30" s="155" t="s">
        <v>59</v>
      </c>
      <c r="J30" s="155">
        <v>8654</v>
      </c>
      <c r="K30" s="155">
        <v>12889</v>
      </c>
      <c r="L30" s="155">
        <v>77</v>
      </c>
      <c r="M30" s="157" t="s">
        <v>321</v>
      </c>
      <c r="N30" s="171">
        <v>4.95</v>
      </c>
      <c r="O30" s="159">
        <f t="shared" si="0"/>
        <v>522.4686868686869</v>
      </c>
      <c r="P30" s="44">
        <v>5.14</v>
      </c>
      <c r="Q30" s="160" t="s">
        <v>102</v>
      </c>
      <c r="R30" s="161" t="s">
        <v>78</v>
      </c>
      <c r="S30" s="161" t="s">
        <v>65</v>
      </c>
      <c r="T30" s="172" t="s">
        <v>353</v>
      </c>
      <c r="U30" s="162" t="s">
        <v>346</v>
      </c>
      <c r="V30" s="163">
        <f t="shared" si="1"/>
      </c>
      <c r="X30" s="164"/>
      <c r="Y30" s="165"/>
    </row>
    <row r="31" spans="1:25" s="4" customFormat="1" ht="21" customHeight="1">
      <c r="A31" s="25"/>
      <c r="B31" s="166"/>
      <c r="C31" s="179"/>
      <c r="D31" s="154" t="s">
        <v>97</v>
      </c>
      <c r="E31" s="155" t="s">
        <v>98</v>
      </c>
      <c r="F31" s="155" t="s">
        <v>99</v>
      </c>
      <c r="G31" s="155" t="s">
        <v>103</v>
      </c>
      <c r="H31" s="155" t="s">
        <v>104</v>
      </c>
      <c r="I31" s="155" t="s">
        <v>59</v>
      </c>
      <c r="J31" s="155">
        <v>8654</v>
      </c>
      <c r="K31" s="155">
        <v>12889</v>
      </c>
      <c r="L31" s="155">
        <v>77</v>
      </c>
      <c r="M31" s="157" t="s">
        <v>321</v>
      </c>
      <c r="N31" s="171">
        <v>4.9</v>
      </c>
      <c r="O31" s="159">
        <f t="shared" si="0"/>
        <v>527.8</v>
      </c>
      <c r="P31" s="44">
        <v>5.14</v>
      </c>
      <c r="Q31" s="160" t="s">
        <v>102</v>
      </c>
      <c r="R31" s="161" t="s">
        <v>78</v>
      </c>
      <c r="S31" s="161" t="s">
        <v>65</v>
      </c>
      <c r="T31" s="172"/>
      <c r="U31" s="162" t="s">
        <v>346</v>
      </c>
      <c r="V31" s="163">
        <f t="shared" si="1"/>
      </c>
      <c r="X31" s="164"/>
      <c r="Y31" s="165"/>
    </row>
    <row r="32" spans="1:25" s="4" customFormat="1" ht="21" customHeight="1">
      <c r="A32" s="25"/>
      <c r="B32" s="166"/>
      <c r="C32" s="179"/>
      <c r="D32" s="154" t="s">
        <v>97</v>
      </c>
      <c r="E32" s="155" t="s">
        <v>98</v>
      </c>
      <c r="F32" s="155" t="s">
        <v>99</v>
      </c>
      <c r="G32" s="155" t="s">
        <v>100</v>
      </c>
      <c r="H32" s="155" t="s">
        <v>101</v>
      </c>
      <c r="I32" s="155" t="s">
        <v>59</v>
      </c>
      <c r="J32" s="155">
        <v>8654</v>
      </c>
      <c r="K32" s="155">
        <v>12889</v>
      </c>
      <c r="L32" s="155">
        <v>77</v>
      </c>
      <c r="M32" s="157" t="s">
        <v>321</v>
      </c>
      <c r="N32" s="171">
        <v>4.9</v>
      </c>
      <c r="O32" s="159">
        <f t="shared" si="0"/>
        <v>527.8</v>
      </c>
      <c r="P32" s="44">
        <v>5.14</v>
      </c>
      <c r="Q32" s="160" t="s">
        <v>102</v>
      </c>
      <c r="R32" s="161" t="s">
        <v>78</v>
      </c>
      <c r="S32" s="161" t="s">
        <v>65</v>
      </c>
      <c r="T32" s="172" t="s">
        <v>353</v>
      </c>
      <c r="U32" s="162" t="s">
        <v>346</v>
      </c>
      <c r="V32" s="163">
        <f t="shared" si="1"/>
      </c>
      <c r="X32" s="164"/>
      <c r="Y32" s="165"/>
    </row>
    <row r="33" spans="1:25" s="4" customFormat="1" ht="21" customHeight="1">
      <c r="A33" s="25"/>
      <c r="B33" s="166"/>
      <c r="C33" s="179"/>
      <c r="D33" s="154" t="s">
        <v>97</v>
      </c>
      <c r="E33" s="155" t="s">
        <v>98</v>
      </c>
      <c r="F33" s="155" t="s">
        <v>99</v>
      </c>
      <c r="G33" s="155" t="s">
        <v>100</v>
      </c>
      <c r="H33" s="155" t="s">
        <v>101</v>
      </c>
      <c r="I33" s="155" t="s">
        <v>59</v>
      </c>
      <c r="J33" s="155">
        <v>9774</v>
      </c>
      <c r="K33" s="155">
        <v>13074</v>
      </c>
      <c r="L33" s="155" t="s">
        <v>105</v>
      </c>
      <c r="M33" s="157" t="s">
        <v>348</v>
      </c>
      <c r="N33" s="171">
        <v>4.8</v>
      </c>
      <c r="O33" s="159">
        <f t="shared" si="0"/>
        <v>538.7958333333333</v>
      </c>
      <c r="P33" s="44">
        <v>5.21</v>
      </c>
      <c r="Q33" s="160" t="s">
        <v>102</v>
      </c>
      <c r="R33" s="161" t="s">
        <v>78</v>
      </c>
      <c r="S33" s="161" t="s">
        <v>65</v>
      </c>
      <c r="T33" s="172" t="s">
        <v>353</v>
      </c>
      <c r="U33" s="162" t="s">
        <v>346</v>
      </c>
      <c r="V33" s="163">
        <f t="shared" si="1"/>
      </c>
      <c r="X33" s="164"/>
      <c r="Y33" s="165"/>
    </row>
    <row r="34" spans="1:25" s="4" customFormat="1" ht="21" customHeight="1">
      <c r="A34" s="25"/>
      <c r="B34" s="166"/>
      <c r="C34" s="179"/>
      <c r="D34" s="154" t="s">
        <v>97</v>
      </c>
      <c r="E34" s="155" t="s">
        <v>98</v>
      </c>
      <c r="F34" s="155" t="s">
        <v>99</v>
      </c>
      <c r="G34" s="155" t="s">
        <v>103</v>
      </c>
      <c r="H34" s="155" t="s">
        <v>104</v>
      </c>
      <c r="I34" s="155" t="s">
        <v>59</v>
      </c>
      <c r="J34" s="155">
        <v>9774</v>
      </c>
      <c r="K34" s="155">
        <v>13074</v>
      </c>
      <c r="L34" s="155" t="s">
        <v>105</v>
      </c>
      <c r="M34" s="157" t="s">
        <v>348</v>
      </c>
      <c r="N34" s="171">
        <v>4.75</v>
      </c>
      <c r="O34" s="159">
        <f t="shared" si="0"/>
        <v>544.4673684210526</v>
      </c>
      <c r="P34" s="44">
        <v>5.21</v>
      </c>
      <c r="Q34" s="160" t="s">
        <v>102</v>
      </c>
      <c r="R34" s="161" t="s">
        <v>78</v>
      </c>
      <c r="S34" s="161" t="s">
        <v>65</v>
      </c>
      <c r="T34" s="172"/>
      <c r="U34" s="162" t="s">
        <v>346</v>
      </c>
      <c r="V34" s="163">
        <f t="shared" si="1"/>
      </c>
      <c r="X34" s="164"/>
      <c r="Y34" s="165"/>
    </row>
    <row r="35" spans="1:25" s="4" customFormat="1" ht="21" customHeight="1">
      <c r="A35" s="25"/>
      <c r="B35" s="166"/>
      <c r="C35" s="179"/>
      <c r="D35" s="154" t="s">
        <v>97</v>
      </c>
      <c r="E35" s="155" t="s">
        <v>98</v>
      </c>
      <c r="F35" s="155" t="s">
        <v>99</v>
      </c>
      <c r="G35" s="155" t="s">
        <v>100</v>
      </c>
      <c r="H35" s="155" t="s">
        <v>101</v>
      </c>
      <c r="I35" s="155" t="s">
        <v>59</v>
      </c>
      <c r="J35" s="155">
        <v>9774</v>
      </c>
      <c r="K35" s="155">
        <v>13074</v>
      </c>
      <c r="L35" s="155" t="s">
        <v>105</v>
      </c>
      <c r="M35" s="157" t="s">
        <v>348</v>
      </c>
      <c r="N35" s="171">
        <v>4.75</v>
      </c>
      <c r="O35" s="159">
        <f t="shared" si="0"/>
        <v>544.4673684210526</v>
      </c>
      <c r="P35" s="44">
        <v>5.21</v>
      </c>
      <c r="Q35" s="160" t="s">
        <v>102</v>
      </c>
      <c r="R35" s="161" t="s">
        <v>78</v>
      </c>
      <c r="S35" s="161" t="s">
        <v>65</v>
      </c>
      <c r="T35" s="172" t="s">
        <v>353</v>
      </c>
      <c r="U35" s="162" t="s">
        <v>346</v>
      </c>
      <c r="V35" s="163">
        <f t="shared" si="1"/>
      </c>
      <c r="X35" s="164"/>
      <c r="Y35" s="165"/>
    </row>
    <row r="36" spans="1:25" s="4" customFormat="1" ht="21" customHeight="1">
      <c r="A36" s="25"/>
      <c r="B36" s="166"/>
      <c r="C36" s="179"/>
      <c r="D36" s="154" t="s">
        <v>97</v>
      </c>
      <c r="E36" s="155" t="s">
        <v>98</v>
      </c>
      <c r="F36" s="155" t="s">
        <v>99</v>
      </c>
      <c r="G36" s="155" t="s">
        <v>100</v>
      </c>
      <c r="H36" s="155" t="s">
        <v>101</v>
      </c>
      <c r="I36" s="155" t="s">
        <v>354</v>
      </c>
      <c r="J36" s="155">
        <v>8654</v>
      </c>
      <c r="K36" s="155">
        <v>12889</v>
      </c>
      <c r="L36" s="155">
        <v>77</v>
      </c>
      <c r="M36" s="157" t="s">
        <v>321</v>
      </c>
      <c r="N36" s="171">
        <v>4.65</v>
      </c>
      <c r="O36" s="159">
        <f t="shared" si="0"/>
        <v>556.1763440860215</v>
      </c>
      <c r="P36" s="44">
        <v>5.14</v>
      </c>
      <c r="Q36" s="160" t="s">
        <v>102</v>
      </c>
      <c r="R36" s="161" t="s">
        <v>78</v>
      </c>
      <c r="S36" s="161" t="s">
        <v>65</v>
      </c>
      <c r="T36" s="172" t="s">
        <v>353</v>
      </c>
      <c r="U36" s="162" t="s">
        <v>346</v>
      </c>
      <c r="V36" s="163">
        <f t="shared" si="1"/>
      </c>
      <c r="X36" s="164"/>
      <c r="Y36" s="165"/>
    </row>
    <row r="37" spans="1:25" s="4" customFormat="1" ht="21" customHeight="1">
      <c r="A37" s="25"/>
      <c r="B37" s="166"/>
      <c r="C37" s="179"/>
      <c r="D37" s="154" t="s">
        <v>97</v>
      </c>
      <c r="E37" s="155" t="s">
        <v>98</v>
      </c>
      <c r="F37" s="155" t="s">
        <v>99</v>
      </c>
      <c r="G37" s="155">
        <v>761</v>
      </c>
      <c r="H37" s="155">
        <v>191</v>
      </c>
      <c r="I37" s="155" t="s">
        <v>354</v>
      </c>
      <c r="J37" s="155">
        <v>8654</v>
      </c>
      <c r="K37" s="155">
        <v>12889</v>
      </c>
      <c r="L37" s="155">
        <v>77</v>
      </c>
      <c r="M37" s="157" t="s">
        <v>321</v>
      </c>
      <c r="N37" s="171">
        <v>4.6</v>
      </c>
      <c r="O37" s="159">
        <f t="shared" si="0"/>
        <v>562.2217391304348</v>
      </c>
      <c r="P37" s="44">
        <v>5.14</v>
      </c>
      <c r="Q37" s="160" t="s">
        <v>102</v>
      </c>
      <c r="R37" s="161" t="s">
        <v>78</v>
      </c>
      <c r="S37" s="161" t="s">
        <v>65</v>
      </c>
      <c r="T37" s="172"/>
      <c r="U37" s="162" t="s">
        <v>346</v>
      </c>
      <c r="V37" s="163">
        <f t="shared" si="1"/>
      </c>
      <c r="X37" s="164"/>
      <c r="Y37" s="165"/>
    </row>
    <row r="38" spans="1:25" s="4" customFormat="1" ht="21" customHeight="1">
      <c r="A38" s="25"/>
      <c r="B38" s="166"/>
      <c r="C38" s="179"/>
      <c r="D38" s="154" t="s">
        <v>97</v>
      </c>
      <c r="E38" s="180" t="s">
        <v>98</v>
      </c>
      <c r="F38" s="155" t="s">
        <v>99</v>
      </c>
      <c r="G38" s="180" t="s">
        <v>100</v>
      </c>
      <c r="H38" s="155" t="s">
        <v>101</v>
      </c>
      <c r="I38" s="180" t="s">
        <v>354</v>
      </c>
      <c r="J38" s="155">
        <v>8654</v>
      </c>
      <c r="K38" s="181">
        <v>12889</v>
      </c>
      <c r="L38" s="181">
        <v>77</v>
      </c>
      <c r="M38" s="181" t="s">
        <v>321</v>
      </c>
      <c r="N38" s="171">
        <v>4.55</v>
      </c>
      <c r="O38" s="159">
        <f t="shared" si="0"/>
        <v>568.4</v>
      </c>
      <c r="P38" s="55">
        <v>5.14</v>
      </c>
      <c r="Q38" s="182" t="s">
        <v>102</v>
      </c>
      <c r="R38" s="172" t="s">
        <v>78</v>
      </c>
      <c r="S38" s="172" t="s">
        <v>65</v>
      </c>
      <c r="T38" s="172" t="s">
        <v>353</v>
      </c>
      <c r="U38" s="162" t="s">
        <v>346</v>
      </c>
      <c r="V38" s="163">
        <f t="shared" si="1"/>
      </c>
      <c r="X38" s="164"/>
      <c r="Y38" s="165"/>
    </row>
    <row r="39" spans="1:25" s="4" customFormat="1" ht="21" customHeight="1">
      <c r="A39" s="25"/>
      <c r="B39" s="166"/>
      <c r="C39" s="179"/>
      <c r="D39" s="154" t="s">
        <v>97</v>
      </c>
      <c r="E39" s="180" t="s">
        <v>98</v>
      </c>
      <c r="F39" s="155" t="s">
        <v>99</v>
      </c>
      <c r="G39" s="180" t="s">
        <v>100</v>
      </c>
      <c r="H39" s="155" t="s">
        <v>101</v>
      </c>
      <c r="I39" s="180" t="s">
        <v>354</v>
      </c>
      <c r="J39" s="155">
        <v>9774</v>
      </c>
      <c r="K39" s="181">
        <v>13074</v>
      </c>
      <c r="L39" s="181" t="s">
        <v>105</v>
      </c>
      <c r="M39" s="181" t="s">
        <v>348</v>
      </c>
      <c r="N39" s="171">
        <v>4.5</v>
      </c>
      <c r="O39" s="159">
        <f t="shared" si="0"/>
        <v>574.7155555555555</v>
      </c>
      <c r="P39" s="55">
        <v>5.21</v>
      </c>
      <c r="Q39" s="182" t="s">
        <v>102</v>
      </c>
      <c r="R39" s="172" t="s">
        <v>78</v>
      </c>
      <c r="S39" s="172" t="s">
        <v>65</v>
      </c>
      <c r="T39" s="172" t="s">
        <v>353</v>
      </c>
      <c r="U39" s="162" t="s">
        <v>346</v>
      </c>
      <c r="V39" s="163">
        <f t="shared" si="1"/>
      </c>
      <c r="X39" s="164"/>
      <c r="Y39" s="165"/>
    </row>
    <row r="40" spans="1:25" s="4" customFormat="1" ht="21" customHeight="1">
      <c r="A40" s="25"/>
      <c r="B40" s="166"/>
      <c r="C40" s="179"/>
      <c r="D40" s="154" t="s">
        <v>97</v>
      </c>
      <c r="E40" s="180" t="s">
        <v>98</v>
      </c>
      <c r="F40" s="155" t="s">
        <v>99</v>
      </c>
      <c r="G40" s="180" t="s">
        <v>100</v>
      </c>
      <c r="H40" s="155" t="s">
        <v>101</v>
      </c>
      <c r="I40" s="180" t="s">
        <v>354</v>
      </c>
      <c r="J40" s="155">
        <v>9774</v>
      </c>
      <c r="K40" s="181">
        <v>13074</v>
      </c>
      <c r="L40" s="181" t="s">
        <v>105</v>
      </c>
      <c r="M40" s="181" t="s">
        <v>348</v>
      </c>
      <c r="N40" s="171">
        <v>4.45</v>
      </c>
      <c r="O40" s="159">
        <f t="shared" si="0"/>
        <v>581.1730337078651</v>
      </c>
      <c r="P40" s="55">
        <v>5.21</v>
      </c>
      <c r="Q40" s="182" t="s">
        <v>102</v>
      </c>
      <c r="R40" s="172" t="s">
        <v>78</v>
      </c>
      <c r="S40" s="172" t="s">
        <v>65</v>
      </c>
      <c r="T40" s="172" t="s">
        <v>353</v>
      </c>
      <c r="U40" s="162" t="s">
        <v>346</v>
      </c>
      <c r="V40" s="163">
        <f t="shared" si="1"/>
      </c>
      <c r="X40" s="164"/>
      <c r="Y40" s="165"/>
    </row>
    <row r="41" spans="1:25" s="4" customFormat="1" ht="21" customHeight="1">
      <c r="A41" s="25"/>
      <c r="B41" s="166"/>
      <c r="C41" s="179"/>
      <c r="D41" s="154" t="s">
        <v>97</v>
      </c>
      <c r="E41" s="180" t="s">
        <v>98</v>
      </c>
      <c r="F41" s="155" t="s">
        <v>99</v>
      </c>
      <c r="G41" s="180" t="s">
        <v>103</v>
      </c>
      <c r="H41" s="155" t="s">
        <v>104</v>
      </c>
      <c r="I41" s="180" t="s">
        <v>354</v>
      </c>
      <c r="J41" s="155">
        <v>9790</v>
      </c>
      <c r="K41" s="181">
        <v>14135</v>
      </c>
      <c r="L41" s="181">
        <v>79</v>
      </c>
      <c r="M41" s="181" t="s">
        <v>321</v>
      </c>
      <c r="N41" s="171">
        <v>4.2</v>
      </c>
      <c r="O41" s="159">
        <f t="shared" si="0"/>
        <v>615.7666666666667</v>
      </c>
      <c r="P41" s="55">
        <v>4.23</v>
      </c>
      <c r="Q41" s="182" t="s">
        <v>102</v>
      </c>
      <c r="R41" s="172" t="s">
        <v>78</v>
      </c>
      <c r="S41" s="172" t="s">
        <v>65</v>
      </c>
      <c r="T41" s="172"/>
      <c r="U41" s="162" t="s">
        <v>346</v>
      </c>
      <c r="V41" s="163">
        <f t="shared" si="1"/>
      </c>
      <c r="X41" s="164"/>
      <c r="Y41" s="165"/>
    </row>
    <row r="42" spans="1:25" s="4" customFormat="1" ht="21" customHeight="1">
      <c r="A42" s="25"/>
      <c r="B42" s="166"/>
      <c r="C42" s="179"/>
      <c r="D42" s="154" t="s">
        <v>355</v>
      </c>
      <c r="E42" s="180" t="s">
        <v>326</v>
      </c>
      <c r="F42" s="155" t="s">
        <v>324</v>
      </c>
      <c r="G42" s="180" t="s">
        <v>356</v>
      </c>
      <c r="H42" s="155" t="s">
        <v>357</v>
      </c>
      <c r="I42" s="180" t="s">
        <v>354</v>
      </c>
      <c r="J42" s="155">
        <v>8654</v>
      </c>
      <c r="K42" s="181">
        <v>12889</v>
      </c>
      <c r="L42" s="181">
        <v>77</v>
      </c>
      <c r="M42" s="181" t="s">
        <v>321</v>
      </c>
      <c r="N42" s="171">
        <v>4.9</v>
      </c>
      <c r="O42" s="159">
        <f t="shared" si="0"/>
        <v>527.8</v>
      </c>
      <c r="P42" s="55">
        <v>5.14</v>
      </c>
      <c r="Q42" s="182" t="s">
        <v>329</v>
      </c>
      <c r="R42" s="172" t="s">
        <v>78</v>
      </c>
      <c r="S42" s="172" t="s">
        <v>65</v>
      </c>
      <c r="T42" s="172"/>
      <c r="U42" s="162" t="s">
        <v>346</v>
      </c>
      <c r="V42" s="163">
        <f t="shared" si="1"/>
      </c>
      <c r="X42" s="164"/>
      <c r="Y42" s="165"/>
    </row>
    <row r="43" spans="1:25" s="4" customFormat="1" ht="21" customHeight="1">
      <c r="A43" s="25"/>
      <c r="B43" s="166"/>
      <c r="C43" s="179"/>
      <c r="D43" s="154" t="s">
        <v>358</v>
      </c>
      <c r="E43" s="180" t="s">
        <v>326</v>
      </c>
      <c r="F43" s="155" t="s">
        <v>324</v>
      </c>
      <c r="G43" s="180" t="s">
        <v>356</v>
      </c>
      <c r="H43" s="155" t="s">
        <v>357</v>
      </c>
      <c r="I43" s="180" t="s">
        <v>354</v>
      </c>
      <c r="J43" s="155">
        <v>8654</v>
      </c>
      <c r="K43" s="181">
        <v>12889</v>
      </c>
      <c r="L43" s="181">
        <v>77</v>
      </c>
      <c r="M43" s="181" t="s">
        <v>321</v>
      </c>
      <c r="N43" s="171">
        <v>4.9</v>
      </c>
      <c r="O43" s="159">
        <f t="shared" si="0"/>
        <v>527.8</v>
      </c>
      <c r="P43" s="55">
        <v>5.14</v>
      </c>
      <c r="Q43" s="182" t="s">
        <v>329</v>
      </c>
      <c r="R43" s="172" t="s">
        <v>78</v>
      </c>
      <c r="S43" s="172" t="s">
        <v>65</v>
      </c>
      <c r="T43" s="172"/>
      <c r="U43" s="162" t="s">
        <v>346</v>
      </c>
      <c r="V43" s="163">
        <f t="shared" si="1"/>
      </c>
      <c r="X43" s="164"/>
      <c r="Y43" s="165"/>
    </row>
    <row r="44" spans="1:25" s="4" customFormat="1" ht="21" customHeight="1">
      <c r="A44" s="183"/>
      <c r="B44" s="166"/>
      <c r="C44" s="179"/>
      <c r="D44" s="184" t="s">
        <v>359</v>
      </c>
      <c r="E44" s="185" t="s">
        <v>360</v>
      </c>
      <c r="F44" s="169" t="s">
        <v>361</v>
      </c>
      <c r="G44" s="186" t="s">
        <v>362</v>
      </c>
      <c r="H44" s="156" t="s">
        <v>108</v>
      </c>
      <c r="I44" s="186" t="s">
        <v>274</v>
      </c>
      <c r="J44" s="156" t="s">
        <v>109</v>
      </c>
      <c r="K44" s="187" t="s">
        <v>110</v>
      </c>
      <c r="L44" s="187" t="s">
        <v>111</v>
      </c>
      <c r="M44" s="187" t="s">
        <v>321</v>
      </c>
      <c r="N44" s="158">
        <v>4.9</v>
      </c>
      <c r="O44" s="159">
        <f t="shared" si="0"/>
        <v>527.8</v>
      </c>
      <c r="P44" s="54">
        <v>4.23</v>
      </c>
      <c r="Q44" s="182" t="s">
        <v>363</v>
      </c>
      <c r="R44" s="182" t="s">
        <v>78</v>
      </c>
      <c r="S44" s="188" t="s">
        <v>112</v>
      </c>
      <c r="T44" s="188"/>
      <c r="U44" s="162" t="s">
        <v>346</v>
      </c>
      <c r="V44" s="177">
        <f t="shared" si="1"/>
        <v>115</v>
      </c>
      <c r="X44" s="164"/>
      <c r="Y44" s="165"/>
    </row>
    <row r="45" spans="1:25" s="4" customFormat="1" ht="21" customHeight="1">
      <c r="A45" s="189"/>
      <c r="B45" s="166"/>
      <c r="C45" s="179"/>
      <c r="D45" s="184" t="s">
        <v>364</v>
      </c>
      <c r="E45" s="185" t="s">
        <v>107</v>
      </c>
      <c r="F45" s="169" t="s">
        <v>99</v>
      </c>
      <c r="G45" s="186" t="s">
        <v>362</v>
      </c>
      <c r="H45" s="156" t="s">
        <v>108</v>
      </c>
      <c r="I45" s="186" t="s">
        <v>274</v>
      </c>
      <c r="J45" s="156" t="s">
        <v>109</v>
      </c>
      <c r="K45" s="187" t="s">
        <v>110</v>
      </c>
      <c r="L45" s="187" t="s">
        <v>111</v>
      </c>
      <c r="M45" s="187" t="s">
        <v>321</v>
      </c>
      <c r="N45" s="158">
        <v>4.9</v>
      </c>
      <c r="O45" s="159">
        <f t="shared" si="0"/>
        <v>527.8</v>
      </c>
      <c r="P45" s="54">
        <v>4.23</v>
      </c>
      <c r="Q45" s="182" t="s">
        <v>363</v>
      </c>
      <c r="R45" s="182" t="s">
        <v>78</v>
      </c>
      <c r="S45" s="188" t="s">
        <v>112</v>
      </c>
      <c r="T45" s="188"/>
      <c r="U45" s="162" t="s">
        <v>346</v>
      </c>
      <c r="V45" s="177">
        <f t="shared" si="1"/>
        <v>115</v>
      </c>
      <c r="X45" s="164"/>
      <c r="Y45" s="165"/>
    </row>
    <row r="46" spans="1:25" s="4" customFormat="1" ht="21" customHeight="1">
      <c r="A46" s="25"/>
      <c r="B46" s="166"/>
      <c r="C46" s="179"/>
      <c r="D46" s="154" t="s">
        <v>113</v>
      </c>
      <c r="E46" s="180" t="s">
        <v>98</v>
      </c>
      <c r="F46" s="155" t="s">
        <v>99</v>
      </c>
      <c r="G46" s="180" t="s">
        <v>100</v>
      </c>
      <c r="H46" s="155" t="s">
        <v>101</v>
      </c>
      <c r="I46" s="180" t="s">
        <v>59</v>
      </c>
      <c r="J46" s="155">
        <v>9774</v>
      </c>
      <c r="K46" s="181">
        <v>13074</v>
      </c>
      <c r="L46" s="181">
        <v>60</v>
      </c>
      <c r="M46" s="181" t="s">
        <v>348</v>
      </c>
      <c r="N46" s="158">
        <v>4.8</v>
      </c>
      <c r="O46" s="159">
        <f t="shared" si="0"/>
        <v>538.7958333333333</v>
      </c>
      <c r="P46" s="55">
        <v>5.21</v>
      </c>
      <c r="Q46" s="182" t="s">
        <v>102</v>
      </c>
      <c r="R46" s="172" t="s">
        <v>78</v>
      </c>
      <c r="S46" s="172" t="s">
        <v>65</v>
      </c>
      <c r="T46" s="172" t="s">
        <v>353</v>
      </c>
      <c r="U46" s="162" t="s">
        <v>346</v>
      </c>
      <c r="V46" s="163">
        <f t="shared" si="1"/>
      </c>
      <c r="X46" s="164"/>
      <c r="Y46" s="165"/>
    </row>
    <row r="47" spans="1:25" s="4" customFormat="1" ht="21" customHeight="1">
      <c r="A47" s="56"/>
      <c r="B47" s="166"/>
      <c r="C47" s="179"/>
      <c r="D47" s="154" t="s">
        <v>113</v>
      </c>
      <c r="E47" s="180" t="s">
        <v>98</v>
      </c>
      <c r="F47" s="155" t="s">
        <v>99</v>
      </c>
      <c r="G47" s="180" t="s">
        <v>103</v>
      </c>
      <c r="H47" s="155" t="s">
        <v>104</v>
      </c>
      <c r="I47" s="180" t="s">
        <v>59</v>
      </c>
      <c r="J47" s="155">
        <v>9774</v>
      </c>
      <c r="K47" s="181">
        <v>13074</v>
      </c>
      <c r="L47" s="181">
        <v>60</v>
      </c>
      <c r="M47" s="181" t="s">
        <v>348</v>
      </c>
      <c r="N47" s="171">
        <v>4.75</v>
      </c>
      <c r="O47" s="159">
        <f t="shared" si="0"/>
        <v>544.4673684210526</v>
      </c>
      <c r="P47" s="55">
        <v>5.21</v>
      </c>
      <c r="Q47" s="182" t="s">
        <v>102</v>
      </c>
      <c r="R47" s="172" t="s">
        <v>78</v>
      </c>
      <c r="S47" s="172" t="s">
        <v>65</v>
      </c>
      <c r="T47" s="172"/>
      <c r="U47" s="162" t="s">
        <v>346</v>
      </c>
      <c r="V47" s="163">
        <f t="shared" si="1"/>
      </c>
      <c r="X47" s="164"/>
      <c r="Y47" s="165"/>
    </row>
    <row r="48" spans="1:25" s="4" customFormat="1" ht="21" customHeight="1">
      <c r="A48" s="25"/>
      <c r="B48" s="166"/>
      <c r="C48" s="179"/>
      <c r="D48" s="154" t="s">
        <v>113</v>
      </c>
      <c r="E48" s="180" t="s">
        <v>98</v>
      </c>
      <c r="F48" s="155" t="s">
        <v>99</v>
      </c>
      <c r="G48" s="180" t="s">
        <v>100</v>
      </c>
      <c r="H48" s="155" t="s">
        <v>101</v>
      </c>
      <c r="I48" s="180" t="s">
        <v>59</v>
      </c>
      <c r="J48" s="155">
        <v>9774</v>
      </c>
      <c r="K48" s="181">
        <v>13074</v>
      </c>
      <c r="L48" s="181">
        <v>60</v>
      </c>
      <c r="M48" s="181" t="s">
        <v>348</v>
      </c>
      <c r="N48" s="158">
        <v>4.75</v>
      </c>
      <c r="O48" s="159">
        <f t="shared" si="0"/>
        <v>544.4673684210526</v>
      </c>
      <c r="P48" s="55">
        <v>5.21</v>
      </c>
      <c r="Q48" s="182" t="s">
        <v>102</v>
      </c>
      <c r="R48" s="172" t="s">
        <v>78</v>
      </c>
      <c r="S48" s="172" t="s">
        <v>65</v>
      </c>
      <c r="T48" s="172" t="s">
        <v>353</v>
      </c>
      <c r="U48" s="162" t="s">
        <v>346</v>
      </c>
      <c r="V48" s="163">
        <f t="shared" si="1"/>
      </c>
      <c r="X48" s="164"/>
      <c r="Y48" s="165"/>
    </row>
    <row r="49" spans="1:25" s="4" customFormat="1" ht="21" customHeight="1">
      <c r="A49" s="25"/>
      <c r="B49" s="166"/>
      <c r="C49" s="179"/>
      <c r="D49" s="154" t="s">
        <v>113</v>
      </c>
      <c r="E49" s="180" t="s">
        <v>98</v>
      </c>
      <c r="F49" s="155" t="s">
        <v>99</v>
      </c>
      <c r="G49" s="180" t="s">
        <v>100</v>
      </c>
      <c r="H49" s="155" t="s">
        <v>101</v>
      </c>
      <c r="I49" s="180" t="s">
        <v>354</v>
      </c>
      <c r="J49" s="155">
        <v>9774</v>
      </c>
      <c r="K49" s="181">
        <v>13074</v>
      </c>
      <c r="L49" s="181">
        <v>60</v>
      </c>
      <c r="M49" s="181" t="s">
        <v>348</v>
      </c>
      <c r="N49" s="158">
        <v>4.5</v>
      </c>
      <c r="O49" s="159">
        <f t="shared" si="0"/>
        <v>574.7155555555555</v>
      </c>
      <c r="P49" s="55">
        <v>5.21</v>
      </c>
      <c r="Q49" s="182" t="s">
        <v>102</v>
      </c>
      <c r="R49" s="172" t="s">
        <v>78</v>
      </c>
      <c r="S49" s="172" t="s">
        <v>65</v>
      </c>
      <c r="T49" s="172" t="s">
        <v>353</v>
      </c>
      <c r="U49" s="162" t="s">
        <v>346</v>
      </c>
      <c r="V49" s="163">
        <f t="shared" si="1"/>
      </c>
      <c r="X49" s="164"/>
      <c r="Y49" s="165"/>
    </row>
    <row r="50" spans="1:25" s="4" customFormat="1" ht="21" customHeight="1">
      <c r="A50" s="25"/>
      <c r="B50" s="166"/>
      <c r="C50" s="179"/>
      <c r="D50" s="154" t="s">
        <v>113</v>
      </c>
      <c r="E50" s="155" t="s">
        <v>98</v>
      </c>
      <c r="F50" s="155" t="s">
        <v>99</v>
      </c>
      <c r="G50" s="157" t="s">
        <v>100</v>
      </c>
      <c r="H50" s="155" t="s">
        <v>101</v>
      </c>
      <c r="I50" s="180" t="s">
        <v>354</v>
      </c>
      <c r="J50" s="155">
        <v>9774</v>
      </c>
      <c r="K50" s="155">
        <v>13074</v>
      </c>
      <c r="L50" s="155">
        <v>60</v>
      </c>
      <c r="M50" s="155" t="s">
        <v>348</v>
      </c>
      <c r="N50" s="158">
        <v>4.45</v>
      </c>
      <c r="O50" s="159">
        <f t="shared" si="0"/>
        <v>581.1730337078651</v>
      </c>
      <c r="P50" s="55">
        <v>5.21</v>
      </c>
      <c r="Q50" s="160" t="s">
        <v>102</v>
      </c>
      <c r="R50" s="161" t="s">
        <v>78</v>
      </c>
      <c r="S50" s="161" t="s">
        <v>65</v>
      </c>
      <c r="T50" s="161" t="s">
        <v>353</v>
      </c>
      <c r="U50" s="162" t="s">
        <v>346</v>
      </c>
      <c r="V50" s="163">
        <f t="shared" si="1"/>
      </c>
      <c r="X50" s="164"/>
      <c r="Y50" s="165"/>
    </row>
    <row r="51" spans="1:25" s="4" customFormat="1" ht="21" customHeight="1">
      <c r="A51" s="56"/>
      <c r="B51" s="166"/>
      <c r="C51" s="179"/>
      <c r="D51" s="154" t="s">
        <v>113</v>
      </c>
      <c r="E51" s="155" t="s">
        <v>98</v>
      </c>
      <c r="F51" s="155" t="s">
        <v>99</v>
      </c>
      <c r="G51" s="157" t="s">
        <v>103</v>
      </c>
      <c r="H51" s="155" t="s">
        <v>104</v>
      </c>
      <c r="I51" s="180" t="s">
        <v>354</v>
      </c>
      <c r="J51" s="155">
        <v>9790</v>
      </c>
      <c r="K51" s="155">
        <v>14135</v>
      </c>
      <c r="L51" s="155">
        <v>79</v>
      </c>
      <c r="M51" s="155" t="s">
        <v>321</v>
      </c>
      <c r="N51" s="158">
        <v>4.2</v>
      </c>
      <c r="O51" s="159">
        <f t="shared" si="0"/>
        <v>615.7666666666667</v>
      </c>
      <c r="P51" s="55">
        <v>4.23</v>
      </c>
      <c r="Q51" s="160" t="s">
        <v>102</v>
      </c>
      <c r="R51" s="161" t="s">
        <v>78</v>
      </c>
      <c r="S51" s="161" t="s">
        <v>65</v>
      </c>
      <c r="T51" s="161"/>
      <c r="U51" s="162" t="s">
        <v>346</v>
      </c>
      <c r="V51" s="163">
        <f t="shared" si="1"/>
      </c>
      <c r="X51" s="164"/>
      <c r="Y51" s="165"/>
    </row>
    <row r="52" spans="1:25" s="4" customFormat="1" ht="21" customHeight="1">
      <c r="A52" s="25"/>
      <c r="B52" s="166"/>
      <c r="C52" s="179"/>
      <c r="D52" s="154" t="s">
        <v>114</v>
      </c>
      <c r="E52" s="155" t="s">
        <v>98</v>
      </c>
      <c r="F52" s="155" t="s">
        <v>99</v>
      </c>
      <c r="G52" s="157" t="s">
        <v>100</v>
      </c>
      <c r="H52" s="155" t="s">
        <v>101</v>
      </c>
      <c r="I52" s="180" t="s">
        <v>59</v>
      </c>
      <c r="J52" s="155">
        <v>9774</v>
      </c>
      <c r="K52" s="155">
        <v>13074</v>
      </c>
      <c r="L52" s="155">
        <v>60</v>
      </c>
      <c r="M52" s="155" t="s">
        <v>348</v>
      </c>
      <c r="N52" s="158">
        <v>4.8</v>
      </c>
      <c r="O52" s="159">
        <f t="shared" si="0"/>
        <v>538.7958333333333</v>
      </c>
      <c r="P52" s="55">
        <v>5.21</v>
      </c>
      <c r="Q52" s="160" t="s">
        <v>102</v>
      </c>
      <c r="R52" s="161" t="s">
        <v>78</v>
      </c>
      <c r="S52" s="161" t="s">
        <v>65</v>
      </c>
      <c r="T52" s="161" t="s">
        <v>353</v>
      </c>
      <c r="U52" s="162" t="s">
        <v>346</v>
      </c>
      <c r="V52" s="163">
        <f t="shared" si="1"/>
      </c>
      <c r="X52" s="164"/>
      <c r="Y52" s="165"/>
    </row>
    <row r="53" spans="1:25" s="4" customFormat="1" ht="21" customHeight="1">
      <c r="A53" s="25"/>
      <c r="B53" s="166"/>
      <c r="C53" s="179"/>
      <c r="D53" s="154" t="s">
        <v>114</v>
      </c>
      <c r="E53" s="155" t="s">
        <v>98</v>
      </c>
      <c r="F53" s="155" t="s">
        <v>99</v>
      </c>
      <c r="G53" s="157" t="s">
        <v>103</v>
      </c>
      <c r="H53" s="155" t="s">
        <v>104</v>
      </c>
      <c r="I53" s="180" t="s">
        <v>59</v>
      </c>
      <c r="J53" s="155">
        <v>9774</v>
      </c>
      <c r="K53" s="155">
        <v>13074</v>
      </c>
      <c r="L53" s="155">
        <v>60</v>
      </c>
      <c r="M53" s="155" t="s">
        <v>348</v>
      </c>
      <c r="N53" s="158">
        <v>4.75</v>
      </c>
      <c r="O53" s="159">
        <f t="shared" si="0"/>
        <v>544.4673684210526</v>
      </c>
      <c r="P53" s="55">
        <v>5.21</v>
      </c>
      <c r="Q53" s="160" t="s">
        <v>102</v>
      </c>
      <c r="R53" s="161" t="s">
        <v>78</v>
      </c>
      <c r="S53" s="161" t="s">
        <v>65</v>
      </c>
      <c r="T53" s="154"/>
      <c r="U53" s="162" t="s">
        <v>346</v>
      </c>
      <c r="V53" s="163">
        <f t="shared" si="1"/>
      </c>
      <c r="X53" s="164"/>
      <c r="Y53" s="165"/>
    </row>
    <row r="54" spans="1:25" s="4" customFormat="1" ht="21" customHeight="1">
      <c r="A54" s="25"/>
      <c r="B54" s="166"/>
      <c r="C54" s="179"/>
      <c r="D54" s="154" t="s">
        <v>114</v>
      </c>
      <c r="E54" s="155" t="s">
        <v>98</v>
      </c>
      <c r="F54" s="155" t="s">
        <v>99</v>
      </c>
      <c r="G54" s="157" t="s">
        <v>100</v>
      </c>
      <c r="H54" s="155" t="s">
        <v>101</v>
      </c>
      <c r="I54" s="180" t="s">
        <v>59</v>
      </c>
      <c r="J54" s="155">
        <v>9774</v>
      </c>
      <c r="K54" s="155">
        <v>13074</v>
      </c>
      <c r="L54" s="155">
        <v>60</v>
      </c>
      <c r="M54" s="155" t="s">
        <v>348</v>
      </c>
      <c r="N54" s="158">
        <v>4.75</v>
      </c>
      <c r="O54" s="159">
        <f t="shared" si="0"/>
        <v>544.4673684210526</v>
      </c>
      <c r="P54" s="55">
        <v>5.21</v>
      </c>
      <c r="Q54" s="160" t="s">
        <v>102</v>
      </c>
      <c r="R54" s="161" t="s">
        <v>78</v>
      </c>
      <c r="S54" s="161" t="s">
        <v>65</v>
      </c>
      <c r="T54" s="161" t="s">
        <v>353</v>
      </c>
      <c r="U54" s="162" t="s">
        <v>346</v>
      </c>
      <c r="V54" s="163">
        <f t="shared" si="1"/>
      </c>
      <c r="X54" s="164"/>
      <c r="Y54" s="165"/>
    </row>
    <row r="55" spans="1:25" s="4" customFormat="1" ht="21" customHeight="1">
      <c r="A55" s="25"/>
      <c r="B55" s="166"/>
      <c r="C55" s="179"/>
      <c r="D55" s="154" t="s">
        <v>114</v>
      </c>
      <c r="E55" s="155" t="s">
        <v>98</v>
      </c>
      <c r="F55" s="155" t="s">
        <v>99</v>
      </c>
      <c r="G55" s="157" t="s">
        <v>100</v>
      </c>
      <c r="H55" s="155" t="s">
        <v>101</v>
      </c>
      <c r="I55" s="180" t="s">
        <v>354</v>
      </c>
      <c r="J55" s="155">
        <v>9774</v>
      </c>
      <c r="K55" s="155">
        <v>13074</v>
      </c>
      <c r="L55" s="155">
        <v>60</v>
      </c>
      <c r="M55" s="155" t="s">
        <v>348</v>
      </c>
      <c r="N55" s="158">
        <v>4.5</v>
      </c>
      <c r="O55" s="159">
        <f t="shared" si="0"/>
        <v>574.7155555555555</v>
      </c>
      <c r="P55" s="55">
        <v>5.21</v>
      </c>
      <c r="Q55" s="160" t="s">
        <v>102</v>
      </c>
      <c r="R55" s="161" t="s">
        <v>78</v>
      </c>
      <c r="S55" s="161" t="s">
        <v>65</v>
      </c>
      <c r="T55" s="161" t="s">
        <v>353</v>
      </c>
      <c r="U55" s="162" t="s">
        <v>346</v>
      </c>
      <c r="V55" s="163">
        <f t="shared" si="1"/>
      </c>
      <c r="X55" s="164"/>
      <c r="Y55" s="165"/>
    </row>
    <row r="56" spans="1:25" s="4" customFormat="1" ht="21" customHeight="1">
      <c r="A56" s="25"/>
      <c r="B56" s="166"/>
      <c r="C56" s="179"/>
      <c r="D56" s="154" t="s">
        <v>114</v>
      </c>
      <c r="E56" s="155" t="s">
        <v>98</v>
      </c>
      <c r="F56" s="155" t="s">
        <v>99</v>
      </c>
      <c r="G56" s="157" t="s">
        <v>100</v>
      </c>
      <c r="H56" s="155" t="s">
        <v>101</v>
      </c>
      <c r="I56" s="180" t="s">
        <v>354</v>
      </c>
      <c r="J56" s="155">
        <v>9774</v>
      </c>
      <c r="K56" s="155">
        <v>13074</v>
      </c>
      <c r="L56" s="155">
        <v>60</v>
      </c>
      <c r="M56" s="155" t="s">
        <v>348</v>
      </c>
      <c r="N56" s="158">
        <v>4.45</v>
      </c>
      <c r="O56" s="159">
        <f t="shared" si="0"/>
        <v>581.1730337078651</v>
      </c>
      <c r="P56" s="55">
        <v>5.21</v>
      </c>
      <c r="Q56" s="160" t="s">
        <v>102</v>
      </c>
      <c r="R56" s="161" t="s">
        <v>78</v>
      </c>
      <c r="S56" s="161" t="s">
        <v>65</v>
      </c>
      <c r="T56" s="161" t="s">
        <v>353</v>
      </c>
      <c r="U56" s="162" t="s">
        <v>346</v>
      </c>
      <c r="V56" s="163">
        <f t="shared" si="1"/>
      </c>
      <c r="X56" s="164"/>
      <c r="Y56" s="165"/>
    </row>
    <row r="57" spans="1:25" s="4" customFormat="1" ht="21" customHeight="1">
      <c r="A57" s="25"/>
      <c r="B57" s="166"/>
      <c r="C57" s="179"/>
      <c r="D57" s="154" t="s">
        <v>114</v>
      </c>
      <c r="E57" s="155" t="s">
        <v>98</v>
      </c>
      <c r="F57" s="155" t="s">
        <v>99</v>
      </c>
      <c r="G57" s="157" t="s">
        <v>103</v>
      </c>
      <c r="H57" s="155" t="s">
        <v>104</v>
      </c>
      <c r="I57" s="180" t="s">
        <v>354</v>
      </c>
      <c r="J57" s="155">
        <v>9790</v>
      </c>
      <c r="K57" s="155">
        <v>14135</v>
      </c>
      <c r="L57" s="155">
        <v>79</v>
      </c>
      <c r="M57" s="155" t="s">
        <v>321</v>
      </c>
      <c r="N57" s="158">
        <v>4.2</v>
      </c>
      <c r="O57" s="159">
        <f t="shared" si="0"/>
        <v>615.7666666666667</v>
      </c>
      <c r="P57" s="55">
        <v>4.23</v>
      </c>
      <c r="Q57" s="160" t="s">
        <v>102</v>
      </c>
      <c r="R57" s="161" t="s">
        <v>78</v>
      </c>
      <c r="S57" s="161" t="s">
        <v>65</v>
      </c>
      <c r="T57" s="154"/>
      <c r="U57" s="162" t="s">
        <v>346</v>
      </c>
      <c r="V57" s="163">
        <f t="shared" si="1"/>
      </c>
      <c r="X57" s="164"/>
      <c r="Y57" s="165"/>
    </row>
    <row r="58" spans="1:25" s="4" customFormat="1" ht="21" customHeight="1">
      <c r="A58" s="25"/>
      <c r="B58" s="166"/>
      <c r="C58" s="179"/>
      <c r="D58" s="154" t="s">
        <v>365</v>
      </c>
      <c r="E58" s="155" t="s">
        <v>68</v>
      </c>
      <c r="F58" s="155" t="s">
        <v>69</v>
      </c>
      <c r="G58" s="157" t="s">
        <v>350</v>
      </c>
      <c r="H58" s="155" t="s">
        <v>351</v>
      </c>
      <c r="I58" s="180" t="s">
        <v>59</v>
      </c>
      <c r="J58" s="155">
        <v>9790</v>
      </c>
      <c r="K58" s="155">
        <v>14135</v>
      </c>
      <c r="L58" s="155">
        <v>79</v>
      </c>
      <c r="M58" s="155" t="s">
        <v>321</v>
      </c>
      <c r="N58" s="171">
        <v>4.8</v>
      </c>
      <c r="O58" s="159">
        <f t="shared" si="0"/>
        <v>538.7958333333333</v>
      </c>
      <c r="P58" s="55">
        <v>4.23</v>
      </c>
      <c r="Q58" s="160" t="s">
        <v>322</v>
      </c>
      <c r="R58" s="161" t="s">
        <v>78</v>
      </c>
      <c r="S58" s="161" t="s">
        <v>65</v>
      </c>
      <c r="T58" s="161"/>
      <c r="U58" s="162" t="s">
        <v>346</v>
      </c>
      <c r="V58" s="163">
        <f t="shared" si="1"/>
        <v>113</v>
      </c>
      <c r="X58" s="164"/>
      <c r="Y58" s="165"/>
    </row>
    <row r="59" spans="1:25" s="4" customFormat="1" ht="21" customHeight="1">
      <c r="A59" s="25"/>
      <c r="B59" s="166"/>
      <c r="C59" s="179"/>
      <c r="D59" s="154" t="s">
        <v>366</v>
      </c>
      <c r="E59" s="155" t="s">
        <v>68</v>
      </c>
      <c r="F59" s="155" t="s">
        <v>69</v>
      </c>
      <c r="G59" s="157" t="s">
        <v>350</v>
      </c>
      <c r="H59" s="155" t="s">
        <v>351</v>
      </c>
      <c r="I59" s="180" t="s">
        <v>59</v>
      </c>
      <c r="J59" s="155">
        <v>9790</v>
      </c>
      <c r="K59" s="155">
        <v>14135</v>
      </c>
      <c r="L59" s="155">
        <v>79</v>
      </c>
      <c r="M59" s="155" t="s">
        <v>321</v>
      </c>
      <c r="N59" s="171">
        <v>4.8</v>
      </c>
      <c r="O59" s="159">
        <f t="shared" si="0"/>
        <v>538.7958333333333</v>
      </c>
      <c r="P59" s="55">
        <v>4.23</v>
      </c>
      <c r="Q59" s="160" t="s">
        <v>322</v>
      </c>
      <c r="R59" s="161" t="s">
        <v>78</v>
      </c>
      <c r="S59" s="161" t="s">
        <v>65</v>
      </c>
      <c r="T59" s="161"/>
      <c r="U59" s="162" t="s">
        <v>346</v>
      </c>
      <c r="V59" s="163">
        <f t="shared" si="1"/>
        <v>113</v>
      </c>
      <c r="X59" s="164"/>
      <c r="Y59" s="165"/>
    </row>
    <row r="60" spans="1:25" s="4" customFormat="1" ht="21" customHeight="1">
      <c r="A60" s="25"/>
      <c r="B60" s="166"/>
      <c r="C60" s="179"/>
      <c r="D60" s="154" t="s">
        <v>115</v>
      </c>
      <c r="E60" s="155" t="s">
        <v>98</v>
      </c>
      <c r="F60" s="155" t="s">
        <v>99</v>
      </c>
      <c r="G60" s="157" t="s">
        <v>100</v>
      </c>
      <c r="H60" s="155" t="s">
        <v>101</v>
      </c>
      <c r="I60" s="180" t="s">
        <v>59</v>
      </c>
      <c r="J60" s="155">
        <v>9790</v>
      </c>
      <c r="K60" s="155">
        <v>14135</v>
      </c>
      <c r="L60" s="155">
        <v>79</v>
      </c>
      <c r="M60" s="155" t="s">
        <v>321</v>
      </c>
      <c r="N60" s="171">
        <v>4.6</v>
      </c>
      <c r="O60" s="159">
        <f t="shared" si="0"/>
        <v>562.2217391304348</v>
      </c>
      <c r="P60" s="55">
        <v>4.23</v>
      </c>
      <c r="Q60" s="160" t="s">
        <v>102</v>
      </c>
      <c r="R60" s="161" t="s">
        <v>78</v>
      </c>
      <c r="S60" s="161" t="s">
        <v>65</v>
      </c>
      <c r="T60" s="161" t="s">
        <v>353</v>
      </c>
      <c r="U60" s="162" t="s">
        <v>346</v>
      </c>
      <c r="V60" s="163">
        <f t="shared" si="1"/>
        <v>108</v>
      </c>
      <c r="X60" s="164"/>
      <c r="Y60" s="165"/>
    </row>
    <row r="61" spans="1:25" s="4" customFormat="1" ht="21" customHeight="1">
      <c r="A61" s="25"/>
      <c r="B61" s="166"/>
      <c r="C61" s="179"/>
      <c r="D61" s="154" t="s">
        <v>115</v>
      </c>
      <c r="E61" s="155" t="s">
        <v>98</v>
      </c>
      <c r="F61" s="155" t="s">
        <v>99</v>
      </c>
      <c r="G61" s="157" t="s">
        <v>100</v>
      </c>
      <c r="H61" s="155" t="s">
        <v>101</v>
      </c>
      <c r="I61" s="180" t="s">
        <v>59</v>
      </c>
      <c r="J61" s="155">
        <v>9790</v>
      </c>
      <c r="K61" s="155">
        <v>14135</v>
      </c>
      <c r="L61" s="155">
        <v>79</v>
      </c>
      <c r="M61" s="155" t="s">
        <v>321</v>
      </c>
      <c r="N61" s="171">
        <v>4.55</v>
      </c>
      <c r="O61" s="159">
        <f t="shared" si="0"/>
        <v>568.4</v>
      </c>
      <c r="P61" s="55">
        <v>4.23</v>
      </c>
      <c r="Q61" s="160" t="s">
        <v>102</v>
      </c>
      <c r="R61" s="161" t="s">
        <v>78</v>
      </c>
      <c r="S61" s="161" t="s">
        <v>65</v>
      </c>
      <c r="T61" s="161" t="s">
        <v>353</v>
      </c>
      <c r="U61" s="162" t="s">
        <v>346</v>
      </c>
      <c r="V61" s="163">
        <f t="shared" si="1"/>
        <v>107</v>
      </c>
      <c r="X61" s="164"/>
      <c r="Y61" s="165"/>
    </row>
    <row r="62" spans="1:25" s="4" customFormat="1" ht="21" customHeight="1">
      <c r="A62" s="25"/>
      <c r="B62" s="166"/>
      <c r="C62" s="179"/>
      <c r="D62" s="154" t="s">
        <v>115</v>
      </c>
      <c r="E62" s="155" t="s">
        <v>98</v>
      </c>
      <c r="F62" s="155" t="s">
        <v>99</v>
      </c>
      <c r="G62" s="157" t="s">
        <v>103</v>
      </c>
      <c r="H62" s="155" t="s">
        <v>104</v>
      </c>
      <c r="I62" s="180" t="s">
        <v>59</v>
      </c>
      <c r="J62" s="155">
        <v>9790</v>
      </c>
      <c r="K62" s="155">
        <v>14135</v>
      </c>
      <c r="L62" s="155">
        <v>79</v>
      </c>
      <c r="M62" s="155" t="s">
        <v>321</v>
      </c>
      <c r="N62" s="171">
        <v>4.55</v>
      </c>
      <c r="O62" s="159">
        <f t="shared" si="0"/>
        <v>568.4</v>
      </c>
      <c r="P62" s="55">
        <v>4.23</v>
      </c>
      <c r="Q62" s="160" t="s">
        <v>102</v>
      </c>
      <c r="R62" s="161" t="s">
        <v>78</v>
      </c>
      <c r="S62" s="161" t="s">
        <v>65</v>
      </c>
      <c r="T62" s="161" t="s">
        <v>353</v>
      </c>
      <c r="U62" s="162" t="s">
        <v>346</v>
      </c>
      <c r="V62" s="163">
        <f t="shared" si="1"/>
        <v>107</v>
      </c>
      <c r="X62" s="164"/>
      <c r="Y62" s="165"/>
    </row>
    <row r="63" spans="1:25" s="4" customFormat="1" ht="21" customHeight="1">
      <c r="A63" s="25"/>
      <c r="B63" s="166"/>
      <c r="C63" s="179"/>
      <c r="D63" s="154" t="s">
        <v>115</v>
      </c>
      <c r="E63" s="155" t="s">
        <v>98</v>
      </c>
      <c r="F63" s="155" t="s">
        <v>99</v>
      </c>
      <c r="G63" s="157" t="s">
        <v>103</v>
      </c>
      <c r="H63" s="155" t="s">
        <v>104</v>
      </c>
      <c r="I63" s="180" t="s">
        <v>59</v>
      </c>
      <c r="J63" s="155">
        <v>9790</v>
      </c>
      <c r="K63" s="155">
        <v>14135</v>
      </c>
      <c r="L63" s="155">
        <v>79</v>
      </c>
      <c r="M63" s="155" t="s">
        <v>321</v>
      </c>
      <c r="N63" s="171">
        <v>4.5</v>
      </c>
      <c r="O63" s="159">
        <f t="shared" si="0"/>
        <v>574.7155555555555</v>
      </c>
      <c r="P63" s="55">
        <v>4.23</v>
      </c>
      <c r="Q63" s="160" t="s">
        <v>102</v>
      </c>
      <c r="R63" s="161" t="s">
        <v>78</v>
      </c>
      <c r="S63" s="161" t="s">
        <v>65</v>
      </c>
      <c r="T63" s="161" t="s">
        <v>353</v>
      </c>
      <c r="U63" s="162" t="s">
        <v>346</v>
      </c>
      <c r="V63" s="163">
        <f t="shared" si="1"/>
        <v>106</v>
      </c>
      <c r="X63" s="164"/>
      <c r="Y63" s="165"/>
    </row>
    <row r="64" spans="1:25" s="4" customFormat="1" ht="21" customHeight="1">
      <c r="A64" s="25"/>
      <c r="B64" s="166"/>
      <c r="C64" s="179"/>
      <c r="D64" s="154" t="s">
        <v>116</v>
      </c>
      <c r="E64" s="155" t="s">
        <v>98</v>
      </c>
      <c r="F64" s="155" t="s">
        <v>99</v>
      </c>
      <c r="G64" s="155" t="s">
        <v>100</v>
      </c>
      <c r="H64" s="155" t="s">
        <v>101</v>
      </c>
      <c r="I64" s="155" t="s">
        <v>59</v>
      </c>
      <c r="J64" s="155">
        <v>12110</v>
      </c>
      <c r="K64" s="155">
        <v>15520</v>
      </c>
      <c r="L64" s="155">
        <v>62</v>
      </c>
      <c r="M64" s="157" t="s">
        <v>348</v>
      </c>
      <c r="N64" s="171">
        <v>4.45</v>
      </c>
      <c r="O64" s="159">
        <f t="shared" si="0"/>
        <v>581.1730337078651</v>
      </c>
      <c r="P64" s="44">
        <v>4.06</v>
      </c>
      <c r="Q64" s="182" t="s">
        <v>102</v>
      </c>
      <c r="R64" s="161" t="s">
        <v>78</v>
      </c>
      <c r="S64" s="161" t="s">
        <v>65</v>
      </c>
      <c r="T64" s="161"/>
      <c r="U64" s="162" t="s">
        <v>346</v>
      </c>
      <c r="V64" s="163">
        <f t="shared" si="1"/>
        <v>109</v>
      </c>
      <c r="X64" s="164"/>
      <c r="Y64" s="165"/>
    </row>
    <row r="65" spans="1:25" s="4" customFormat="1" ht="21" customHeight="1">
      <c r="A65" s="25"/>
      <c r="B65" s="166"/>
      <c r="C65" s="179"/>
      <c r="D65" s="154" t="s">
        <v>117</v>
      </c>
      <c r="E65" s="180" t="s">
        <v>98</v>
      </c>
      <c r="F65" s="155" t="s">
        <v>99</v>
      </c>
      <c r="G65" s="180" t="s">
        <v>100</v>
      </c>
      <c r="H65" s="155" t="s">
        <v>101</v>
      </c>
      <c r="I65" s="180" t="s">
        <v>59</v>
      </c>
      <c r="J65" s="155">
        <v>9790</v>
      </c>
      <c r="K65" s="181">
        <v>14135</v>
      </c>
      <c r="L65" s="181">
        <v>79</v>
      </c>
      <c r="M65" s="181" t="s">
        <v>321</v>
      </c>
      <c r="N65" s="171">
        <v>4.6</v>
      </c>
      <c r="O65" s="159">
        <f t="shared" si="0"/>
        <v>562.2217391304348</v>
      </c>
      <c r="P65" s="55">
        <v>4.23</v>
      </c>
      <c r="Q65" s="182" t="s">
        <v>102</v>
      </c>
      <c r="R65" s="172" t="s">
        <v>78</v>
      </c>
      <c r="S65" s="172" t="s">
        <v>65</v>
      </c>
      <c r="T65" s="172" t="s">
        <v>353</v>
      </c>
      <c r="U65" s="162" t="s">
        <v>346</v>
      </c>
      <c r="V65" s="163">
        <f t="shared" si="1"/>
        <v>108</v>
      </c>
      <c r="X65" s="164"/>
      <c r="Y65" s="165"/>
    </row>
    <row r="66" spans="1:25" s="4" customFormat="1" ht="21" customHeight="1">
      <c r="A66" s="25"/>
      <c r="B66" s="166"/>
      <c r="C66" s="179"/>
      <c r="D66" s="154" t="s">
        <v>117</v>
      </c>
      <c r="E66" s="180" t="s">
        <v>98</v>
      </c>
      <c r="F66" s="155" t="s">
        <v>99</v>
      </c>
      <c r="G66" s="180" t="s">
        <v>100</v>
      </c>
      <c r="H66" s="155" t="s">
        <v>101</v>
      </c>
      <c r="I66" s="180" t="s">
        <v>59</v>
      </c>
      <c r="J66" s="155">
        <v>9790</v>
      </c>
      <c r="K66" s="181">
        <v>14135</v>
      </c>
      <c r="L66" s="181">
        <v>79</v>
      </c>
      <c r="M66" s="181" t="s">
        <v>321</v>
      </c>
      <c r="N66" s="171">
        <v>4.55</v>
      </c>
      <c r="O66" s="159">
        <f t="shared" si="0"/>
        <v>568.4</v>
      </c>
      <c r="P66" s="55">
        <v>4.23</v>
      </c>
      <c r="Q66" s="182" t="s">
        <v>102</v>
      </c>
      <c r="R66" s="172" t="s">
        <v>78</v>
      </c>
      <c r="S66" s="172" t="s">
        <v>65</v>
      </c>
      <c r="T66" s="172" t="s">
        <v>353</v>
      </c>
      <c r="U66" s="162" t="s">
        <v>346</v>
      </c>
      <c r="V66" s="163">
        <f t="shared" si="1"/>
        <v>107</v>
      </c>
      <c r="X66" s="164"/>
      <c r="Y66" s="165"/>
    </row>
    <row r="67" spans="1:25" s="4" customFormat="1" ht="21" customHeight="1">
      <c r="A67" s="25"/>
      <c r="B67" s="166"/>
      <c r="C67" s="179"/>
      <c r="D67" s="154" t="s">
        <v>117</v>
      </c>
      <c r="E67" s="180" t="s">
        <v>98</v>
      </c>
      <c r="F67" s="155" t="s">
        <v>99</v>
      </c>
      <c r="G67" s="180" t="s">
        <v>103</v>
      </c>
      <c r="H67" s="155" t="s">
        <v>104</v>
      </c>
      <c r="I67" s="180" t="s">
        <v>59</v>
      </c>
      <c r="J67" s="155">
        <v>9790</v>
      </c>
      <c r="K67" s="181">
        <v>14135</v>
      </c>
      <c r="L67" s="181">
        <v>79</v>
      </c>
      <c r="M67" s="181" t="s">
        <v>321</v>
      </c>
      <c r="N67" s="171">
        <v>4.55</v>
      </c>
      <c r="O67" s="159">
        <f t="shared" si="0"/>
        <v>568.4</v>
      </c>
      <c r="P67" s="55">
        <v>4.23</v>
      </c>
      <c r="Q67" s="182" t="s">
        <v>102</v>
      </c>
      <c r="R67" s="172" t="s">
        <v>78</v>
      </c>
      <c r="S67" s="172" t="s">
        <v>65</v>
      </c>
      <c r="T67" s="172" t="s">
        <v>353</v>
      </c>
      <c r="U67" s="162" t="s">
        <v>346</v>
      </c>
      <c r="V67" s="163">
        <f t="shared" si="1"/>
        <v>107</v>
      </c>
      <c r="X67" s="164"/>
      <c r="Y67" s="165"/>
    </row>
    <row r="68" spans="1:25" s="4" customFormat="1" ht="21" customHeight="1">
      <c r="A68" s="25"/>
      <c r="B68" s="166"/>
      <c r="C68" s="179"/>
      <c r="D68" s="154" t="s">
        <v>117</v>
      </c>
      <c r="E68" s="180" t="s">
        <v>98</v>
      </c>
      <c r="F68" s="155" t="s">
        <v>99</v>
      </c>
      <c r="G68" s="180" t="s">
        <v>103</v>
      </c>
      <c r="H68" s="155" t="s">
        <v>104</v>
      </c>
      <c r="I68" s="180" t="s">
        <v>59</v>
      </c>
      <c r="J68" s="155">
        <v>9790</v>
      </c>
      <c r="K68" s="181">
        <v>14135</v>
      </c>
      <c r="L68" s="181">
        <v>79</v>
      </c>
      <c r="M68" s="181" t="s">
        <v>321</v>
      </c>
      <c r="N68" s="171">
        <v>4.5</v>
      </c>
      <c r="O68" s="159">
        <f t="shared" si="0"/>
        <v>574.7155555555555</v>
      </c>
      <c r="P68" s="55">
        <v>4.23</v>
      </c>
      <c r="Q68" s="182" t="s">
        <v>102</v>
      </c>
      <c r="R68" s="172" t="s">
        <v>78</v>
      </c>
      <c r="S68" s="172" t="s">
        <v>65</v>
      </c>
      <c r="T68" s="172" t="s">
        <v>353</v>
      </c>
      <c r="U68" s="162" t="s">
        <v>346</v>
      </c>
      <c r="V68" s="163">
        <f t="shared" si="1"/>
        <v>106</v>
      </c>
      <c r="X68" s="164"/>
      <c r="Y68" s="165"/>
    </row>
    <row r="69" spans="1:25" s="4" customFormat="1" ht="21" customHeight="1">
      <c r="A69" s="25"/>
      <c r="B69" s="166"/>
      <c r="C69" s="179"/>
      <c r="D69" s="154" t="s">
        <v>117</v>
      </c>
      <c r="E69" s="180" t="s">
        <v>98</v>
      </c>
      <c r="F69" s="155" t="s">
        <v>99</v>
      </c>
      <c r="G69" s="180" t="s">
        <v>100</v>
      </c>
      <c r="H69" s="155" t="s">
        <v>101</v>
      </c>
      <c r="I69" s="180" t="s">
        <v>59</v>
      </c>
      <c r="J69" s="155">
        <v>12110</v>
      </c>
      <c r="K69" s="181">
        <v>15520</v>
      </c>
      <c r="L69" s="181">
        <v>62</v>
      </c>
      <c r="M69" s="181" t="s">
        <v>348</v>
      </c>
      <c r="N69" s="171">
        <v>4.45</v>
      </c>
      <c r="O69" s="159">
        <f t="shared" si="0"/>
        <v>581.1730337078651</v>
      </c>
      <c r="P69" s="55">
        <v>4.06</v>
      </c>
      <c r="Q69" s="182" t="s">
        <v>102</v>
      </c>
      <c r="R69" s="172" t="s">
        <v>78</v>
      </c>
      <c r="S69" s="172" t="s">
        <v>65</v>
      </c>
      <c r="T69" s="172" t="s">
        <v>353</v>
      </c>
      <c r="U69" s="162" t="s">
        <v>346</v>
      </c>
      <c r="V69" s="163">
        <f t="shared" si="1"/>
        <v>109</v>
      </c>
      <c r="X69" s="164"/>
      <c r="Y69" s="165"/>
    </row>
    <row r="70" spans="1:25" s="4" customFormat="1" ht="21" customHeight="1">
      <c r="A70" s="25"/>
      <c r="B70" s="166"/>
      <c r="C70" s="179"/>
      <c r="D70" s="154" t="s">
        <v>117</v>
      </c>
      <c r="E70" s="180" t="s">
        <v>98</v>
      </c>
      <c r="F70" s="155" t="s">
        <v>99</v>
      </c>
      <c r="G70" s="180" t="s">
        <v>100</v>
      </c>
      <c r="H70" s="155" t="s">
        <v>101</v>
      </c>
      <c r="I70" s="180" t="s">
        <v>59</v>
      </c>
      <c r="J70" s="155">
        <v>12110</v>
      </c>
      <c r="K70" s="181">
        <v>15520</v>
      </c>
      <c r="L70" s="181">
        <v>62</v>
      </c>
      <c r="M70" s="181" t="s">
        <v>348</v>
      </c>
      <c r="N70" s="171">
        <v>4.4</v>
      </c>
      <c r="O70" s="159">
        <f t="shared" si="0"/>
        <v>587.7772727272727</v>
      </c>
      <c r="P70" s="55">
        <v>4.06</v>
      </c>
      <c r="Q70" s="182" t="s">
        <v>102</v>
      </c>
      <c r="R70" s="172" t="s">
        <v>78</v>
      </c>
      <c r="S70" s="172" t="s">
        <v>65</v>
      </c>
      <c r="T70" s="172" t="s">
        <v>353</v>
      </c>
      <c r="U70" s="162" t="s">
        <v>346</v>
      </c>
      <c r="V70" s="163">
        <f t="shared" si="1"/>
        <v>108</v>
      </c>
      <c r="X70" s="164"/>
      <c r="Y70" s="165"/>
    </row>
    <row r="71" spans="1:25" s="4" customFormat="1" ht="21" customHeight="1">
      <c r="A71" s="25"/>
      <c r="B71" s="166"/>
      <c r="C71" s="179"/>
      <c r="D71" s="154" t="s">
        <v>118</v>
      </c>
      <c r="E71" s="180" t="s">
        <v>98</v>
      </c>
      <c r="F71" s="155" t="s">
        <v>99</v>
      </c>
      <c r="G71" s="180" t="s">
        <v>100</v>
      </c>
      <c r="H71" s="155" t="s">
        <v>101</v>
      </c>
      <c r="I71" s="180" t="s">
        <v>59</v>
      </c>
      <c r="J71" s="155">
        <v>9790</v>
      </c>
      <c r="K71" s="181">
        <v>14135</v>
      </c>
      <c r="L71" s="181">
        <v>79</v>
      </c>
      <c r="M71" s="181" t="s">
        <v>321</v>
      </c>
      <c r="N71" s="171">
        <v>4.6</v>
      </c>
      <c r="O71" s="159">
        <f t="shared" si="0"/>
        <v>562.2217391304348</v>
      </c>
      <c r="P71" s="55">
        <v>4.23</v>
      </c>
      <c r="Q71" s="182" t="s">
        <v>102</v>
      </c>
      <c r="R71" s="172" t="s">
        <v>78</v>
      </c>
      <c r="S71" s="172" t="s">
        <v>65</v>
      </c>
      <c r="T71" s="172" t="s">
        <v>353</v>
      </c>
      <c r="U71" s="162" t="s">
        <v>346</v>
      </c>
      <c r="V71" s="163">
        <f t="shared" si="1"/>
        <v>108</v>
      </c>
      <c r="X71" s="164"/>
      <c r="Y71" s="165"/>
    </row>
    <row r="72" spans="1:25" s="4" customFormat="1" ht="21" customHeight="1">
      <c r="A72" s="25"/>
      <c r="B72" s="166"/>
      <c r="C72" s="179"/>
      <c r="D72" s="154" t="s">
        <v>118</v>
      </c>
      <c r="E72" s="180" t="s">
        <v>98</v>
      </c>
      <c r="F72" s="155" t="s">
        <v>99</v>
      </c>
      <c r="G72" s="180" t="s">
        <v>100</v>
      </c>
      <c r="H72" s="155" t="s">
        <v>101</v>
      </c>
      <c r="I72" s="180" t="s">
        <v>59</v>
      </c>
      <c r="J72" s="155">
        <v>9790</v>
      </c>
      <c r="K72" s="181">
        <v>14135</v>
      </c>
      <c r="L72" s="181">
        <v>79</v>
      </c>
      <c r="M72" s="181" t="s">
        <v>321</v>
      </c>
      <c r="N72" s="171">
        <v>4.55</v>
      </c>
      <c r="O72" s="159">
        <f aca="true" t="shared" si="2" ref="O72:O92">IF(N72&gt;0,1/N72*37.7*68.6,"")</f>
        <v>568.4</v>
      </c>
      <c r="P72" s="55">
        <v>4.23</v>
      </c>
      <c r="Q72" s="182" t="s">
        <v>102</v>
      </c>
      <c r="R72" s="172" t="s">
        <v>78</v>
      </c>
      <c r="S72" s="172" t="s">
        <v>65</v>
      </c>
      <c r="T72" s="172" t="s">
        <v>353</v>
      </c>
      <c r="U72" s="162" t="s">
        <v>346</v>
      </c>
      <c r="V72" s="163">
        <f aca="true" t="shared" si="3" ref="V72:V92">IF(N72&lt;&gt;0,IF(N72&gt;=P72,ROUNDDOWN(N72/P72*100,0),""),"")</f>
        <v>107</v>
      </c>
      <c r="X72" s="164"/>
      <c r="Y72" s="165"/>
    </row>
    <row r="73" spans="1:25" s="4" customFormat="1" ht="21" customHeight="1">
      <c r="A73" s="25"/>
      <c r="B73" s="166"/>
      <c r="C73" s="179"/>
      <c r="D73" s="154" t="s">
        <v>118</v>
      </c>
      <c r="E73" s="180" t="s">
        <v>98</v>
      </c>
      <c r="F73" s="155" t="s">
        <v>99</v>
      </c>
      <c r="G73" s="180" t="s">
        <v>103</v>
      </c>
      <c r="H73" s="155" t="s">
        <v>104</v>
      </c>
      <c r="I73" s="180" t="s">
        <v>59</v>
      </c>
      <c r="J73" s="155">
        <v>9790</v>
      </c>
      <c r="K73" s="181">
        <v>14135</v>
      </c>
      <c r="L73" s="181">
        <v>79</v>
      </c>
      <c r="M73" s="181" t="s">
        <v>321</v>
      </c>
      <c r="N73" s="171">
        <v>4.55</v>
      </c>
      <c r="O73" s="159">
        <f t="shared" si="2"/>
        <v>568.4</v>
      </c>
      <c r="P73" s="55">
        <v>4.23</v>
      </c>
      <c r="Q73" s="182" t="s">
        <v>102</v>
      </c>
      <c r="R73" s="172" t="s">
        <v>78</v>
      </c>
      <c r="S73" s="172" t="s">
        <v>65</v>
      </c>
      <c r="T73" s="172" t="s">
        <v>353</v>
      </c>
      <c r="U73" s="162" t="s">
        <v>346</v>
      </c>
      <c r="V73" s="163">
        <f t="shared" si="3"/>
        <v>107</v>
      </c>
      <c r="X73" s="164"/>
      <c r="Y73" s="165"/>
    </row>
    <row r="74" spans="1:25" s="4" customFormat="1" ht="21" customHeight="1">
      <c r="A74" s="25"/>
      <c r="B74" s="166"/>
      <c r="C74" s="179"/>
      <c r="D74" s="154" t="s">
        <v>118</v>
      </c>
      <c r="E74" s="180" t="s">
        <v>98</v>
      </c>
      <c r="F74" s="155" t="s">
        <v>99</v>
      </c>
      <c r="G74" s="180" t="s">
        <v>103</v>
      </c>
      <c r="H74" s="155" t="s">
        <v>104</v>
      </c>
      <c r="I74" s="180" t="s">
        <v>59</v>
      </c>
      <c r="J74" s="155">
        <v>9790</v>
      </c>
      <c r="K74" s="181">
        <v>14135</v>
      </c>
      <c r="L74" s="181">
        <v>79</v>
      </c>
      <c r="M74" s="181" t="s">
        <v>321</v>
      </c>
      <c r="N74" s="171">
        <v>4.5</v>
      </c>
      <c r="O74" s="159">
        <f t="shared" si="2"/>
        <v>574.7155555555555</v>
      </c>
      <c r="P74" s="55">
        <v>4.23</v>
      </c>
      <c r="Q74" s="182" t="s">
        <v>102</v>
      </c>
      <c r="R74" s="172" t="s">
        <v>78</v>
      </c>
      <c r="S74" s="172" t="s">
        <v>65</v>
      </c>
      <c r="T74" s="172" t="s">
        <v>353</v>
      </c>
      <c r="U74" s="162" t="s">
        <v>346</v>
      </c>
      <c r="V74" s="163">
        <f t="shared" si="3"/>
        <v>106</v>
      </c>
      <c r="X74" s="164"/>
      <c r="Y74" s="165"/>
    </row>
    <row r="75" spans="1:25" s="4" customFormat="1" ht="21" customHeight="1">
      <c r="A75" s="25"/>
      <c r="B75" s="166"/>
      <c r="C75" s="179"/>
      <c r="D75" s="154" t="s">
        <v>118</v>
      </c>
      <c r="E75" s="155" t="s">
        <v>98</v>
      </c>
      <c r="F75" s="155" t="s">
        <v>99</v>
      </c>
      <c r="G75" s="157" t="s">
        <v>100</v>
      </c>
      <c r="H75" s="155" t="s">
        <v>101</v>
      </c>
      <c r="I75" s="180" t="s">
        <v>59</v>
      </c>
      <c r="J75" s="155">
        <v>12110</v>
      </c>
      <c r="K75" s="155">
        <v>15520</v>
      </c>
      <c r="L75" s="155">
        <v>62</v>
      </c>
      <c r="M75" s="155" t="s">
        <v>348</v>
      </c>
      <c r="N75" s="171">
        <v>4.45</v>
      </c>
      <c r="O75" s="159">
        <f t="shared" si="2"/>
        <v>581.1730337078651</v>
      </c>
      <c r="P75" s="55">
        <v>4.06</v>
      </c>
      <c r="Q75" s="160" t="s">
        <v>102</v>
      </c>
      <c r="R75" s="161" t="s">
        <v>78</v>
      </c>
      <c r="S75" s="161" t="s">
        <v>65</v>
      </c>
      <c r="T75" s="161" t="s">
        <v>353</v>
      </c>
      <c r="U75" s="162" t="s">
        <v>346</v>
      </c>
      <c r="V75" s="163">
        <f t="shared" si="3"/>
        <v>109</v>
      </c>
      <c r="X75" s="164"/>
      <c r="Y75" s="165"/>
    </row>
    <row r="76" spans="1:25" s="4" customFormat="1" ht="21" customHeight="1">
      <c r="A76" s="25"/>
      <c r="B76" s="166"/>
      <c r="C76" s="179"/>
      <c r="D76" s="154" t="s">
        <v>118</v>
      </c>
      <c r="E76" s="155" t="s">
        <v>98</v>
      </c>
      <c r="F76" s="155" t="s">
        <v>99</v>
      </c>
      <c r="G76" s="157" t="s">
        <v>100</v>
      </c>
      <c r="H76" s="155" t="s">
        <v>101</v>
      </c>
      <c r="I76" s="180" t="s">
        <v>59</v>
      </c>
      <c r="J76" s="155">
        <v>12110</v>
      </c>
      <c r="K76" s="155">
        <v>15520</v>
      </c>
      <c r="L76" s="155">
        <v>62</v>
      </c>
      <c r="M76" s="155" t="s">
        <v>348</v>
      </c>
      <c r="N76" s="171">
        <v>4.4</v>
      </c>
      <c r="O76" s="159">
        <f t="shared" si="2"/>
        <v>587.7772727272727</v>
      </c>
      <c r="P76" s="55">
        <v>4.06</v>
      </c>
      <c r="Q76" s="160" t="s">
        <v>102</v>
      </c>
      <c r="R76" s="161" t="s">
        <v>78</v>
      </c>
      <c r="S76" s="161" t="s">
        <v>65</v>
      </c>
      <c r="T76" s="161" t="s">
        <v>353</v>
      </c>
      <c r="U76" s="162" t="s">
        <v>346</v>
      </c>
      <c r="V76" s="163">
        <f t="shared" si="3"/>
        <v>108</v>
      </c>
      <c r="X76" s="164"/>
      <c r="Y76" s="165"/>
    </row>
    <row r="77" spans="1:25" s="4" customFormat="1" ht="21" customHeight="1">
      <c r="A77" s="25"/>
      <c r="B77" s="166"/>
      <c r="C77" s="179"/>
      <c r="D77" s="154" t="s">
        <v>367</v>
      </c>
      <c r="E77" s="155" t="s">
        <v>68</v>
      </c>
      <c r="F77" s="155" t="s">
        <v>69</v>
      </c>
      <c r="G77" s="157" t="s">
        <v>350</v>
      </c>
      <c r="H77" s="155" t="s">
        <v>351</v>
      </c>
      <c r="I77" s="180" t="s">
        <v>354</v>
      </c>
      <c r="J77" s="155">
        <v>9790</v>
      </c>
      <c r="K77" s="155">
        <v>14135</v>
      </c>
      <c r="L77" s="155">
        <v>79</v>
      </c>
      <c r="M77" s="155" t="s">
        <v>321</v>
      </c>
      <c r="N77" s="171">
        <v>4.55</v>
      </c>
      <c r="O77" s="159">
        <f t="shared" si="2"/>
        <v>568.4</v>
      </c>
      <c r="P77" s="55">
        <v>4.23</v>
      </c>
      <c r="Q77" s="160" t="s">
        <v>70</v>
      </c>
      <c r="R77" s="161" t="s">
        <v>78</v>
      </c>
      <c r="S77" s="161" t="s">
        <v>65</v>
      </c>
      <c r="T77" s="161"/>
      <c r="U77" s="162" t="s">
        <v>346</v>
      </c>
      <c r="V77" s="163">
        <f t="shared" si="3"/>
        <v>107</v>
      </c>
      <c r="X77" s="164"/>
      <c r="Y77" s="165"/>
    </row>
    <row r="78" spans="1:25" s="4" customFormat="1" ht="21" customHeight="1">
      <c r="A78" s="25"/>
      <c r="B78" s="166"/>
      <c r="C78" s="179"/>
      <c r="D78" s="154" t="s">
        <v>368</v>
      </c>
      <c r="E78" s="155" t="s">
        <v>68</v>
      </c>
      <c r="F78" s="155" t="s">
        <v>69</v>
      </c>
      <c r="G78" s="157" t="s">
        <v>350</v>
      </c>
      <c r="H78" s="155" t="s">
        <v>351</v>
      </c>
      <c r="I78" s="180" t="s">
        <v>354</v>
      </c>
      <c r="J78" s="155">
        <v>9790</v>
      </c>
      <c r="K78" s="155">
        <v>14135</v>
      </c>
      <c r="L78" s="155">
        <v>79</v>
      </c>
      <c r="M78" s="155" t="s">
        <v>321</v>
      </c>
      <c r="N78" s="171">
        <v>4.55</v>
      </c>
      <c r="O78" s="159">
        <f t="shared" si="2"/>
        <v>568.4</v>
      </c>
      <c r="P78" s="55">
        <v>4.23</v>
      </c>
      <c r="Q78" s="160" t="s">
        <v>70</v>
      </c>
      <c r="R78" s="161" t="s">
        <v>78</v>
      </c>
      <c r="S78" s="161" t="s">
        <v>65</v>
      </c>
      <c r="T78" s="161"/>
      <c r="U78" s="162" t="s">
        <v>346</v>
      </c>
      <c r="V78" s="163">
        <f t="shared" si="3"/>
        <v>107</v>
      </c>
      <c r="X78" s="164"/>
      <c r="Y78" s="165"/>
    </row>
    <row r="79" spans="1:25" s="4" customFormat="1" ht="21" customHeight="1">
      <c r="A79" s="25"/>
      <c r="B79" s="166"/>
      <c r="C79" s="179"/>
      <c r="D79" s="190" t="s">
        <v>119</v>
      </c>
      <c r="E79" s="191" t="s">
        <v>98</v>
      </c>
      <c r="F79" s="191" t="s">
        <v>99</v>
      </c>
      <c r="G79" s="191" t="s">
        <v>100</v>
      </c>
      <c r="H79" s="191" t="s">
        <v>101</v>
      </c>
      <c r="I79" s="191" t="s">
        <v>354</v>
      </c>
      <c r="J79" s="191">
        <v>9790</v>
      </c>
      <c r="K79" s="191">
        <v>14135</v>
      </c>
      <c r="L79" s="191">
        <v>79</v>
      </c>
      <c r="M79" s="192" t="s">
        <v>321</v>
      </c>
      <c r="N79" s="193">
        <v>4.3</v>
      </c>
      <c r="O79" s="194">
        <f t="shared" si="2"/>
        <v>601.4465116279071</v>
      </c>
      <c r="P79" s="195">
        <v>4.23</v>
      </c>
      <c r="Q79" s="196" t="s">
        <v>102</v>
      </c>
      <c r="R79" s="197" t="s">
        <v>78</v>
      </c>
      <c r="S79" s="197" t="s">
        <v>65</v>
      </c>
      <c r="T79" s="153" t="s">
        <v>353</v>
      </c>
      <c r="U79" s="152" t="s">
        <v>346</v>
      </c>
      <c r="V79" s="198">
        <f t="shared" si="3"/>
        <v>101</v>
      </c>
      <c r="X79" s="164"/>
      <c r="Y79" s="165"/>
    </row>
    <row r="80" spans="1:25" s="4" customFormat="1" ht="21" customHeight="1">
      <c r="A80" s="25"/>
      <c r="B80" s="166"/>
      <c r="C80" s="179"/>
      <c r="D80" s="154" t="s">
        <v>119</v>
      </c>
      <c r="E80" s="155" t="s">
        <v>98</v>
      </c>
      <c r="F80" s="155" t="s">
        <v>99</v>
      </c>
      <c r="G80" s="155" t="s">
        <v>100</v>
      </c>
      <c r="H80" s="155" t="s">
        <v>101</v>
      </c>
      <c r="I80" s="155" t="s">
        <v>354</v>
      </c>
      <c r="J80" s="155">
        <v>9790</v>
      </c>
      <c r="K80" s="155">
        <v>14135</v>
      </c>
      <c r="L80" s="155">
        <v>79</v>
      </c>
      <c r="M80" s="157" t="s">
        <v>321</v>
      </c>
      <c r="N80" s="171">
        <v>4.25</v>
      </c>
      <c r="O80" s="159">
        <f t="shared" si="2"/>
        <v>608.5223529411765</v>
      </c>
      <c r="P80" s="44">
        <v>4.23</v>
      </c>
      <c r="Q80" s="160" t="s">
        <v>102</v>
      </c>
      <c r="R80" s="161" t="s">
        <v>78</v>
      </c>
      <c r="S80" s="161" t="s">
        <v>65</v>
      </c>
      <c r="T80" s="172" t="s">
        <v>353</v>
      </c>
      <c r="U80" s="162" t="s">
        <v>346</v>
      </c>
      <c r="V80" s="163">
        <f t="shared" si="3"/>
        <v>100</v>
      </c>
      <c r="X80" s="164"/>
      <c r="Y80" s="165"/>
    </row>
    <row r="81" spans="1:25" s="4" customFormat="1" ht="21" customHeight="1">
      <c r="A81" s="25"/>
      <c r="B81" s="166"/>
      <c r="C81" s="179"/>
      <c r="D81" s="154" t="s">
        <v>119</v>
      </c>
      <c r="E81" s="155" t="s">
        <v>98</v>
      </c>
      <c r="F81" s="155" t="s">
        <v>99</v>
      </c>
      <c r="G81" s="155" t="s">
        <v>103</v>
      </c>
      <c r="H81" s="155" t="s">
        <v>104</v>
      </c>
      <c r="I81" s="155" t="s">
        <v>354</v>
      </c>
      <c r="J81" s="155">
        <v>9790</v>
      </c>
      <c r="K81" s="155">
        <v>14135</v>
      </c>
      <c r="L81" s="155">
        <v>79</v>
      </c>
      <c r="M81" s="157" t="s">
        <v>321</v>
      </c>
      <c r="N81" s="171">
        <v>4.25</v>
      </c>
      <c r="O81" s="159">
        <f t="shared" si="2"/>
        <v>608.5223529411765</v>
      </c>
      <c r="P81" s="44">
        <v>4.23</v>
      </c>
      <c r="Q81" s="160" t="s">
        <v>102</v>
      </c>
      <c r="R81" s="161" t="s">
        <v>78</v>
      </c>
      <c r="S81" s="161" t="s">
        <v>65</v>
      </c>
      <c r="T81" s="172"/>
      <c r="U81" s="162" t="s">
        <v>346</v>
      </c>
      <c r="V81" s="163">
        <f t="shared" si="3"/>
        <v>100</v>
      </c>
      <c r="X81" s="164"/>
      <c r="Y81" s="165"/>
    </row>
    <row r="82" spans="1:25" s="4" customFormat="1" ht="21" customHeight="1">
      <c r="A82" s="25"/>
      <c r="B82" s="166"/>
      <c r="C82" s="179"/>
      <c r="D82" s="154" t="s">
        <v>119</v>
      </c>
      <c r="E82" s="155" t="s">
        <v>98</v>
      </c>
      <c r="F82" s="155" t="s">
        <v>99</v>
      </c>
      <c r="G82" s="155" t="s">
        <v>100</v>
      </c>
      <c r="H82" s="155" t="s">
        <v>101</v>
      </c>
      <c r="I82" s="155" t="s">
        <v>354</v>
      </c>
      <c r="J82" s="155">
        <v>12110</v>
      </c>
      <c r="K82" s="155">
        <v>15520</v>
      </c>
      <c r="L82" s="155">
        <v>62</v>
      </c>
      <c r="M82" s="157" t="s">
        <v>348</v>
      </c>
      <c r="N82" s="171">
        <v>4.25</v>
      </c>
      <c r="O82" s="159">
        <f t="shared" si="2"/>
        <v>608.5223529411765</v>
      </c>
      <c r="P82" s="44">
        <v>4.06</v>
      </c>
      <c r="Q82" s="160" t="s">
        <v>102</v>
      </c>
      <c r="R82" s="161" t="s">
        <v>78</v>
      </c>
      <c r="S82" s="161" t="s">
        <v>65</v>
      </c>
      <c r="T82" s="172"/>
      <c r="U82" s="162" t="s">
        <v>346</v>
      </c>
      <c r="V82" s="163">
        <f t="shared" si="3"/>
        <v>104</v>
      </c>
      <c r="X82" s="164"/>
      <c r="Y82" s="165"/>
    </row>
    <row r="83" spans="1:25" s="4" customFormat="1" ht="21" customHeight="1">
      <c r="A83" s="25"/>
      <c r="B83" s="166"/>
      <c r="C83" s="179"/>
      <c r="D83" s="154" t="s">
        <v>120</v>
      </c>
      <c r="E83" s="180" t="s">
        <v>98</v>
      </c>
      <c r="F83" s="155" t="s">
        <v>99</v>
      </c>
      <c r="G83" s="180" t="s">
        <v>100</v>
      </c>
      <c r="H83" s="155" t="s">
        <v>101</v>
      </c>
      <c r="I83" s="180" t="s">
        <v>354</v>
      </c>
      <c r="J83" s="155">
        <v>9790</v>
      </c>
      <c r="K83" s="181">
        <v>14135</v>
      </c>
      <c r="L83" s="181">
        <v>79</v>
      </c>
      <c r="M83" s="181" t="s">
        <v>321</v>
      </c>
      <c r="N83" s="171">
        <v>4.3</v>
      </c>
      <c r="O83" s="159">
        <f t="shared" si="2"/>
        <v>601.4465116279071</v>
      </c>
      <c r="P83" s="55">
        <v>4.23</v>
      </c>
      <c r="Q83" s="182" t="s">
        <v>102</v>
      </c>
      <c r="R83" s="172" t="s">
        <v>78</v>
      </c>
      <c r="S83" s="172" t="s">
        <v>65</v>
      </c>
      <c r="T83" s="172" t="s">
        <v>353</v>
      </c>
      <c r="U83" s="162" t="s">
        <v>346</v>
      </c>
      <c r="V83" s="163">
        <f t="shared" si="3"/>
        <v>101</v>
      </c>
      <c r="X83" s="164"/>
      <c r="Y83" s="165"/>
    </row>
    <row r="84" spans="1:25" s="4" customFormat="1" ht="21" customHeight="1">
      <c r="A84" s="25"/>
      <c r="B84" s="166"/>
      <c r="C84" s="179"/>
      <c r="D84" s="154" t="s">
        <v>120</v>
      </c>
      <c r="E84" s="180" t="s">
        <v>98</v>
      </c>
      <c r="F84" s="155" t="s">
        <v>99</v>
      </c>
      <c r="G84" s="180" t="s">
        <v>100</v>
      </c>
      <c r="H84" s="155" t="s">
        <v>101</v>
      </c>
      <c r="I84" s="180" t="s">
        <v>354</v>
      </c>
      <c r="J84" s="155">
        <v>9790</v>
      </c>
      <c r="K84" s="181">
        <v>14135</v>
      </c>
      <c r="L84" s="181">
        <v>79</v>
      </c>
      <c r="M84" s="181" t="s">
        <v>321</v>
      </c>
      <c r="N84" s="193">
        <v>4.25</v>
      </c>
      <c r="O84" s="194">
        <f t="shared" si="2"/>
        <v>608.5223529411765</v>
      </c>
      <c r="P84" s="55">
        <v>4.23</v>
      </c>
      <c r="Q84" s="182" t="s">
        <v>102</v>
      </c>
      <c r="R84" s="172" t="s">
        <v>78</v>
      </c>
      <c r="S84" s="172" t="s">
        <v>65</v>
      </c>
      <c r="T84" s="172" t="s">
        <v>353</v>
      </c>
      <c r="U84" s="162" t="s">
        <v>346</v>
      </c>
      <c r="V84" s="163">
        <f t="shared" si="3"/>
        <v>100</v>
      </c>
      <c r="X84" s="164"/>
      <c r="Y84" s="165"/>
    </row>
    <row r="85" spans="1:25" s="4" customFormat="1" ht="21" customHeight="1">
      <c r="A85" s="25"/>
      <c r="B85" s="166"/>
      <c r="C85" s="179"/>
      <c r="D85" s="154" t="s">
        <v>120</v>
      </c>
      <c r="E85" s="155" t="s">
        <v>98</v>
      </c>
      <c r="F85" s="155" t="s">
        <v>99</v>
      </c>
      <c r="G85" s="157" t="s">
        <v>103</v>
      </c>
      <c r="H85" s="155" t="s">
        <v>104</v>
      </c>
      <c r="I85" s="180" t="s">
        <v>354</v>
      </c>
      <c r="J85" s="155">
        <v>9790</v>
      </c>
      <c r="K85" s="155">
        <v>14135</v>
      </c>
      <c r="L85" s="155">
        <v>79</v>
      </c>
      <c r="M85" s="155" t="s">
        <v>321</v>
      </c>
      <c r="N85" s="171">
        <v>4.25</v>
      </c>
      <c r="O85" s="159">
        <f t="shared" si="2"/>
        <v>608.5223529411765</v>
      </c>
      <c r="P85" s="55">
        <v>4.23</v>
      </c>
      <c r="Q85" s="160" t="s">
        <v>102</v>
      </c>
      <c r="R85" s="161" t="s">
        <v>78</v>
      </c>
      <c r="S85" s="161" t="s">
        <v>65</v>
      </c>
      <c r="T85" s="161"/>
      <c r="U85" s="162" t="s">
        <v>346</v>
      </c>
      <c r="V85" s="163">
        <f t="shared" si="3"/>
        <v>100</v>
      </c>
      <c r="X85" s="164"/>
      <c r="Y85" s="165"/>
    </row>
    <row r="86" spans="1:25" s="4" customFormat="1" ht="21" customHeight="1">
      <c r="A86" s="25"/>
      <c r="B86" s="166"/>
      <c r="C86" s="179"/>
      <c r="D86" s="154" t="s">
        <v>120</v>
      </c>
      <c r="E86" s="155" t="s">
        <v>98</v>
      </c>
      <c r="F86" s="155" t="s">
        <v>99</v>
      </c>
      <c r="G86" s="157" t="s">
        <v>100</v>
      </c>
      <c r="H86" s="155" t="s">
        <v>101</v>
      </c>
      <c r="I86" s="180" t="s">
        <v>354</v>
      </c>
      <c r="J86" s="155">
        <v>12110</v>
      </c>
      <c r="K86" s="155">
        <v>15520</v>
      </c>
      <c r="L86" s="155">
        <v>62</v>
      </c>
      <c r="M86" s="155" t="s">
        <v>348</v>
      </c>
      <c r="N86" s="171">
        <v>4.25</v>
      </c>
      <c r="O86" s="159">
        <f t="shared" si="2"/>
        <v>608.5223529411765</v>
      </c>
      <c r="P86" s="55">
        <v>4.06</v>
      </c>
      <c r="Q86" s="182" t="s">
        <v>102</v>
      </c>
      <c r="R86" s="161" t="s">
        <v>78</v>
      </c>
      <c r="S86" s="161" t="s">
        <v>65</v>
      </c>
      <c r="T86" s="161" t="s">
        <v>353</v>
      </c>
      <c r="U86" s="162" t="s">
        <v>346</v>
      </c>
      <c r="V86" s="163">
        <f t="shared" si="3"/>
        <v>104</v>
      </c>
      <c r="X86" s="164"/>
      <c r="Y86" s="165"/>
    </row>
    <row r="87" spans="1:25" s="4" customFormat="1" ht="21" customHeight="1">
      <c r="A87" s="25"/>
      <c r="B87" s="166"/>
      <c r="C87" s="179"/>
      <c r="D87" s="154" t="s">
        <v>120</v>
      </c>
      <c r="E87" s="155" t="s">
        <v>98</v>
      </c>
      <c r="F87" s="155" t="s">
        <v>99</v>
      </c>
      <c r="G87" s="157" t="s">
        <v>100</v>
      </c>
      <c r="H87" s="155" t="s">
        <v>101</v>
      </c>
      <c r="I87" s="180" t="s">
        <v>354</v>
      </c>
      <c r="J87" s="155">
        <v>12110</v>
      </c>
      <c r="K87" s="155">
        <v>15520</v>
      </c>
      <c r="L87" s="155">
        <v>62</v>
      </c>
      <c r="M87" s="155" t="s">
        <v>348</v>
      </c>
      <c r="N87" s="171">
        <v>4.2</v>
      </c>
      <c r="O87" s="159">
        <f t="shared" si="2"/>
        <v>615.7666666666667</v>
      </c>
      <c r="P87" s="55">
        <v>4.06</v>
      </c>
      <c r="Q87" s="160" t="s">
        <v>102</v>
      </c>
      <c r="R87" s="161" t="s">
        <v>78</v>
      </c>
      <c r="S87" s="161" t="s">
        <v>65</v>
      </c>
      <c r="T87" s="161" t="s">
        <v>353</v>
      </c>
      <c r="U87" s="162" t="s">
        <v>346</v>
      </c>
      <c r="V87" s="163">
        <f t="shared" si="3"/>
        <v>103</v>
      </c>
      <c r="X87" s="164"/>
      <c r="Y87" s="165"/>
    </row>
    <row r="88" spans="1:25" s="4" customFormat="1" ht="21" customHeight="1">
      <c r="A88" s="25"/>
      <c r="B88" s="166"/>
      <c r="C88" s="179"/>
      <c r="D88" s="154" t="s">
        <v>121</v>
      </c>
      <c r="E88" s="155" t="s">
        <v>98</v>
      </c>
      <c r="F88" s="155" t="s">
        <v>99</v>
      </c>
      <c r="G88" s="157" t="s">
        <v>100</v>
      </c>
      <c r="H88" s="155" t="s">
        <v>101</v>
      </c>
      <c r="I88" s="180" t="s">
        <v>354</v>
      </c>
      <c r="J88" s="155">
        <v>9790</v>
      </c>
      <c r="K88" s="155">
        <v>14135</v>
      </c>
      <c r="L88" s="155">
        <v>79</v>
      </c>
      <c r="M88" s="155" t="s">
        <v>321</v>
      </c>
      <c r="N88" s="171">
        <v>4.3</v>
      </c>
      <c r="O88" s="159">
        <f t="shared" si="2"/>
        <v>601.4465116279071</v>
      </c>
      <c r="P88" s="55">
        <v>4.23</v>
      </c>
      <c r="Q88" s="182" t="s">
        <v>102</v>
      </c>
      <c r="R88" s="161" t="s">
        <v>78</v>
      </c>
      <c r="S88" s="161" t="s">
        <v>65</v>
      </c>
      <c r="T88" s="161" t="s">
        <v>353</v>
      </c>
      <c r="U88" s="162" t="s">
        <v>346</v>
      </c>
      <c r="V88" s="163">
        <f t="shared" si="3"/>
        <v>101</v>
      </c>
      <c r="X88" s="164"/>
      <c r="Y88" s="165"/>
    </row>
    <row r="89" spans="1:25" s="4" customFormat="1" ht="21" customHeight="1">
      <c r="A89" s="25"/>
      <c r="B89" s="166"/>
      <c r="C89" s="179"/>
      <c r="D89" s="154" t="s">
        <v>121</v>
      </c>
      <c r="E89" s="155" t="s">
        <v>98</v>
      </c>
      <c r="F89" s="155" t="s">
        <v>99</v>
      </c>
      <c r="G89" s="157" t="s">
        <v>100</v>
      </c>
      <c r="H89" s="155" t="s">
        <v>101</v>
      </c>
      <c r="I89" s="180" t="s">
        <v>354</v>
      </c>
      <c r="J89" s="155">
        <v>9790</v>
      </c>
      <c r="K89" s="155">
        <v>14135</v>
      </c>
      <c r="L89" s="155">
        <v>79</v>
      </c>
      <c r="M89" s="155" t="s">
        <v>321</v>
      </c>
      <c r="N89" s="171">
        <v>4.25</v>
      </c>
      <c r="O89" s="159">
        <f t="shared" si="2"/>
        <v>608.5223529411765</v>
      </c>
      <c r="P89" s="55">
        <v>4.23</v>
      </c>
      <c r="Q89" s="160" t="s">
        <v>102</v>
      </c>
      <c r="R89" s="161" t="s">
        <v>78</v>
      </c>
      <c r="S89" s="161" t="s">
        <v>65</v>
      </c>
      <c r="T89" s="161" t="s">
        <v>353</v>
      </c>
      <c r="U89" s="162" t="s">
        <v>346</v>
      </c>
      <c r="V89" s="163">
        <f t="shared" si="3"/>
        <v>100</v>
      </c>
      <c r="X89" s="164"/>
      <c r="Y89" s="165"/>
    </row>
    <row r="90" spans="1:25" s="4" customFormat="1" ht="21" customHeight="1">
      <c r="A90" s="25"/>
      <c r="B90" s="166"/>
      <c r="C90" s="179"/>
      <c r="D90" s="154" t="s">
        <v>122</v>
      </c>
      <c r="E90" s="155" t="s">
        <v>98</v>
      </c>
      <c r="F90" s="155" t="s">
        <v>99</v>
      </c>
      <c r="G90" s="157" t="s">
        <v>103</v>
      </c>
      <c r="H90" s="155" t="s">
        <v>104</v>
      </c>
      <c r="I90" s="180" t="s">
        <v>354</v>
      </c>
      <c r="J90" s="155">
        <v>9790</v>
      </c>
      <c r="K90" s="155">
        <v>14135</v>
      </c>
      <c r="L90" s="155">
        <v>79</v>
      </c>
      <c r="M90" s="155" t="s">
        <v>321</v>
      </c>
      <c r="N90" s="171">
        <v>4.25</v>
      </c>
      <c r="O90" s="159">
        <f t="shared" si="2"/>
        <v>608.5223529411765</v>
      </c>
      <c r="P90" s="55">
        <v>4.23</v>
      </c>
      <c r="Q90" s="182" t="s">
        <v>102</v>
      </c>
      <c r="R90" s="161" t="s">
        <v>78</v>
      </c>
      <c r="S90" s="161" t="s">
        <v>65</v>
      </c>
      <c r="T90" s="161"/>
      <c r="U90" s="162" t="s">
        <v>346</v>
      </c>
      <c r="V90" s="163">
        <f t="shared" si="3"/>
        <v>100</v>
      </c>
      <c r="X90" s="164"/>
      <c r="Y90" s="165"/>
    </row>
    <row r="91" spans="1:25" s="4" customFormat="1" ht="21" customHeight="1">
      <c r="A91" s="25"/>
      <c r="B91" s="166"/>
      <c r="C91" s="179"/>
      <c r="D91" s="154" t="s">
        <v>121</v>
      </c>
      <c r="E91" s="155" t="s">
        <v>98</v>
      </c>
      <c r="F91" s="155" t="s">
        <v>99</v>
      </c>
      <c r="G91" s="157" t="s">
        <v>100</v>
      </c>
      <c r="H91" s="155" t="s">
        <v>101</v>
      </c>
      <c r="I91" s="180" t="s">
        <v>354</v>
      </c>
      <c r="J91" s="155">
        <v>12110</v>
      </c>
      <c r="K91" s="155">
        <v>15520</v>
      </c>
      <c r="L91" s="155">
        <v>62</v>
      </c>
      <c r="M91" s="155" t="s">
        <v>348</v>
      </c>
      <c r="N91" s="171">
        <v>4.25</v>
      </c>
      <c r="O91" s="159">
        <f t="shared" si="2"/>
        <v>608.5223529411765</v>
      </c>
      <c r="P91" s="55">
        <v>4.06</v>
      </c>
      <c r="Q91" s="160" t="s">
        <v>102</v>
      </c>
      <c r="R91" s="161" t="s">
        <v>78</v>
      </c>
      <c r="S91" s="161" t="s">
        <v>65</v>
      </c>
      <c r="T91" s="161" t="s">
        <v>353</v>
      </c>
      <c r="U91" s="162" t="s">
        <v>346</v>
      </c>
      <c r="V91" s="163">
        <f t="shared" si="3"/>
        <v>104</v>
      </c>
      <c r="X91" s="164"/>
      <c r="Y91" s="165"/>
    </row>
    <row r="92" spans="1:25" s="4" customFormat="1" ht="21" customHeight="1" thickBot="1">
      <c r="A92" s="33"/>
      <c r="B92" s="199"/>
      <c r="C92" s="200"/>
      <c r="D92" s="154" t="s">
        <v>121</v>
      </c>
      <c r="E92" s="155" t="s">
        <v>98</v>
      </c>
      <c r="F92" s="155" t="s">
        <v>99</v>
      </c>
      <c r="G92" s="157" t="s">
        <v>100</v>
      </c>
      <c r="H92" s="155" t="s">
        <v>101</v>
      </c>
      <c r="I92" s="180" t="s">
        <v>354</v>
      </c>
      <c r="J92" s="155">
        <v>12110</v>
      </c>
      <c r="K92" s="155">
        <v>15520</v>
      </c>
      <c r="L92" s="155">
        <v>62</v>
      </c>
      <c r="M92" s="155" t="s">
        <v>348</v>
      </c>
      <c r="N92" s="201">
        <v>4.2</v>
      </c>
      <c r="O92" s="202">
        <f t="shared" si="2"/>
        <v>615.7666666666667</v>
      </c>
      <c r="P92" s="55">
        <v>4.06</v>
      </c>
      <c r="Q92" s="182" t="s">
        <v>70</v>
      </c>
      <c r="R92" s="161" t="s">
        <v>78</v>
      </c>
      <c r="S92" s="161" t="s">
        <v>65</v>
      </c>
      <c r="T92" s="161" t="s">
        <v>353</v>
      </c>
      <c r="U92" s="162" t="s">
        <v>346</v>
      </c>
      <c r="V92" s="163">
        <f t="shared" si="3"/>
        <v>103</v>
      </c>
      <c r="X92" s="164"/>
      <c r="Y92" s="165"/>
    </row>
    <row r="93" ht="11.25">
      <c r="C93" s="2" t="s">
        <v>123</v>
      </c>
    </row>
    <row r="94" ht="11.25">
      <c r="C94" s="2" t="s">
        <v>124</v>
      </c>
    </row>
    <row r="95" spans="17:18" ht="11.25">
      <c r="Q95" s="203"/>
      <c r="R95" s="204"/>
    </row>
  </sheetData>
  <sheetProtection/>
  <mergeCells count="2">
    <mergeCell ref="E4:H4"/>
    <mergeCell ref="R4:T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18"/>
  <sheetViews>
    <sheetView view="pageBreakPreview" zoomScale="80" zoomScaleSheetLayoutView="80" zoomScalePageLayoutView="0" workbookViewId="0" topLeftCell="A1">
      <selection activeCell="W8" sqref="W8"/>
    </sheetView>
  </sheetViews>
  <sheetFormatPr defaultColWidth="9.00390625" defaultRowHeight="13.5"/>
  <cols>
    <col min="1" max="1" width="8.375" style="61" customWidth="1"/>
    <col min="2" max="2" width="1.75390625" style="61" customWidth="1"/>
    <col min="3" max="3" width="14.625" style="61" customWidth="1"/>
    <col min="4" max="4" width="8.50390625" style="61" customWidth="1"/>
    <col min="5" max="8" width="5.00390625" style="61" customWidth="1"/>
    <col min="9" max="9" width="7.625" style="61" customWidth="1"/>
    <col min="10" max="11" width="7.125" style="61" customWidth="1"/>
    <col min="12" max="12" width="8.875" style="61" customWidth="1"/>
    <col min="13" max="13" width="5.375" style="61" customWidth="1"/>
    <col min="14" max="14" width="6.125" style="61" customWidth="1"/>
    <col min="15" max="15" width="8.375" style="61" customWidth="1"/>
    <col min="16" max="16" width="6.00390625" style="61" customWidth="1"/>
    <col min="17" max="17" width="3.50390625" style="61" customWidth="1"/>
    <col min="18" max="18" width="5.875" style="61" customWidth="1"/>
    <col min="19" max="19" width="3.625" style="61" customWidth="1"/>
    <col min="20" max="20" width="9.625" style="61" customWidth="1"/>
    <col min="21" max="21" width="7.50390625" style="61" customWidth="1"/>
    <col min="22" max="22" width="5.75390625" style="118" customWidth="1"/>
    <col min="23" max="16384" width="9.00390625" style="61" customWidth="1"/>
  </cols>
  <sheetData>
    <row r="1" spans="1:22" ht="14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ht="14.25">
      <c r="A2" s="62"/>
      <c r="B2" s="62"/>
      <c r="C2" s="63"/>
      <c r="D2" s="59"/>
      <c r="E2" s="62"/>
      <c r="F2" s="64"/>
      <c r="G2" s="64"/>
      <c r="H2" s="64"/>
      <c r="I2" s="59"/>
      <c r="J2" s="59"/>
      <c r="K2" s="59"/>
      <c r="L2" s="65" t="s">
        <v>125</v>
      </c>
      <c r="M2" s="65"/>
      <c r="N2" s="65"/>
      <c r="O2" s="65"/>
      <c r="P2" s="65"/>
      <c r="Q2" s="65"/>
      <c r="R2" s="65" t="s">
        <v>126</v>
      </c>
      <c r="S2" s="65"/>
      <c r="T2" s="65"/>
      <c r="U2" s="65"/>
      <c r="V2" s="66"/>
    </row>
    <row r="3" spans="1:22" ht="15" thickBot="1">
      <c r="A3" s="67" t="s">
        <v>127</v>
      </c>
      <c r="B3" s="62"/>
      <c r="C3" s="62"/>
      <c r="D3" s="59"/>
      <c r="E3" s="6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8" t="s">
        <v>128</v>
      </c>
    </row>
    <row r="4" spans="1:22" ht="13.5">
      <c r="A4" s="69"/>
      <c r="B4" s="70"/>
      <c r="C4" s="71"/>
      <c r="D4" s="72"/>
      <c r="E4" s="405" t="s">
        <v>129</v>
      </c>
      <c r="F4" s="406"/>
      <c r="G4" s="406"/>
      <c r="H4" s="407"/>
      <c r="I4" s="71"/>
      <c r="J4" s="73"/>
      <c r="K4" s="74"/>
      <c r="L4" s="75" t="s">
        <v>130</v>
      </c>
      <c r="M4" s="76"/>
      <c r="N4" s="77"/>
      <c r="O4" s="78" t="s">
        <v>131</v>
      </c>
      <c r="P4" s="79"/>
      <c r="Q4" s="73" t="s">
        <v>132</v>
      </c>
      <c r="R4" s="408" t="s">
        <v>133</v>
      </c>
      <c r="S4" s="409"/>
      <c r="T4" s="410"/>
      <c r="U4" s="74" t="s">
        <v>134</v>
      </c>
      <c r="V4" s="80" t="s">
        <v>135</v>
      </c>
    </row>
    <row r="5" spans="1:22" ht="13.5">
      <c r="A5" s="81"/>
      <c r="B5" s="82"/>
      <c r="C5" s="59"/>
      <c r="D5" s="73"/>
      <c r="E5" s="83"/>
      <c r="F5" s="84" t="s">
        <v>136</v>
      </c>
      <c r="G5" s="73" t="s">
        <v>137</v>
      </c>
      <c r="H5" s="73" t="s">
        <v>138</v>
      </c>
      <c r="I5" s="85" t="s">
        <v>139</v>
      </c>
      <c r="J5" s="86"/>
      <c r="K5" s="87"/>
      <c r="L5" s="84" t="s">
        <v>369</v>
      </c>
      <c r="M5" s="88" t="s">
        <v>140</v>
      </c>
      <c r="N5" s="89" t="s">
        <v>141</v>
      </c>
      <c r="O5" s="90" t="s">
        <v>142</v>
      </c>
      <c r="P5" s="89" t="s">
        <v>135</v>
      </c>
      <c r="Q5" s="88" t="s">
        <v>143</v>
      </c>
      <c r="R5" s="91" t="s">
        <v>144</v>
      </c>
      <c r="S5" s="91"/>
      <c r="T5" s="91"/>
      <c r="U5" s="85" t="s">
        <v>145</v>
      </c>
      <c r="V5" s="92" t="s">
        <v>146</v>
      </c>
    </row>
    <row r="6" spans="1:22" ht="13.5">
      <c r="A6" s="84" t="s">
        <v>147</v>
      </c>
      <c r="B6" s="82"/>
      <c r="C6" s="85" t="s">
        <v>148</v>
      </c>
      <c r="D6" s="84" t="s">
        <v>149</v>
      </c>
      <c r="E6" s="83" t="s">
        <v>149</v>
      </c>
      <c r="F6" s="84" t="s">
        <v>150</v>
      </c>
      <c r="G6" s="84" t="s">
        <v>370</v>
      </c>
      <c r="H6" s="84" t="s">
        <v>151</v>
      </c>
      <c r="I6" s="85" t="s">
        <v>152</v>
      </c>
      <c r="J6" s="86" t="s">
        <v>153</v>
      </c>
      <c r="K6" s="93" t="s">
        <v>154</v>
      </c>
      <c r="L6" s="84" t="s">
        <v>371</v>
      </c>
      <c r="M6" s="88" t="s">
        <v>155</v>
      </c>
      <c r="N6" s="89" t="s">
        <v>156</v>
      </c>
      <c r="O6" s="90" t="s">
        <v>157</v>
      </c>
      <c r="P6" s="89" t="s">
        <v>158</v>
      </c>
      <c r="Q6" s="88" t="s">
        <v>159</v>
      </c>
      <c r="R6" s="91" t="s">
        <v>160</v>
      </c>
      <c r="S6" s="91" t="s">
        <v>161</v>
      </c>
      <c r="T6" s="91" t="s">
        <v>162</v>
      </c>
      <c r="U6" s="85" t="s">
        <v>163</v>
      </c>
      <c r="V6" s="92" t="s">
        <v>164</v>
      </c>
    </row>
    <row r="7" spans="1:22" ht="13.5">
      <c r="A7" s="94"/>
      <c r="B7" s="95"/>
      <c r="C7" s="65"/>
      <c r="D7" s="94"/>
      <c r="E7" s="65"/>
      <c r="F7" s="96" t="s">
        <v>165</v>
      </c>
      <c r="G7" s="96" t="s">
        <v>372</v>
      </c>
      <c r="H7" s="96" t="s">
        <v>373</v>
      </c>
      <c r="I7" s="97" t="s">
        <v>166</v>
      </c>
      <c r="J7" s="96" t="s">
        <v>44</v>
      </c>
      <c r="K7" s="97" t="s">
        <v>44</v>
      </c>
      <c r="L7" s="96" t="s">
        <v>167</v>
      </c>
      <c r="M7" s="98"/>
      <c r="N7" s="99"/>
      <c r="O7" s="100" t="s">
        <v>168</v>
      </c>
      <c r="P7" s="101" t="s">
        <v>374</v>
      </c>
      <c r="Q7" s="98" t="s">
        <v>169</v>
      </c>
      <c r="R7" s="102" t="s">
        <v>170</v>
      </c>
      <c r="S7" s="98" t="s">
        <v>171</v>
      </c>
      <c r="T7" s="98"/>
      <c r="U7" s="97" t="s">
        <v>172</v>
      </c>
      <c r="V7" s="103" t="s">
        <v>375</v>
      </c>
    </row>
    <row r="8" spans="1:22" ht="52.5">
      <c r="A8" s="205" t="s">
        <v>376</v>
      </c>
      <c r="B8" s="206"/>
      <c r="C8" s="207" t="s">
        <v>377</v>
      </c>
      <c r="D8" s="208" t="s">
        <v>378</v>
      </c>
      <c r="E8" s="209" t="s">
        <v>379</v>
      </c>
      <c r="F8" s="209">
        <v>4.009</v>
      </c>
      <c r="G8" s="209">
        <v>420</v>
      </c>
      <c r="H8" s="209">
        <v>110</v>
      </c>
      <c r="I8" s="209" t="s">
        <v>189</v>
      </c>
      <c r="J8" s="209">
        <v>3543</v>
      </c>
      <c r="K8" s="209">
        <v>5138</v>
      </c>
      <c r="L8" s="209">
        <v>29</v>
      </c>
      <c r="M8" s="210" t="s">
        <v>380</v>
      </c>
      <c r="N8" s="211">
        <v>9.6</v>
      </c>
      <c r="O8" s="212">
        <f aca="true" t="shared" si="0" ref="O8:O14">(1/N8)*37.7*68.6</f>
        <v>269.3979166666667</v>
      </c>
      <c r="P8" s="213">
        <v>9.04</v>
      </c>
      <c r="Q8" s="209" t="s">
        <v>381</v>
      </c>
      <c r="R8" s="209" t="s">
        <v>382</v>
      </c>
      <c r="S8" s="209" t="s">
        <v>65</v>
      </c>
      <c r="T8" s="209"/>
      <c r="U8" s="210"/>
      <c r="V8" s="214">
        <f>IF(AND(N8&lt;&gt;0,ISNUMBER(N8)),IF(ROUNDDOWN(N8/P8*100,0)&gt;=100,ROUNDDOWN(N8/P8*100,0),""),"")</f>
        <v>106</v>
      </c>
    </row>
    <row r="9" spans="1:22" ht="52.5">
      <c r="A9" s="215"/>
      <c r="B9" s="216"/>
      <c r="C9" s="217"/>
      <c r="D9" s="218" t="s">
        <v>383</v>
      </c>
      <c r="E9" s="219" t="s">
        <v>379</v>
      </c>
      <c r="F9" s="219">
        <v>4.009</v>
      </c>
      <c r="G9" s="219">
        <v>420</v>
      </c>
      <c r="H9" s="219">
        <v>110</v>
      </c>
      <c r="I9" s="219" t="s">
        <v>189</v>
      </c>
      <c r="J9" s="219">
        <v>3543</v>
      </c>
      <c r="K9" s="219">
        <v>5138</v>
      </c>
      <c r="L9" s="219">
        <v>29</v>
      </c>
      <c r="M9" s="220" t="s">
        <v>380</v>
      </c>
      <c r="N9" s="221">
        <v>9.6</v>
      </c>
      <c r="O9" s="222">
        <f t="shared" si="0"/>
        <v>269.3979166666667</v>
      </c>
      <c r="P9" s="223">
        <v>9.04</v>
      </c>
      <c r="Q9" s="219" t="s">
        <v>384</v>
      </c>
      <c r="R9" s="219" t="s">
        <v>385</v>
      </c>
      <c r="S9" s="219" t="s">
        <v>65</v>
      </c>
      <c r="T9" s="219"/>
      <c r="U9" s="220"/>
      <c r="V9" s="224">
        <f>IF(AND(N9&lt;&gt;0,ISNUMBER(N9)),IF(ROUNDDOWN(N9/P9*100,0)&gt;=100,ROUNDDOWN(N9/P9*100,0),""),"")</f>
        <v>106</v>
      </c>
    </row>
    <row r="10" spans="1:22" ht="52.5">
      <c r="A10" s="215"/>
      <c r="B10" s="216"/>
      <c r="C10" s="217"/>
      <c r="D10" s="218" t="s">
        <v>386</v>
      </c>
      <c r="E10" s="219" t="s">
        <v>379</v>
      </c>
      <c r="F10" s="219">
        <v>4.009</v>
      </c>
      <c r="G10" s="219">
        <v>420</v>
      </c>
      <c r="H10" s="219">
        <v>110</v>
      </c>
      <c r="I10" s="219" t="s">
        <v>189</v>
      </c>
      <c r="J10" s="219">
        <v>3543</v>
      </c>
      <c r="K10" s="219">
        <v>5138</v>
      </c>
      <c r="L10" s="219">
        <v>29</v>
      </c>
      <c r="M10" s="220" t="s">
        <v>380</v>
      </c>
      <c r="N10" s="211">
        <v>9.6</v>
      </c>
      <c r="O10" s="212">
        <f t="shared" si="0"/>
        <v>269.3979166666667</v>
      </c>
      <c r="P10" s="223">
        <v>9.04</v>
      </c>
      <c r="Q10" s="219" t="s">
        <v>384</v>
      </c>
      <c r="R10" s="219" t="s">
        <v>385</v>
      </c>
      <c r="S10" s="219" t="s">
        <v>65</v>
      </c>
      <c r="T10" s="219"/>
      <c r="U10" s="220"/>
      <c r="V10" s="214">
        <f>IF(AND(N10&lt;&gt;0,ISNUMBER(N10)),IF(ROUNDDOWN(N10/P10*100,0)&gt;=100,ROUNDDOWN(N10/P10*100,0),""),"")</f>
        <v>106</v>
      </c>
    </row>
    <row r="11" spans="1:22" ht="52.5">
      <c r="A11" s="215"/>
      <c r="B11" s="216"/>
      <c r="C11" s="217"/>
      <c r="D11" s="218" t="s">
        <v>387</v>
      </c>
      <c r="E11" s="219" t="s">
        <v>379</v>
      </c>
      <c r="F11" s="219">
        <v>4.009</v>
      </c>
      <c r="G11" s="219">
        <v>420</v>
      </c>
      <c r="H11" s="219">
        <v>110</v>
      </c>
      <c r="I11" s="219" t="s">
        <v>388</v>
      </c>
      <c r="J11" s="219">
        <v>3543</v>
      </c>
      <c r="K11" s="219">
        <v>5138</v>
      </c>
      <c r="L11" s="219">
        <v>29</v>
      </c>
      <c r="M11" s="220" t="s">
        <v>380</v>
      </c>
      <c r="N11" s="221">
        <v>9.1</v>
      </c>
      <c r="O11" s="222">
        <f t="shared" si="0"/>
        <v>284.2</v>
      </c>
      <c r="P11" s="223">
        <v>9.04</v>
      </c>
      <c r="Q11" s="219" t="s">
        <v>384</v>
      </c>
      <c r="R11" s="219" t="s">
        <v>385</v>
      </c>
      <c r="S11" s="219" t="s">
        <v>65</v>
      </c>
      <c r="T11" s="219"/>
      <c r="U11" s="225"/>
      <c r="V11" s="224">
        <f>IF(AND(N11&lt;&gt;0,ISNUMBER(N11)),IF(ROUNDDOWN(N11/P11*100,0)&gt;=100,ROUNDDOWN(N11/P11*100,0),""),"")</f>
        <v>100</v>
      </c>
    </row>
    <row r="12" spans="1:22" ht="52.5">
      <c r="A12" s="215"/>
      <c r="B12" s="216"/>
      <c r="C12" s="217"/>
      <c r="D12" s="218" t="s">
        <v>389</v>
      </c>
      <c r="E12" s="219" t="s">
        <v>379</v>
      </c>
      <c r="F12" s="219">
        <v>4.009</v>
      </c>
      <c r="G12" s="219">
        <v>420</v>
      </c>
      <c r="H12" s="219">
        <v>110</v>
      </c>
      <c r="I12" s="219" t="s">
        <v>388</v>
      </c>
      <c r="J12" s="219">
        <v>3543</v>
      </c>
      <c r="K12" s="219">
        <v>5138</v>
      </c>
      <c r="L12" s="219">
        <v>29</v>
      </c>
      <c r="M12" s="220" t="s">
        <v>380</v>
      </c>
      <c r="N12" s="221">
        <v>9.1</v>
      </c>
      <c r="O12" s="222">
        <f t="shared" si="0"/>
        <v>284.2</v>
      </c>
      <c r="P12" s="223">
        <v>9.04</v>
      </c>
      <c r="Q12" s="219" t="s">
        <v>384</v>
      </c>
      <c r="R12" s="219" t="s">
        <v>385</v>
      </c>
      <c r="S12" s="219" t="s">
        <v>65</v>
      </c>
      <c r="T12" s="219"/>
      <c r="U12" s="225"/>
      <c r="V12" s="224">
        <f>IF(AND(N12&lt;&gt;0,ISNUMBER(N12)),IF(ROUNDDOWN(N12/P12*100,0)&gt;=100,ROUNDDOWN(N12/P12*100,0),""),"")</f>
        <v>100</v>
      </c>
    </row>
    <row r="13" spans="1:23" s="62" customFormat="1" ht="52.5">
      <c r="A13" s="226"/>
      <c r="B13" s="82"/>
      <c r="C13" s="104"/>
      <c r="D13" s="227" t="s">
        <v>390</v>
      </c>
      <c r="E13" s="228" t="s">
        <v>391</v>
      </c>
      <c r="F13" s="227">
        <v>4.009</v>
      </c>
      <c r="G13" s="229">
        <v>461</v>
      </c>
      <c r="H13" s="227">
        <v>132</v>
      </c>
      <c r="I13" s="228" t="s">
        <v>392</v>
      </c>
      <c r="J13" s="227">
        <v>3543</v>
      </c>
      <c r="K13" s="230">
        <v>5138</v>
      </c>
      <c r="L13" s="230">
        <v>29</v>
      </c>
      <c r="M13" s="230" t="s">
        <v>393</v>
      </c>
      <c r="N13" s="221">
        <v>8.8</v>
      </c>
      <c r="O13" s="222">
        <f t="shared" si="0"/>
        <v>293.88863636363635</v>
      </c>
      <c r="P13" s="231">
        <v>9.04</v>
      </c>
      <c r="Q13" s="232" t="s">
        <v>394</v>
      </c>
      <c r="R13" s="230" t="s">
        <v>395</v>
      </c>
      <c r="S13" s="230" t="s">
        <v>396</v>
      </c>
      <c r="T13" s="230"/>
      <c r="U13" s="233"/>
      <c r="V13" s="234">
        <f>IF(N13&lt;&gt;0,ROUNDDOWN(N13/P13*100,0),"")</f>
        <v>97</v>
      </c>
      <c r="W13" s="235"/>
    </row>
    <row r="14" spans="1:23" s="62" customFormat="1" ht="52.5">
      <c r="A14" s="94"/>
      <c r="B14" s="65"/>
      <c r="C14" s="105"/>
      <c r="D14" s="227" t="s">
        <v>397</v>
      </c>
      <c r="E14" s="228" t="s">
        <v>391</v>
      </c>
      <c r="F14" s="227">
        <v>4.009</v>
      </c>
      <c r="G14" s="229">
        <v>461</v>
      </c>
      <c r="H14" s="227">
        <v>132</v>
      </c>
      <c r="I14" s="228" t="s">
        <v>392</v>
      </c>
      <c r="J14" s="227">
        <v>3543</v>
      </c>
      <c r="K14" s="230">
        <v>5138</v>
      </c>
      <c r="L14" s="230">
        <v>29</v>
      </c>
      <c r="M14" s="230" t="s">
        <v>393</v>
      </c>
      <c r="N14" s="236">
        <v>8.8</v>
      </c>
      <c r="O14" s="237">
        <f t="shared" si="0"/>
        <v>293.88863636363635</v>
      </c>
      <c r="P14" s="231">
        <v>9.04</v>
      </c>
      <c r="Q14" s="232" t="s">
        <v>398</v>
      </c>
      <c r="R14" s="230" t="s">
        <v>399</v>
      </c>
      <c r="S14" s="230" t="s">
        <v>331</v>
      </c>
      <c r="T14" s="227"/>
      <c r="U14" s="233"/>
      <c r="V14" s="234">
        <f>IF(N14&lt;&gt;0,ROUNDDOWN(N14/P14*100,0),"")</f>
        <v>97</v>
      </c>
      <c r="W14" s="235"/>
    </row>
    <row r="15" spans="1:22" ht="13.5">
      <c r="A15" s="59"/>
      <c r="B15" s="59"/>
      <c r="C15" s="106" t="s">
        <v>400</v>
      </c>
      <c r="D15" s="107" t="s">
        <v>401</v>
      </c>
      <c r="E15" s="108"/>
      <c r="F15" s="109"/>
      <c r="G15" s="108"/>
      <c r="H15" s="108"/>
      <c r="I15" s="108"/>
      <c r="J15" s="108"/>
      <c r="K15" s="108"/>
      <c r="L15" s="108"/>
      <c r="M15" s="110"/>
      <c r="N15" s="111"/>
      <c r="O15" s="112"/>
      <c r="P15" s="112"/>
      <c r="Q15" s="110"/>
      <c r="R15" s="113"/>
      <c r="S15" s="114"/>
      <c r="T15" s="115"/>
      <c r="U15" s="116"/>
      <c r="V15" s="60"/>
    </row>
    <row r="16" spans="1:22" ht="13.5">
      <c r="A16" s="59"/>
      <c r="B16" s="117"/>
      <c r="C16" s="108"/>
      <c r="D16" s="107" t="s">
        <v>174</v>
      </c>
      <c r="E16" s="108"/>
      <c r="F16" s="109"/>
      <c r="G16" s="108"/>
      <c r="H16" s="108"/>
      <c r="I16" s="108"/>
      <c r="J16" s="108"/>
      <c r="K16" s="108"/>
      <c r="L16" s="108"/>
      <c r="M16" s="59"/>
      <c r="N16" s="59"/>
      <c r="O16" s="59"/>
      <c r="P16" s="59"/>
      <c r="Q16" s="59"/>
      <c r="R16" s="59"/>
      <c r="S16" s="59"/>
      <c r="T16" s="59"/>
      <c r="U16" s="59"/>
      <c r="V16" s="60"/>
    </row>
    <row r="17" spans="1:22" ht="13.5">
      <c r="A17" s="59"/>
      <c r="B17" s="62"/>
      <c r="C17" s="108"/>
      <c r="D17" s="107" t="s">
        <v>175</v>
      </c>
      <c r="E17" s="108"/>
      <c r="F17" s="109"/>
      <c r="G17" s="108"/>
      <c r="H17" s="108"/>
      <c r="I17" s="108"/>
      <c r="J17" s="108"/>
      <c r="K17" s="108"/>
      <c r="L17" s="108"/>
      <c r="M17" s="59"/>
      <c r="N17" s="59"/>
      <c r="O17" s="59"/>
      <c r="P17" s="59"/>
      <c r="Q17" s="62"/>
      <c r="R17" s="62"/>
      <c r="S17" s="62"/>
      <c r="T17" s="62"/>
      <c r="U17" s="62"/>
      <c r="V17" s="66"/>
    </row>
    <row r="18" spans="1:22" ht="13.5">
      <c r="A18" s="59"/>
      <c r="B18" s="59"/>
      <c r="C18" s="6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2"/>
      <c r="R18" s="62"/>
      <c r="S18" s="62"/>
      <c r="T18" s="62"/>
      <c r="U18" s="62"/>
      <c r="V18" s="66"/>
    </row>
  </sheetData>
  <sheetProtection/>
  <mergeCells count="2">
    <mergeCell ref="E4:H4"/>
    <mergeCell ref="R4:T4"/>
  </mergeCells>
  <conditionalFormatting sqref="U13:U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U13:U14">
      <formula1>$Y$7:$Y$7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129"/>
  <sheetViews>
    <sheetView view="pageBreakPreview" zoomScale="80" zoomScaleSheetLayoutView="80" zoomScalePageLayoutView="0" workbookViewId="0" topLeftCell="A1">
      <selection activeCell="E145" sqref="E145"/>
    </sheetView>
  </sheetViews>
  <sheetFormatPr defaultColWidth="9.00390625" defaultRowHeight="13.5"/>
  <cols>
    <col min="1" max="1" width="16.25390625" style="2" customWidth="1"/>
    <col min="2" max="2" width="4.625" style="2" bestFit="1" customWidth="1"/>
    <col min="3" max="3" width="26.875" style="2" customWidth="1"/>
    <col min="4" max="4" width="12.75390625" style="2" bestFit="1" customWidth="1"/>
    <col min="5" max="5" width="8.625" style="2" bestFit="1" customWidth="1"/>
    <col min="6" max="6" width="8.50390625" style="2" bestFit="1" customWidth="1"/>
    <col min="7" max="7" width="10.625" style="2" bestFit="1" customWidth="1"/>
    <col min="8" max="8" width="10.00390625" style="2" bestFit="1" customWidth="1"/>
    <col min="9" max="9" width="12.50390625" style="2" bestFit="1" customWidth="1"/>
    <col min="10" max="11" width="7.125" style="2" customWidth="1"/>
    <col min="12" max="12" width="8.875" style="2" customWidth="1"/>
    <col min="13" max="13" width="9.75390625" style="2" bestFit="1" customWidth="1"/>
    <col min="14" max="14" width="6.125" style="2" customWidth="1"/>
    <col min="15" max="15" width="9.50390625" style="2" bestFit="1" customWidth="1"/>
    <col min="16" max="16" width="6.00390625" style="2" customWidth="1"/>
    <col min="17" max="17" width="17.125" style="2" bestFit="1" customWidth="1"/>
    <col min="18" max="18" width="16.25390625" style="2" bestFit="1" customWidth="1"/>
    <col min="19" max="19" width="11.375" style="2" bestFit="1" customWidth="1"/>
    <col min="20" max="20" width="9.625" style="2" customWidth="1"/>
    <col min="21" max="21" width="13.25390625" style="2" bestFit="1" customWidth="1"/>
    <col min="22" max="22" width="8.375" style="26" customWidth="1"/>
    <col min="23" max="16384" width="9.00390625" style="2" customWidth="1"/>
  </cols>
  <sheetData>
    <row r="1" spans="1:22" ht="21" customHeight="1">
      <c r="A1" s="1"/>
      <c r="V1" s="2"/>
    </row>
    <row r="2" spans="3:22" s="4" customFormat="1" ht="15.75">
      <c r="C2" s="5"/>
      <c r="D2" s="2"/>
      <c r="F2" s="6"/>
      <c r="G2" s="6"/>
      <c r="H2" s="6"/>
      <c r="I2" s="2"/>
      <c r="J2" s="2"/>
      <c r="K2" s="2"/>
      <c r="L2" s="7" t="s">
        <v>402</v>
      </c>
      <c r="M2" s="7"/>
      <c r="N2" s="7"/>
      <c r="O2" s="7"/>
      <c r="P2" s="7"/>
      <c r="Q2" s="7"/>
      <c r="R2" s="7"/>
      <c r="S2" s="422" t="s">
        <v>176</v>
      </c>
      <c r="T2" s="423"/>
      <c r="U2" s="423"/>
      <c r="V2" s="423"/>
    </row>
    <row r="3" spans="1:22" s="4" customFormat="1" ht="19.5" customHeight="1" thickBot="1">
      <c r="A3" s="139" t="s">
        <v>317</v>
      </c>
      <c r="D3" s="2">
        <f>""&amp;D2</f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" t="s">
        <v>2</v>
      </c>
    </row>
    <row r="4" spans="1:22" s="4" customFormat="1" ht="11.25" customHeight="1">
      <c r="A4" s="420" t="s">
        <v>21</v>
      </c>
      <c r="B4" s="424" t="s">
        <v>22</v>
      </c>
      <c r="C4" s="425"/>
      <c r="D4" s="15"/>
      <c r="E4" s="399" t="s">
        <v>3</v>
      </c>
      <c r="F4" s="400"/>
      <c r="G4" s="400"/>
      <c r="H4" s="401"/>
      <c r="I4" s="417" t="s">
        <v>177</v>
      </c>
      <c r="J4" s="417" t="s">
        <v>178</v>
      </c>
      <c r="K4" s="432" t="s">
        <v>179</v>
      </c>
      <c r="L4" s="432" t="s">
        <v>180</v>
      </c>
      <c r="M4" s="435" t="s">
        <v>181</v>
      </c>
      <c r="N4" s="436" t="s">
        <v>182</v>
      </c>
      <c r="O4" s="411" t="s">
        <v>403</v>
      </c>
      <c r="P4" s="414" t="s">
        <v>183</v>
      </c>
      <c r="Q4" s="417" t="s">
        <v>184</v>
      </c>
      <c r="R4" s="402" t="s">
        <v>7</v>
      </c>
      <c r="S4" s="403"/>
      <c r="T4" s="404"/>
      <c r="U4" s="17" t="s">
        <v>8</v>
      </c>
      <c r="V4" s="22" t="s">
        <v>9</v>
      </c>
    </row>
    <row r="5" spans="1:22" s="4" customFormat="1" ht="14.25" customHeight="1">
      <c r="A5" s="418"/>
      <c r="B5" s="426"/>
      <c r="C5" s="427"/>
      <c r="D5" s="420" t="s">
        <v>23</v>
      </c>
      <c r="E5" s="420" t="s">
        <v>23</v>
      </c>
      <c r="F5" s="421" t="s">
        <v>404</v>
      </c>
      <c r="G5" s="421" t="s">
        <v>405</v>
      </c>
      <c r="H5" s="421" t="s">
        <v>406</v>
      </c>
      <c r="I5" s="430"/>
      <c r="J5" s="418"/>
      <c r="K5" s="433"/>
      <c r="L5" s="433"/>
      <c r="M5" s="426"/>
      <c r="N5" s="437"/>
      <c r="O5" s="412"/>
      <c r="P5" s="415"/>
      <c r="Q5" s="418"/>
      <c r="R5" s="27" t="s">
        <v>18</v>
      </c>
      <c r="S5" s="27"/>
      <c r="T5" s="27"/>
      <c r="U5" s="26" t="s">
        <v>19</v>
      </c>
      <c r="V5" s="30" t="s">
        <v>20</v>
      </c>
    </row>
    <row r="6" spans="1:22" s="4" customFormat="1" ht="11.25">
      <c r="A6" s="418"/>
      <c r="B6" s="426"/>
      <c r="C6" s="427"/>
      <c r="D6" s="418"/>
      <c r="E6" s="418"/>
      <c r="F6" s="418"/>
      <c r="G6" s="418"/>
      <c r="H6" s="418"/>
      <c r="I6" s="430"/>
      <c r="J6" s="418"/>
      <c r="K6" s="433"/>
      <c r="L6" s="433"/>
      <c r="M6" s="426"/>
      <c r="N6" s="437"/>
      <c r="O6" s="412"/>
      <c r="P6" s="415"/>
      <c r="Q6" s="418"/>
      <c r="R6" s="27" t="s">
        <v>35</v>
      </c>
      <c r="S6" s="27" t="s">
        <v>36</v>
      </c>
      <c r="T6" s="27" t="s">
        <v>37</v>
      </c>
      <c r="U6" s="26" t="s">
        <v>38</v>
      </c>
      <c r="V6" s="30" t="s">
        <v>39</v>
      </c>
    </row>
    <row r="7" spans="1:22" s="4" customFormat="1" ht="11.25">
      <c r="A7" s="419"/>
      <c r="B7" s="428"/>
      <c r="C7" s="429"/>
      <c r="D7" s="419"/>
      <c r="E7" s="419"/>
      <c r="F7" s="419"/>
      <c r="G7" s="419"/>
      <c r="H7" s="419"/>
      <c r="I7" s="431"/>
      <c r="J7" s="419"/>
      <c r="K7" s="434"/>
      <c r="L7" s="434"/>
      <c r="M7" s="428"/>
      <c r="N7" s="438"/>
      <c r="O7" s="413"/>
      <c r="P7" s="416"/>
      <c r="Q7" s="419"/>
      <c r="R7" s="37" t="s">
        <v>49</v>
      </c>
      <c r="S7" s="37" t="s">
        <v>50</v>
      </c>
      <c r="T7" s="32"/>
      <c r="U7" s="34" t="s">
        <v>51</v>
      </c>
      <c r="V7" s="38" t="s">
        <v>407</v>
      </c>
    </row>
    <row r="8" spans="1:22" s="4" customFormat="1" ht="33.75">
      <c r="A8" s="241" t="s">
        <v>408</v>
      </c>
      <c r="B8" s="242" t="s">
        <v>185</v>
      </c>
      <c r="C8" s="243" t="s">
        <v>186</v>
      </c>
      <c r="D8" s="244" t="s">
        <v>187</v>
      </c>
      <c r="E8" s="245" t="s">
        <v>188</v>
      </c>
      <c r="F8" s="246">
        <v>4.009</v>
      </c>
      <c r="G8" s="245">
        <v>420</v>
      </c>
      <c r="H8" s="245">
        <v>110</v>
      </c>
      <c r="I8" s="245" t="s">
        <v>189</v>
      </c>
      <c r="J8" s="247">
        <v>3543</v>
      </c>
      <c r="K8" s="247">
        <v>5138</v>
      </c>
      <c r="L8" s="245">
        <v>29</v>
      </c>
      <c r="M8" s="248" t="s">
        <v>190</v>
      </c>
      <c r="N8" s="249">
        <v>8.9</v>
      </c>
      <c r="O8" s="250">
        <f aca="true" t="shared" si="0" ref="O8:O55">IF(N8&gt;0,1/N8*37.7*68.6,"")</f>
        <v>290.58651685393255</v>
      </c>
      <c r="P8" s="251">
        <v>9.04</v>
      </c>
      <c r="Q8" s="252" t="s">
        <v>191</v>
      </c>
      <c r="R8" s="253" t="s">
        <v>192</v>
      </c>
      <c r="S8" s="245" t="s">
        <v>65</v>
      </c>
      <c r="T8" s="254" t="s">
        <v>193</v>
      </c>
      <c r="U8" s="255" t="s">
        <v>193</v>
      </c>
      <c r="V8" s="256">
        <f aca="true" t="shared" si="1" ref="V8:V55">IF(N8&lt;&gt;0,IF(N8&gt;=P8,ROUNDDOWN(N8/P8*100,0),""),"")</f>
      </c>
    </row>
    <row r="9" spans="1:22" s="119" customFormat="1" ht="33.75" customHeight="1">
      <c r="A9" s="257"/>
      <c r="B9" s="258"/>
      <c r="C9" s="259"/>
      <c r="D9" s="260" t="s">
        <v>187</v>
      </c>
      <c r="E9" s="245" t="s">
        <v>188</v>
      </c>
      <c r="F9" s="261">
        <v>4.009</v>
      </c>
      <c r="G9" s="261">
        <v>461</v>
      </c>
      <c r="H9" s="261">
        <v>132</v>
      </c>
      <c r="I9" s="261" t="s">
        <v>409</v>
      </c>
      <c r="J9" s="247">
        <v>3543</v>
      </c>
      <c r="K9" s="247">
        <v>5138</v>
      </c>
      <c r="L9" s="261">
        <v>29</v>
      </c>
      <c r="M9" s="248" t="s">
        <v>190</v>
      </c>
      <c r="N9" s="262">
        <v>8.6</v>
      </c>
      <c r="O9" s="263">
        <v>301</v>
      </c>
      <c r="P9" s="264">
        <v>9.04</v>
      </c>
      <c r="Q9" s="252" t="s">
        <v>191</v>
      </c>
      <c r="R9" s="253" t="s">
        <v>192</v>
      </c>
      <c r="S9" s="261" t="s">
        <v>65</v>
      </c>
      <c r="T9" s="254" t="s">
        <v>193</v>
      </c>
      <c r="U9" s="255" t="s">
        <v>193</v>
      </c>
      <c r="V9" s="265">
        <f>IF(AND(N9&lt;&gt;0,ISNUMBER(N9)),IF(ROUNDDOWN(N9/P9*100,0)&gt;=100,ROUNDDOWN(N9/P9*100,0),""),"")</f>
      </c>
    </row>
    <row r="10" spans="1:22" s="119" customFormat="1" ht="33.75" customHeight="1">
      <c r="A10" s="266"/>
      <c r="B10" s="267"/>
      <c r="C10" s="267"/>
      <c r="D10" s="260" t="s">
        <v>187</v>
      </c>
      <c r="E10" s="261" t="s">
        <v>188</v>
      </c>
      <c r="F10" s="261">
        <v>4.009</v>
      </c>
      <c r="G10" s="261">
        <v>461</v>
      </c>
      <c r="H10" s="261">
        <v>132</v>
      </c>
      <c r="I10" s="261" t="s">
        <v>194</v>
      </c>
      <c r="J10" s="247">
        <v>3543</v>
      </c>
      <c r="K10" s="247">
        <v>5138</v>
      </c>
      <c r="L10" s="261">
        <v>29</v>
      </c>
      <c r="M10" s="248" t="s">
        <v>190</v>
      </c>
      <c r="N10" s="268">
        <v>8.8</v>
      </c>
      <c r="O10" s="269">
        <f>(1/N10)*37.7*68.6</f>
        <v>293.88863636363635</v>
      </c>
      <c r="P10" s="264">
        <v>9.04</v>
      </c>
      <c r="Q10" s="252" t="s">
        <v>191</v>
      </c>
      <c r="R10" s="253" t="s">
        <v>192</v>
      </c>
      <c r="S10" s="261" t="s">
        <v>65</v>
      </c>
      <c r="T10" s="261" t="s">
        <v>195</v>
      </c>
      <c r="U10" s="255" t="s">
        <v>193</v>
      </c>
      <c r="V10" s="270">
        <f>IF(AND(N10&lt;&gt;0,ISNUMBER(N10)),IF(ROUNDDOWN(N10/P10*100,0)&gt;=100,ROUNDDOWN(N10/P10*100,0),""),"")</f>
      </c>
    </row>
    <row r="11" spans="1:22" s="4" customFormat="1" ht="33.75">
      <c r="A11" s="271"/>
      <c r="B11" s="272"/>
      <c r="C11" s="273"/>
      <c r="D11" s="244" t="s">
        <v>196</v>
      </c>
      <c r="E11" s="245" t="s">
        <v>188</v>
      </c>
      <c r="F11" s="246">
        <v>4.009</v>
      </c>
      <c r="G11" s="245">
        <v>420</v>
      </c>
      <c r="H11" s="245">
        <v>110</v>
      </c>
      <c r="I11" s="245" t="s">
        <v>189</v>
      </c>
      <c r="J11" s="247">
        <v>3543</v>
      </c>
      <c r="K11" s="247">
        <v>5138</v>
      </c>
      <c r="L11" s="245">
        <v>29</v>
      </c>
      <c r="M11" s="248" t="s">
        <v>190</v>
      </c>
      <c r="N11" s="249">
        <v>8.9</v>
      </c>
      <c r="O11" s="250">
        <f t="shared" si="0"/>
        <v>290.58651685393255</v>
      </c>
      <c r="P11" s="251">
        <v>9.04</v>
      </c>
      <c r="Q11" s="252" t="s">
        <v>191</v>
      </c>
      <c r="R11" s="253" t="s">
        <v>192</v>
      </c>
      <c r="S11" s="245" t="s">
        <v>65</v>
      </c>
      <c r="T11" s="254" t="s">
        <v>193</v>
      </c>
      <c r="U11" s="255" t="s">
        <v>193</v>
      </c>
      <c r="V11" s="256">
        <f t="shared" si="1"/>
      </c>
    </row>
    <row r="12" spans="1:22" s="4" customFormat="1" ht="33.75">
      <c r="A12" s="271"/>
      <c r="B12" s="272"/>
      <c r="C12" s="273"/>
      <c r="D12" s="244" t="s">
        <v>196</v>
      </c>
      <c r="E12" s="245" t="s">
        <v>188</v>
      </c>
      <c r="F12" s="246">
        <v>4.009</v>
      </c>
      <c r="G12" s="245">
        <v>461</v>
      </c>
      <c r="H12" s="245">
        <v>132</v>
      </c>
      <c r="I12" s="253" t="s">
        <v>410</v>
      </c>
      <c r="J12" s="247">
        <v>3543</v>
      </c>
      <c r="K12" s="247">
        <v>5138</v>
      </c>
      <c r="L12" s="245">
        <v>29</v>
      </c>
      <c r="M12" s="248" t="s">
        <v>190</v>
      </c>
      <c r="N12" s="262">
        <v>8.6</v>
      </c>
      <c r="O12" s="263">
        <v>301</v>
      </c>
      <c r="P12" s="251">
        <v>9.04</v>
      </c>
      <c r="Q12" s="252" t="s">
        <v>191</v>
      </c>
      <c r="R12" s="253" t="s">
        <v>192</v>
      </c>
      <c r="S12" s="245" t="s">
        <v>65</v>
      </c>
      <c r="T12" s="254" t="s">
        <v>193</v>
      </c>
      <c r="U12" s="255" t="s">
        <v>193</v>
      </c>
      <c r="V12" s="256">
        <f t="shared" si="1"/>
      </c>
    </row>
    <row r="13" spans="1:22" s="119" customFormat="1" ht="33.75" customHeight="1">
      <c r="A13" s="266"/>
      <c r="B13" s="267"/>
      <c r="C13" s="267"/>
      <c r="D13" s="260" t="s">
        <v>196</v>
      </c>
      <c r="E13" s="261" t="s">
        <v>188</v>
      </c>
      <c r="F13" s="261">
        <v>4.009</v>
      </c>
      <c r="G13" s="261">
        <v>461</v>
      </c>
      <c r="H13" s="261">
        <v>132</v>
      </c>
      <c r="I13" s="261" t="s">
        <v>194</v>
      </c>
      <c r="J13" s="247">
        <v>3543</v>
      </c>
      <c r="K13" s="247">
        <v>5138</v>
      </c>
      <c r="L13" s="261">
        <v>29</v>
      </c>
      <c r="M13" s="248" t="s">
        <v>190</v>
      </c>
      <c r="N13" s="268">
        <v>8.8</v>
      </c>
      <c r="O13" s="269">
        <f>(1/N13)*37.7*68.6</f>
        <v>293.88863636363635</v>
      </c>
      <c r="P13" s="264">
        <v>9.04</v>
      </c>
      <c r="Q13" s="252" t="s">
        <v>191</v>
      </c>
      <c r="R13" s="253" t="s">
        <v>192</v>
      </c>
      <c r="S13" s="261" t="s">
        <v>65</v>
      </c>
      <c r="T13" s="261" t="s">
        <v>195</v>
      </c>
      <c r="U13" s="255" t="s">
        <v>193</v>
      </c>
      <c r="V13" s="270">
        <f>IF(AND(N13&lt;&gt;0,ISNUMBER(N13)),IF(ROUNDDOWN(N13/P13*100,0)&gt;=100,ROUNDDOWN(N13/P13*100,0),""),"")</f>
      </c>
    </row>
    <row r="14" spans="1:22" s="4" customFormat="1" ht="33.75">
      <c r="A14" s="271"/>
      <c r="B14" s="272"/>
      <c r="C14" s="273"/>
      <c r="D14" s="244" t="s">
        <v>196</v>
      </c>
      <c r="E14" s="245" t="s">
        <v>188</v>
      </c>
      <c r="F14" s="246">
        <v>4.009</v>
      </c>
      <c r="G14" s="245">
        <v>420</v>
      </c>
      <c r="H14" s="245">
        <v>110</v>
      </c>
      <c r="I14" s="253" t="s">
        <v>410</v>
      </c>
      <c r="J14" s="247">
        <v>3543</v>
      </c>
      <c r="K14" s="247">
        <v>5138</v>
      </c>
      <c r="L14" s="245">
        <v>29</v>
      </c>
      <c r="M14" s="248" t="s">
        <v>190</v>
      </c>
      <c r="N14" s="249">
        <v>8.3</v>
      </c>
      <c r="O14" s="250">
        <f t="shared" si="0"/>
        <v>311.5927710843373</v>
      </c>
      <c r="P14" s="251">
        <v>9.04</v>
      </c>
      <c r="Q14" s="252" t="s">
        <v>191</v>
      </c>
      <c r="R14" s="253" t="s">
        <v>192</v>
      </c>
      <c r="S14" s="245" t="s">
        <v>65</v>
      </c>
      <c r="T14" s="254" t="s">
        <v>193</v>
      </c>
      <c r="U14" s="255" t="s">
        <v>193</v>
      </c>
      <c r="V14" s="256">
        <f t="shared" si="1"/>
      </c>
    </row>
    <row r="15" spans="1:22" s="4" customFormat="1" ht="33.75">
      <c r="A15" s="271"/>
      <c r="B15" s="272"/>
      <c r="C15" s="273"/>
      <c r="D15" s="244" t="s">
        <v>197</v>
      </c>
      <c r="E15" s="245" t="s">
        <v>198</v>
      </c>
      <c r="F15" s="246">
        <v>4.009</v>
      </c>
      <c r="G15" s="245">
        <v>420</v>
      </c>
      <c r="H15" s="245">
        <v>110</v>
      </c>
      <c r="I15" s="245" t="s">
        <v>189</v>
      </c>
      <c r="J15" s="247">
        <v>3543</v>
      </c>
      <c r="K15" s="247">
        <v>5138</v>
      </c>
      <c r="L15" s="245">
        <v>29</v>
      </c>
      <c r="M15" s="248" t="s">
        <v>190</v>
      </c>
      <c r="N15" s="249">
        <v>8.9</v>
      </c>
      <c r="O15" s="250">
        <f t="shared" si="0"/>
        <v>290.58651685393255</v>
      </c>
      <c r="P15" s="251">
        <v>9.04</v>
      </c>
      <c r="Q15" s="252" t="s">
        <v>191</v>
      </c>
      <c r="R15" s="253" t="s">
        <v>192</v>
      </c>
      <c r="S15" s="245" t="s">
        <v>65</v>
      </c>
      <c r="T15" s="254" t="s">
        <v>193</v>
      </c>
      <c r="U15" s="255" t="s">
        <v>193</v>
      </c>
      <c r="V15" s="256">
        <f t="shared" si="1"/>
      </c>
    </row>
    <row r="16" spans="1:22" s="4" customFormat="1" ht="33.75">
      <c r="A16" s="271"/>
      <c r="B16" s="272"/>
      <c r="C16" s="273"/>
      <c r="D16" s="244" t="s">
        <v>197</v>
      </c>
      <c r="E16" s="245" t="s">
        <v>188</v>
      </c>
      <c r="F16" s="246">
        <v>4.009</v>
      </c>
      <c r="G16" s="245">
        <v>420</v>
      </c>
      <c r="H16" s="245">
        <v>110</v>
      </c>
      <c r="I16" s="253" t="s">
        <v>410</v>
      </c>
      <c r="J16" s="247">
        <v>3543</v>
      </c>
      <c r="K16" s="247">
        <v>5138</v>
      </c>
      <c r="L16" s="245">
        <v>29</v>
      </c>
      <c r="M16" s="248" t="s">
        <v>190</v>
      </c>
      <c r="N16" s="249">
        <v>8.3</v>
      </c>
      <c r="O16" s="250">
        <f t="shared" si="0"/>
        <v>311.5927710843373</v>
      </c>
      <c r="P16" s="251">
        <v>9.04</v>
      </c>
      <c r="Q16" s="252" t="s">
        <v>191</v>
      </c>
      <c r="R16" s="253" t="s">
        <v>192</v>
      </c>
      <c r="S16" s="245" t="s">
        <v>65</v>
      </c>
      <c r="T16" s="254" t="s">
        <v>193</v>
      </c>
      <c r="U16" s="255" t="s">
        <v>193</v>
      </c>
      <c r="V16" s="256">
        <f t="shared" si="1"/>
      </c>
    </row>
    <row r="17" spans="1:22" s="119" customFormat="1" ht="33.75" customHeight="1">
      <c r="A17" s="257"/>
      <c r="B17" s="258"/>
      <c r="C17" s="259"/>
      <c r="D17" s="260" t="s">
        <v>199</v>
      </c>
      <c r="E17" s="245" t="s">
        <v>188</v>
      </c>
      <c r="F17" s="261">
        <v>4.009</v>
      </c>
      <c r="G17" s="261">
        <v>420</v>
      </c>
      <c r="H17" s="261">
        <v>110</v>
      </c>
      <c r="I17" s="261" t="s">
        <v>189</v>
      </c>
      <c r="J17" s="247">
        <v>3543</v>
      </c>
      <c r="K17" s="247">
        <v>5138</v>
      </c>
      <c r="L17" s="261">
        <v>29</v>
      </c>
      <c r="M17" s="248" t="s">
        <v>190</v>
      </c>
      <c r="N17" s="268">
        <v>9.6</v>
      </c>
      <c r="O17" s="269">
        <f>(1/N17)*37.7*68.6</f>
        <v>269.3979166666667</v>
      </c>
      <c r="P17" s="264">
        <v>9.04</v>
      </c>
      <c r="Q17" s="252" t="s">
        <v>191</v>
      </c>
      <c r="R17" s="253" t="s">
        <v>192</v>
      </c>
      <c r="S17" s="261" t="s">
        <v>65</v>
      </c>
      <c r="T17" s="254" t="s">
        <v>193</v>
      </c>
      <c r="U17" s="255" t="s">
        <v>193</v>
      </c>
      <c r="V17" s="265">
        <f>IF(AND(N17&lt;&gt;0,ISNUMBER(N17)),IF(ROUNDDOWN(N17/P17*100,0)&gt;=100,ROUNDDOWN(N17/P17*100,0),""),"")</f>
        <v>106</v>
      </c>
    </row>
    <row r="18" spans="1:22" s="119" customFormat="1" ht="33.75" customHeight="1">
      <c r="A18" s="257"/>
      <c r="B18" s="258"/>
      <c r="C18" s="259"/>
      <c r="D18" s="260" t="s">
        <v>200</v>
      </c>
      <c r="E18" s="245" t="s">
        <v>188</v>
      </c>
      <c r="F18" s="261">
        <v>4.009</v>
      </c>
      <c r="G18" s="261">
        <v>420</v>
      </c>
      <c r="H18" s="261">
        <v>110</v>
      </c>
      <c r="I18" s="261" t="s">
        <v>189</v>
      </c>
      <c r="J18" s="247">
        <v>3543</v>
      </c>
      <c r="K18" s="247">
        <v>5138</v>
      </c>
      <c r="L18" s="261">
        <v>29</v>
      </c>
      <c r="M18" s="248" t="s">
        <v>190</v>
      </c>
      <c r="N18" s="268">
        <v>9.6</v>
      </c>
      <c r="O18" s="269">
        <f>(1/N18)*37.7*68.6</f>
        <v>269.3979166666667</v>
      </c>
      <c r="P18" s="264">
        <v>9.04</v>
      </c>
      <c r="Q18" s="252" t="s">
        <v>191</v>
      </c>
      <c r="R18" s="253" t="s">
        <v>192</v>
      </c>
      <c r="S18" s="261" t="s">
        <v>65</v>
      </c>
      <c r="T18" s="254" t="s">
        <v>193</v>
      </c>
      <c r="U18" s="255" t="s">
        <v>193</v>
      </c>
      <c r="V18" s="265">
        <f>IF(AND(N18&lt;&gt;0,ISNUMBER(N18)),IF(ROUNDDOWN(N18/P18*100,0)&gt;=100,ROUNDDOWN(N18/P18*100,0),""),"")</f>
        <v>106</v>
      </c>
    </row>
    <row r="19" spans="1:22" s="119" customFormat="1" ht="33.75" customHeight="1">
      <c r="A19" s="257"/>
      <c r="B19" s="258"/>
      <c r="C19" s="259"/>
      <c r="D19" s="260" t="s">
        <v>201</v>
      </c>
      <c r="E19" s="245" t="s">
        <v>188</v>
      </c>
      <c r="F19" s="261">
        <v>4.009</v>
      </c>
      <c r="G19" s="261">
        <v>420</v>
      </c>
      <c r="H19" s="261">
        <v>110</v>
      </c>
      <c r="I19" s="261" t="s">
        <v>189</v>
      </c>
      <c r="J19" s="247">
        <v>3543</v>
      </c>
      <c r="K19" s="247">
        <v>5138</v>
      </c>
      <c r="L19" s="261">
        <v>29</v>
      </c>
      <c r="M19" s="248" t="s">
        <v>190</v>
      </c>
      <c r="N19" s="274">
        <v>9.6</v>
      </c>
      <c r="O19" s="275">
        <f>(1/N19)*37.7*68.6</f>
        <v>269.3979166666667</v>
      </c>
      <c r="P19" s="264">
        <v>9.04</v>
      </c>
      <c r="Q19" s="252" t="s">
        <v>191</v>
      </c>
      <c r="R19" s="253" t="s">
        <v>192</v>
      </c>
      <c r="S19" s="261" t="s">
        <v>65</v>
      </c>
      <c r="T19" s="254" t="s">
        <v>193</v>
      </c>
      <c r="U19" s="255" t="s">
        <v>193</v>
      </c>
      <c r="V19" s="276">
        <f>IF(AND(N19&lt;&gt;0,ISNUMBER(N19)),IF(ROUNDDOWN(N19/P19*100,0)&gt;=100,ROUNDDOWN(N19/P19*100,0),""),"")</f>
        <v>106</v>
      </c>
    </row>
    <row r="20" spans="1:22" s="119" customFormat="1" ht="33.75" customHeight="1">
      <c r="A20" s="257"/>
      <c r="B20" s="258"/>
      <c r="C20" s="259"/>
      <c r="D20" s="260" t="s">
        <v>202</v>
      </c>
      <c r="E20" s="245" t="s">
        <v>188</v>
      </c>
      <c r="F20" s="261">
        <v>4.009</v>
      </c>
      <c r="G20" s="261">
        <v>420</v>
      </c>
      <c r="H20" s="261">
        <v>110</v>
      </c>
      <c r="I20" s="261" t="s">
        <v>411</v>
      </c>
      <c r="J20" s="247">
        <v>3543</v>
      </c>
      <c r="K20" s="247">
        <v>5138</v>
      </c>
      <c r="L20" s="261">
        <v>29</v>
      </c>
      <c r="M20" s="248" t="s">
        <v>190</v>
      </c>
      <c r="N20" s="268">
        <v>9.1</v>
      </c>
      <c r="O20" s="269">
        <f>(1/N20)*37.7*68.6</f>
        <v>284.2</v>
      </c>
      <c r="P20" s="264">
        <v>9.04</v>
      </c>
      <c r="Q20" s="252" t="s">
        <v>191</v>
      </c>
      <c r="R20" s="253" t="s">
        <v>192</v>
      </c>
      <c r="S20" s="261" t="s">
        <v>65</v>
      </c>
      <c r="T20" s="254" t="s">
        <v>193</v>
      </c>
      <c r="U20" s="255" t="s">
        <v>193</v>
      </c>
      <c r="V20" s="265">
        <f>IF(AND(N20&lt;&gt;0,ISNUMBER(N20)),IF(ROUNDDOWN(N20/P20*100,0)&gt;=100,ROUNDDOWN(N20/P20*100,0),""),"")</f>
        <v>100</v>
      </c>
    </row>
    <row r="21" spans="1:22" s="119" customFormat="1" ht="33.75" customHeight="1">
      <c r="A21" s="257"/>
      <c r="B21" s="258"/>
      <c r="C21" s="259"/>
      <c r="D21" s="260" t="s">
        <v>203</v>
      </c>
      <c r="E21" s="261" t="s">
        <v>188</v>
      </c>
      <c r="F21" s="261">
        <v>4.009</v>
      </c>
      <c r="G21" s="261">
        <v>420</v>
      </c>
      <c r="H21" s="261">
        <v>110</v>
      </c>
      <c r="I21" s="261" t="s">
        <v>411</v>
      </c>
      <c r="J21" s="247">
        <v>3543</v>
      </c>
      <c r="K21" s="247">
        <v>5138</v>
      </c>
      <c r="L21" s="261">
        <v>29</v>
      </c>
      <c r="M21" s="248" t="s">
        <v>190</v>
      </c>
      <c r="N21" s="268">
        <v>9.1</v>
      </c>
      <c r="O21" s="269">
        <f>(1/N21)*37.7*68.6</f>
        <v>284.2</v>
      </c>
      <c r="P21" s="264">
        <v>9.04</v>
      </c>
      <c r="Q21" s="252" t="s">
        <v>191</v>
      </c>
      <c r="R21" s="253" t="s">
        <v>192</v>
      </c>
      <c r="S21" s="261" t="s">
        <v>65</v>
      </c>
      <c r="T21" s="254" t="s">
        <v>193</v>
      </c>
      <c r="U21" s="255" t="s">
        <v>193</v>
      </c>
      <c r="V21" s="265">
        <f>IF(AND(N21&lt;&gt;0,ISNUMBER(N21)),IF(ROUNDDOWN(N21/P21*100,0)&gt;=100,ROUNDDOWN(N21/P21*100,0),""),"")</f>
        <v>100</v>
      </c>
    </row>
    <row r="22" spans="1:22" s="4" customFormat="1" ht="22.5" customHeight="1">
      <c r="A22" s="271"/>
      <c r="B22" s="242"/>
      <c r="C22" s="243" t="s">
        <v>204</v>
      </c>
      <c r="D22" s="244" t="s">
        <v>205</v>
      </c>
      <c r="E22" s="245" t="s">
        <v>55</v>
      </c>
      <c r="F22" s="246">
        <v>5.193</v>
      </c>
      <c r="G22" s="277">
        <v>765</v>
      </c>
      <c r="H22" s="277">
        <v>177</v>
      </c>
      <c r="I22" s="245" t="s">
        <v>59</v>
      </c>
      <c r="J22" s="278">
        <v>6672</v>
      </c>
      <c r="K22" s="278">
        <v>9202</v>
      </c>
      <c r="L22" s="277">
        <v>46</v>
      </c>
      <c r="M22" s="248" t="s">
        <v>62</v>
      </c>
      <c r="N22" s="249">
        <v>6.3</v>
      </c>
      <c r="O22" s="250">
        <f t="shared" si="0"/>
        <v>410.51111111111106</v>
      </c>
      <c r="P22" s="251">
        <v>6.3</v>
      </c>
      <c r="Q22" s="252" t="s">
        <v>206</v>
      </c>
      <c r="R22" s="253" t="s">
        <v>64</v>
      </c>
      <c r="S22" s="245" t="s">
        <v>65</v>
      </c>
      <c r="T22" s="254" t="s">
        <v>193</v>
      </c>
      <c r="U22" s="255" t="s">
        <v>193</v>
      </c>
      <c r="V22" s="256">
        <f t="shared" si="1"/>
        <v>100</v>
      </c>
    </row>
    <row r="23" spans="1:22" s="4" customFormat="1" ht="22.5" customHeight="1">
      <c r="A23" s="271"/>
      <c r="B23" s="272"/>
      <c r="C23" s="273"/>
      <c r="D23" s="244" t="s">
        <v>205</v>
      </c>
      <c r="E23" s="245" t="s">
        <v>55</v>
      </c>
      <c r="F23" s="246">
        <v>5.193</v>
      </c>
      <c r="G23" s="277">
        <v>765</v>
      </c>
      <c r="H23" s="277">
        <v>177</v>
      </c>
      <c r="I23" s="245" t="s">
        <v>59</v>
      </c>
      <c r="J23" s="278">
        <v>7324</v>
      </c>
      <c r="K23" s="278">
        <v>10734</v>
      </c>
      <c r="L23" s="277">
        <v>62</v>
      </c>
      <c r="M23" s="248" t="s">
        <v>62</v>
      </c>
      <c r="N23" s="249">
        <v>5.8</v>
      </c>
      <c r="O23" s="250">
        <f t="shared" si="0"/>
        <v>445.90000000000003</v>
      </c>
      <c r="P23" s="251">
        <v>5.77</v>
      </c>
      <c r="Q23" s="252" t="s">
        <v>206</v>
      </c>
      <c r="R23" s="253" t="s">
        <v>64</v>
      </c>
      <c r="S23" s="245" t="s">
        <v>65</v>
      </c>
      <c r="T23" s="254" t="s">
        <v>193</v>
      </c>
      <c r="U23" s="255" t="s">
        <v>193</v>
      </c>
      <c r="V23" s="256">
        <f t="shared" si="1"/>
        <v>100</v>
      </c>
    </row>
    <row r="24" spans="1:22" s="4" customFormat="1" ht="22.5" customHeight="1">
      <c r="A24" s="271"/>
      <c r="B24" s="272"/>
      <c r="C24" s="273"/>
      <c r="D24" s="244" t="s">
        <v>207</v>
      </c>
      <c r="E24" s="245" t="s">
        <v>55</v>
      </c>
      <c r="F24" s="246">
        <v>5.193</v>
      </c>
      <c r="G24" s="277">
        <v>765</v>
      </c>
      <c r="H24" s="277">
        <v>177</v>
      </c>
      <c r="I24" s="245" t="s">
        <v>59</v>
      </c>
      <c r="J24" s="278">
        <v>6672</v>
      </c>
      <c r="K24" s="278">
        <v>9202</v>
      </c>
      <c r="L24" s="277">
        <v>46</v>
      </c>
      <c r="M24" s="248" t="s">
        <v>62</v>
      </c>
      <c r="N24" s="249">
        <v>6.1</v>
      </c>
      <c r="O24" s="250">
        <f t="shared" si="0"/>
        <v>423.9704918032787</v>
      </c>
      <c r="P24" s="251">
        <v>6.3</v>
      </c>
      <c r="Q24" s="252" t="s">
        <v>102</v>
      </c>
      <c r="R24" s="253" t="s">
        <v>64</v>
      </c>
      <c r="S24" s="245" t="s">
        <v>65</v>
      </c>
      <c r="T24" s="254" t="s">
        <v>193</v>
      </c>
      <c r="U24" s="255" t="s">
        <v>193</v>
      </c>
      <c r="V24" s="256">
        <f t="shared" si="1"/>
      </c>
    </row>
    <row r="25" spans="1:22" s="4" customFormat="1" ht="22.5" customHeight="1">
      <c r="A25" s="271"/>
      <c r="B25" s="272"/>
      <c r="C25" s="273"/>
      <c r="D25" s="244" t="s">
        <v>207</v>
      </c>
      <c r="E25" s="245" t="s">
        <v>55</v>
      </c>
      <c r="F25" s="246">
        <v>5.193</v>
      </c>
      <c r="G25" s="277">
        <v>765</v>
      </c>
      <c r="H25" s="277">
        <v>177</v>
      </c>
      <c r="I25" s="245" t="s">
        <v>59</v>
      </c>
      <c r="J25" s="278">
        <v>7324</v>
      </c>
      <c r="K25" s="278">
        <v>10734</v>
      </c>
      <c r="L25" s="277">
        <v>62</v>
      </c>
      <c r="M25" s="248" t="s">
        <v>62</v>
      </c>
      <c r="N25" s="249">
        <v>5.7</v>
      </c>
      <c r="O25" s="250">
        <f t="shared" si="0"/>
        <v>453.7228070175438</v>
      </c>
      <c r="P25" s="251">
        <v>5.77</v>
      </c>
      <c r="Q25" s="252" t="s">
        <v>102</v>
      </c>
      <c r="R25" s="253" t="s">
        <v>64</v>
      </c>
      <c r="S25" s="245" t="s">
        <v>65</v>
      </c>
      <c r="T25" s="254" t="s">
        <v>193</v>
      </c>
      <c r="U25" s="255" t="s">
        <v>193</v>
      </c>
      <c r="V25" s="256">
        <f t="shared" si="1"/>
      </c>
    </row>
    <row r="26" spans="1:22" s="4" customFormat="1" ht="22.5" customHeight="1">
      <c r="A26" s="271"/>
      <c r="B26" s="272"/>
      <c r="C26" s="273"/>
      <c r="D26" s="244" t="s">
        <v>207</v>
      </c>
      <c r="E26" s="245" t="s">
        <v>55</v>
      </c>
      <c r="F26" s="246">
        <v>5.193</v>
      </c>
      <c r="G26" s="277">
        <v>765</v>
      </c>
      <c r="H26" s="277">
        <v>177</v>
      </c>
      <c r="I26" s="245" t="s">
        <v>208</v>
      </c>
      <c r="J26" s="278">
        <v>6672</v>
      </c>
      <c r="K26" s="278">
        <v>9202</v>
      </c>
      <c r="L26" s="277">
        <v>46</v>
      </c>
      <c r="M26" s="248" t="s">
        <v>62</v>
      </c>
      <c r="N26" s="249">
        <v>5.5</v>
      </c>
      <c r="O26" s="250">
        <f t="shared" si="0"/>
        <v>470.2218181818182</v>
      </c>
      <c r="P26" s="251">
        <v>6.3</v>
      </c>
      <c r="Q26" s="252" t="s">
        <v>102</v>
      </c>
      <c r="R26" s="253" t="s">
        <v>64</v>
      </c>
      <c r="S26" s="245" t="s">
        <v>65</v>
      </c>
      <c r="T26" s="254" t="s">
        <v>193</v>
      </c>
      <c r="U26" s="255" t="s">
        <v>193</v>
      </c>
      <c r="V26" s="256">
        <f t="shared" si="1"/>
      </c>
    </row>
    <row r="27" spans="1:22" s="4" customFormat="1" ht="22.5" customHeight="1">
      <c r="A27" s="271"/>
      <c r="B27" s="279"/>
      <c r="C27" s="280"/>
      <c r="D27" s="244" t="s">
        <v>207</v>
      </c>
      <c r="E27" s="245" t="s">
        <v>55</v>
      </c>
      <c r="F27" s="246">
        <v>5.193</v>
      </c>
      <c r="G27" s="277">
        <v>765</v>
      </c>
      <c r="H27" s="277">
        <v>177</v>
      </c>
      <c r="I27" s="245" t="s">
        <v>208</v>
      </c>
      <c r="J27" s="278">
        <v>7324</v>
      </c>
      <c r="K27" s="278">
        <v>10734</v>
      </c>
      <c r="L27" s="277">
        <v>62</v>
      </c>
      <c r="M27" s="248" t="s">
        <v>62</v>
      </c>
      <c r="N27" s="249">
        <v>5.1</v>
      </c>
      <c r="O27" s="250">
        <f t="shared" si="0"/>
        <v>507.10196078431375</v>
      </c>
      <c r="P27" s="251">
        <v>5.77</v>
      </c>
      <c r="Q27" s="252" t="s">
        <v>102</v>
      </c>
      <c r="R27" s="253" t="s">
        <v>64</v>
      </c>
      <c r="S27" s="245" t="s">
        <v>65</v>
      </c>
      <c r="T27" s="254" t="s">
        <v>193</v>
      </c>
      <c r="U27" s="255" t="s">
        <v>193</v>
      </c>
      <c r="V27" s="256">
        <f t="shared" si="1"/>
      </c>
    </row>
    <row r="28" spans="1:22" s="4" customFormat="1" ht="22.5">
      <c r="A28" s="271"/>
      <c r="B28" s="242"/>
      <c r="C28" s="243" t="s">
        <v>209</v>
      </c>
      <c r="D28" s="244" t="s">
        <v>210</v>
      </c>
      <c r="E28" s="245" t="s">
        <v>211</v>
      </c>
      <c r="F28" s="246">
        <v>5.123</v>
      </c>
      <c r="G28" s="245">
        <v>530</v>
      </c>
      <c r="H28" s="245">
        <v>132</v>
      </c>
      <c r="I28" s="245" t="s">
        <v>212</v>
      </c>
      <c r="J28" s="247">
        <v>5186</v>
      </c>
      <c r="K28" s="247">
        <v>7331</v>
      </c>
      <c r="L28" s="245">
        <v>39</v>
      </c>
      <c r="M28" s="248" t="s">
        <v>62</v>
      </c>
      <c r="N28" s="249">
        <v>6.5</v>
      </c>
      <c r="O28" s="250">
        <f t="shared" si="0"/>
        <v>397.88</v>
      </c>
      <c r="P28" s="251">
        <v>6.97</v>
      </c>
      <c r="Q28" s="252" t="s">
        <v>73</v>
      </c>
      <c r="R28" s="253" t="s">
        <v>213</v>
      </c>
      <c r="S28" s="245" t="s">
        <v>65</v>
      </c>
      <c r="T28" s="254" t="s">
        <v>193</v>
      </c>
      <c r="U28" s="255" t="s">
        <v>193</v>
      </c>
      <c r="V28" s="256">
        <f t="shared" si="1"/>
      </c>
    </row>
    <row r="29" spans="1:22" s="4" customFormat="1" ht="22.5">
      <c r="A29" s="271"/>
      <c r="B29" s="272"/>
      <c r="C29" s="273"/>
      <c r="D29" s="244" t="s">
        <v>214</v>
      </c>
      <c r="E29" s="245" t="s">
        <v>211</v>
      </c>
      <c r="F29" s="246">
        <v>5.123</v>
      </c>
      <c r="G29" s="245">
        <v>530</v>
      </c>
      <c r="H29" s="245">
        <v>132</v>
      </c>
      <c r="I29" s="245" t="s">
        <v>189</v>
      </c>
      <c r="J29" s="247">
        <v>5186</v>
      </c>
      <c r="K29" s="247">
        <v>7331</v>
      </c>
      <c r="L29" s="245">
        <v>39</v>
      </c>
      <c r="M29" s="248" t="s">
        <v>62</v>
      </c>
      <c r="N29" s="249">
        <v>7</v>
      </c>
      <c r="O29" s="250">
        <f t="shared" si="0"/>
        <v>369.46</v>
      </c>
      <c r="P29" s="251">
        <v>6.97</v>
      </c>
      <c r="Q29" s="252" t="s">
        <v>215</v>
      </c>
      <c r="R29" s="253" t="s">
        <v>213</v>
      </c>
      <c r="S29" s="245" t="s">
        <v>65</v>
      </c>
      <c r="T29" s="254" t="s">
        <v>193</v>
      </c>
      <c r="U29" s="255" t="s">
        <v>193</v>
      </c>
      <c r="V29" s="256">
        <f t="shared" si="1"/>
        <v>100</v>
      </c>
    </row>
    <row r="30" spans="1:22" s="4" customFormat="1" ht="22.5">
      <c r="A30" s="271"/>
      <c r="B30" s="272"/>
      <c r="C30" s="273"/>
      <c r="D30" s="244" t="s">
        <v>216</v>
      </c>
      <c r="E30" s="245" t="s">
        <v>211</v>
      </c>
      <c r="F30" s="246">
        <v>5.123</v>
      </c>
      <c r="G30" s="245">
        <v>530</v>
      </c>
      <c r="H30" s="245">
        <v>132</v>
      </c>
      <c r="I30" s="245" t="s">
        <v>212</v>
      </c>
      <c r="J30" s="247">
        <v>5186</v>
      </c>
      <c r="K30" s="247">
        <v>7331</v>
      </c>
      <c r="L30" s="245">
        <v>39</v>
      </c>
      <c r="M30" s="248" t="s">
        <v>62</v>
      </c>
      <c r="N30" s="249">
        <v>6.5</v>
      </c>
      <c r="O30" s="250">
        <f t="shared" si="0"/>
        <v>397.88</v>
      </c>
      <c r="P30" s="251">
        <v>6.97</v>
      </c>
      <c r="Q30" s="252" t="s">
        <v>73</v>
      </c>
      <c r="R30" s="253" t="s">
        <v>213</v>
      </c>
      <c r="S30" s="245" t="s">
        <v>65</v>
      </c>
      <c r="T30" s="254" t="s">
        <v>193</v>
      </c>
      <c r="U30" s="255" t="s">
        <v>193</v>
      </c>
      <c r="V30" s="256">
        <f t="shared" si="1"/>
      </c>
    </row>
    <row r="31" spans="1:22" s="4" customFormat="1" ht="22.5">
      <c r="A31" s="271"/>
      <c r="B31" s="279"/>
      <c r="C31" s="280"/>
      <c r="D31" s="244" t="s">
        <v>217</v>
      </c>
      <c r="E31" s="245" t="s">
        <v>211</v>
      </c>
      <c r="F31" s="246">
        <v>5.123</v>
      </c>
      <c r="G31" s="245">
        <v>530</v>
      </c>
      <c r="H31" s="245">
        <v>132</v>
      </c>
      <c r="I31" s="245" t="s">
        <v>189</v>
      </c>
      <c r="J31" s="247">
        <v>5186</v>
      </c>
      <c r="K31" s="247">
        <v>7331</v>
      </c>
      <c r="L31" s="245">
        <v>39</v>
      </c>
      <c r="M31" s="248" t="s">
        <v>62</v>
      </c>
      <c r="N31" s="249">
        <v>7</v>
      </c>
      <c r="O31" s="250">
        <f t="shared" si="0"/>
        <v>369.46</v>
      </c>
      <c r="P31" s="251">
        <v>6.97</v>
      </c>
      <c r="Q31" s="252" t="s">
        <v>215</v>
      </c>
      <c r="R31" s="253" t="s">
        <v>213</v>
      </c>
      <c r="S31" s="245" t="s">
        <v>65</v>
      </c>
      <c r="T31" s="254" t="s">
        <v>193</v>
      </c>
      <c r="U31" s="255" t="s">
        <v>193</v>
      </c>
      <c r="V31" s="256">
        <f t="shared" si="1"/>
        <v>100</v>
      </c>
    </row>
    <row r="32" spans="1:22" s="4" customFormat="1" ht="22.5">
      <c r="A32" s="271"/>
      <c r="B32" s="242"/>
      <c r="C32" s="243" t="s">
        <v>218</v>
      </c>
      <c r="D32" s="244" t="s">
        <v>219</v>
      </c>
      <c r="E32" s="245" t="s">
        <v>220</v>
      </c>
      <c r="F32" s="246">
        <v>6.403</v>
      </c>
      <c r="G32" s="245">
        <v>657</v>
      </c>
      <c r="H32" s="245">
        <v>169</v>
      </c>
      <c r="I32" s="245" t="s">
        <v>59</v>
      </c>
      <c r="J32" s="247">
        <v>6608</v>
      </c>
      <c r="K32" s="247">
        <v>9303</v>
      </c>
      <c r="L32" s="245">
        <v>49</v>
      </c>
      <c r="M32" s="248" t="s">
        <v>190</v>
      </c>
      <c r="N32" s="249">
        <v>6</v>
      </c>
      <c r="O32" s="250">
        <f t="shared" si="0"/>
        <v>431.03666666666663</v>
      </c>
      <c r="P32" s="251">
        <v>6.37</v>
      </c>
      <c r="Q32" s="252" t="s">
        <v>73</v>
      </c>
      <c r="R32" s="253" t="s">
        <v>221</v>
      </c>
      <c r="S32" s="245" t="s">
        <v>65</v>
      </c>
      <c r="T32" s="254" t="s">
        <v>193</v>
      </c>
      <c r="U32" s="255" t="s">
        <v>193</v>
      </c>
      <c r="V32" s="256">
        <f t="shared" si="1"/>
      </c>
    </row>
    <row r="33" spans="1:22" s="4" customFormat="1" ht="22.5">
      <c r="A33" s="271"/>
      <c r="B33" s="272"/>
      <c r="C33" s="273"/>
      <c r="D33" s="244" t="s">
        <v>219</v>
      </c>
      <c r="E33" s="245" t="s">
        <v>220</v>
      </c>
      <c r="F33" s="246">
        <v>6.403</v>
      </c>
      <c r="G33" s="245">
        <v>617</v>
      </c>
      <c r="H33" s="245">
        <v>162</v>
      </c>
      <c r="I33" s="245" t="s">
        <v>212</v>
      </c>
      <c r="J33" s="247">
        <v>6608</v>
      </c>
      <c r="K33" s="247">
        <v>9303</v>
      </c>
      <c r="L33" s="245">
        <v>49</v>
      </c>
      <c r="M33" s="248" t="s">
        <v>190</v>
      </c>
      <c r="N33" s="249">
        <v>5.6</v>
      </c>
      <c r="O33" s="250">
        <f t="shared" si="0"/>
        <v>461.825</v>
      </c>
      <c r="P33" s="251">
        <v>6.37</v>
      </c>
      <c r="Q33" s="252" t="s">
        <v>73</v>
      </c>
      <c r="R33" s="253" t="s">
        <v>221</v>
      </c>
      <c r="S33" s="245" t="s">
        <v>65</v>
      </c>
      <c r="T33" s="254" t="s">
        <v>193</v>
      </c>
      <c r="U33" s="255" t="s">
        <v>193</v>
      </c>
      <c r="V33" s="256">
        <f t="shared" si="1"/>
      </c>
    </row>
    <row r="34" spans="1:22" s="4" customFormat="1" ht="22.5">
      <c r="A34" s="271"/>
      <c r="B34" s="272"/>
      <c r="C34" s="273"/>
      <c r="D34" s="244" t="s">
        <v>219</v>
      </c>
      <c r="E34" s="245" t="s">
        <v>220</v>
      </c>
      <c r="F34" s="246">
        <v>6.403</v>
      </c>
      <c r="G34" s="245">
        <v>657</v>
      </c>
      <c r="H34" s="245">
        <v>169</v>
      </c>
      <c r="I34" s="245" t="s">
        <v>59</v>
      </c>
      <c r="J34" s="247">
        <v>8022</v>
      </c>
      <c r="K34" s="247">
        <v>11212</v>
      </c>
      <c r="L34" s="245">
        <v>58</v>
      </c>
      <c r="M34" s="248" t="s">
        <v>190</v>
      </c>
      <c r="N34" s="249">
        <v>5.3</v>
      </c>
      <c r="O34" s="250">
        <f t="shared" si="0"/>
        <v>487.9660377358491</v>
      </c>
      <c r="P34" s="251">
        <v>5.7</v>
      </c>
      <c r="Q34" s="252" t="s">
        <v>73</v>
      </c>
      <c r="R34" s="253" t="s">
        <v>221</v>
      </c>
      <c r="S34" s="245" t="s">
        <v>65</v>
      </c>
      <c r="T34" s="254" t="s">
        <v>193</v>
      </c>
      <c r="U34" s="255" t="s">
        <v>193</v>
      </c>
      <c r="V34" s="256">
        <f t="shared" si="1"/>
      </c>
    </row>
    <row r="35" spans="1:22" s="4" customFormat="1" ht="22.5">
      <c r="A35" s="271"/>
      <c r="B35" s="279"/>
      <c r="C35" s="280"/>
      <c r="D35" s="244" t="s">
        <v>219</v>
      </c>
      <c r="E35" s="245" t="s">
        <v>220</v>
      </c>
      <c r="F35" s="246">
        <v>6.403</v>
      </c>
      <c r="G35" s="245">
        <v>617</v>
      </c>
      <c r="H35" s="245">
        <v>162</v>
      </c>
      <c r="I35" s="245" t="s">
        <v>212</v>
      </c>
      <c r="J35" s="247">
        <v>8022</v>
      </c>
      <c r="K35" s="247">
        <v>11212</v>
      </c>
      <c r="L35" s="245">
        <v>58</v>
      </c>
      <c r="M35" s="248" t="s">
        <v>190</v>
      </c>
      <c r="N35" s="249">
        <v>4.95</v>
      </c>
      <c r="O35" s="250">
        <f t="shared" si="0"/>
        <v>522.4686868686869</v>
      </c>
      <c r="P35" s="251">
        <v>5.7</v>
      </c>
      <c r="Q35" s="252" t="s">
        <v>73</v>
      </c>
      <c r="R35" s="253" t="s">
        <v>221</v>
      </c>
      <c r="S35" s="245" t="s">
        <v>65</v>
      </c>
      <c r="T35" s="254" t="s">
        <v>193</v>
      </c>
      <c r="U35" s="255" t="s">
        <v>193</v>
      </c>
      <c r="V35" s="256">
        <f t="shared" si="1"/>
      </c>
    </row>
    <row r="36" spans="1:22" s="4" customFormat="1" ht="22.5">
      <c r="A36" s="271"/>
      <c r="B36" s="242"/>
      <c r="C36" s="243" t="s">
        <v>222</v>
      </c>
      <c r="D36" s="244" t="s">
        <v>223</v>
      </c>
      <c r="E36" s="245" t="s">
        <v>224</v>
      </c>
      <c r="F36" s="246">
        <v>7.684</v>
      </c>
      <c r="G36" s="245">
        <v>853</v>
      </c>
      <c r="H36" s="245">
        <v>206</v>
      </c>
      <c r="I36" s="245" t="s">
        <v>189</v>
      </c>
      <c r="J36" s="247">
        <v>9790</v>
      </c>
      <c r="K36" s="247">
        <v>14135</v>
      </c>
      <c r="L36" s="245">
        <v>79</v>
      </c>
      <c r="M36" s="248" t="s">
        <v>225</v>
      </c>
      <c r="N36" s="249">
        <v>4.6</v>
      </c>
      <c r="O36" s="250">
        <f t="shared" si="0"/>
        <v>562.2217391304348</v>
      </c>
      <c r="P36" s="251">
        <v>4.23</v>
      </c>
      <c r="Q36" s="252" t="s">
        <v>226</v>
      </c>
      <c r="R36" s="253" t="s">
        <v>213</v>
      </c>
      <c r="S36" s="245" t="s">
        <v>227</v>
      </c>
      <c r="T36" s="254" t="s">
        <v>193</v>
      </c>
      <c r="U36" s="255" t="s">
        <v>193</v>
      </c>
      <c r="V36" s="256">
        <f t="shared" si="1"/>
        <v>108</v>
      </c>
    </row>
    <row r="37" spans="1:22" s="4" customFormat="1" ht="22.5">
      <c r="A37" s="271"/>
      <c r="B37" s="272"/>
      <c r="C37" s="273"/>
      <c r="D37" s="244" t="s">
        <v>228</v>
      </c>
      <c r="E37" s="245" t="s">
        <v>224</v>
      </c>
      <c r="F37" s="246">
        <v>7.684</v>
      </c>
      <c r="G37" s="245">
        <v>853</v>
      </c>
      <c r="H37" s="245">
        <v>206</v>
      </c>
      <c r="I37" s="245" t="s">
        <v>189</v>
      </c>
      <c r="J37" s="247">
        <v>9790</v>
      </c>
      <c r="K37" s="247">
        <v>14135</v>
      </c>
      <c r="L37" s="245">
        <v>79</v>
      </c>
      <c r="M37" s="248" t="s">
        <v>225</v>
      </c>
      <c r="N37" s="249">
        <v>4.6</v>
      </c>
      <c r="O37" s="250">
        <f t="shared" si="0"/>
        <v>562.2217391304348</v>
      </c>
      <c r="P37" s="251">
        <v>4.23</v>
      </c>
      <c r="Q37" s="252" t="s">
        <v>226</v>
      </c>
      <c r="R37" s="253" t="s">
        <v>213</v>
      </c>
      <c r="S37" s="245" t="s">
        <v>65</v>
      </c>
      <c r="T37" s="254" t="s">
        <v>193</v>
      </c>
      <c r="U37" s="255" t="s">
        <v>193</v>
      </c>
      <c r="V37" s="256">
        <f t="shared" si="1"/>
        <v>108</v>
      </c>
    </row>
    <row r="38" spans="1:22" s="4" customFormat="1" ht="22.5">
      <c r="A38" s="271"/>
      <c r="B38" s="272"/>
      <c r="C38" s="273"/>
      <c r="D38" s="244" t="s">
        <v>229</v>
      </c>
      <c r="E38" s="245" t="s">
        <v>224</v>
      </c>
      <c r="F38" s="246">
        <v>7.684</v>
      </c>
      <c r="G38" s="245">
        <v>853</v>
      </c>
      <c r="H38" s="245">
        <v>206</v>
      </c>
      <c r="I38" s="245" t="s">
        <v>189</v>
      </c>
      <c r="J38" s="247">
        <v>9790</v>
      </c>
      <c r="K38" s="247">
        <v>14135</v>
      </c>
      <c r="L38" s="245">
        <v>79</v>
      </c>
      <c r="M38" s="248" t="s">
        <v>230</v>
      </c>
      <c r="N38" s="249">
        <v>4.6</v>
      </c>
      <c r="O38" s="250">
        <f t="shared" si="0"/>
        <v>562.2217391304348</v>
      </c>
      <c r="P38" s="251">
        <v>4.23</v>
      </c>
      <c r="Q38" s="252" t="s">
        <v>226</v>
      </c>
      <c r="R38" s="253" t="s">
        <v>213</v>
      </c>
      <c r="S38" s="245" t="s">
        <v>65</v>
      </c>
      <c r="T38" s="254" t="s">
        <v>193</v>
      </c>
      <c r="U38" s="255" t="s">
        <v>193</v>
      </c>
      <c r="V38" s="256">
        <f t="shared" si="1"/>
        <v>108</v>
      </c>
    </row>
    <row r="39" spans="1:22" s="4" customFormat="1" ht="22.5">
      <c r="A39" s="271"/>
      <c r="B39" s="279"/>
      <c r="C39" s="280"/>
      <c r="D39" s="244" t="s">
        <v>231</v>
      </c>
      <c r="E39" s="245" t="s">
        <v>224</v>
      </c>
      <c r="F39" s="246">
        <v>7.684</v>
      </c>
      <c r="G39" s="245">
        <v>853</v>
      </c>
      <c r="H39" s="245">
        <v>206</v>
      </c>
      <c r="I39" s="245" t="s">
        <v>189</v>
      </c>
      <c r="J39" s="247">
        <v>9790</v>
      </c>
      <c r="K39" s="247">
        <v>14135</v>
      </c>
      <c r="L39" s="245">
        <v>79</v>
      </c>
      <c r="M39" s="248" t="s">
        <v>230</v>
      </c>
      <c r="N39" s="249">
        <v>4.6</v>
      </c>
      <c r="O39" s="250">
        <f t="shared" si="0"/>
        <v>562.2217391304348</v>
      </c>
      <c r="P39" s="251">
        <v>4.23</v>
      </c>
      <c r="Q39" s="252" t="s">
        <v>226</v>
      </c>
      <c r="R39" s="253" t="s">
        <v>213</v>
      </c>
      <c r="S39" s="245" t="s">
        <v>65</v>
      </c>
      <c r="T39" s="254" t="s">
        <v>193</v>
      </c>
      <c r="U39" s="255" t="s">
        <v>193</v>
      </c>
      <c r="V39" s="256">
        <f t="shared" si="1"/>
        <v>108</v>
      </c>
    </row>
    <row r="40" spans="1:22" s="4" customFormat="1" ht="22.5">
      <c r="A40" s="271"/>
      <c r="B40" s="242"/>
      <c r="C40" s="243" t="s">
        <v>232</v>
      </c>
      <c r="D40" s="244" t="s">
        <v>233</v>
      </c>
      <c r="E40" s="245" t="s">
        <v>82</v>
      </c>
      <c r="F40" s="246">
        <v>12.913</v>
      </c>
      <c r="G40" s="245">
        <v>1912</v>
      </c>
      <c r="H40" s="245">
        <v>331</v>
      </c>
      <c r="I40" s="245" t="s">
        <v>59</v>
      </c>
      <c r="J40" s="247">
        <v>12110</v>
      </c>
      <c r="K40" s="247">
        <v>15520</v>
      </c>
      <c r="L40" s="245">
        <v>62</v>
      </c>
      <c r="M40" s="248" t="s">
        <v>234</v>
      </c>
      <c r="N40" s="249">
        <v>4.35</v>
      </c>
      <c r="O40" s="250">
        <f t="shared" si="0"/>
        <v>594.5333333333334</v>
      </c>
      <c r="P40" s="251">
        <v>4.06</v>
      </c>
      <c r="Q40" s="252" t="s">
        <v>73</v>
      </c>
      <c r="R40" s="253" t="s">
        <v>235</v>
      </c>
      <c r="S40" s="245" t="s">
        <v>65</v>
      </c>
      <c r="T40" s="254" t="s">
        <v>193</v>
      </c>
      <c r="U40" s="255" t="s">
        <v>193</v>
      </c>
      <c r="V40" s="256">
        <f t="shared" si="1"/>
        <v>107</v>
      </c>
    </row>
    <row r="41" spans="1:22" s="4" customFormat="1" ht="22.5">
      <c r="A41" s="271"/>
      <c r="B41" s="272"/>
      <c r="C41" s="273"/>
      <c r="D41" s="244" t="s">
        <v>233</v>
      </c>
      <c r="E41" s="245" t="s">
        <v>82</v>
      </c>
      <c r="F41" s="246">
        <v>12.913</v>
      </c>
      <c r="G41" s="245">
        <v>1814</v>
      </c>
      <c r="H41" s="245">
        <v>265</v>
      </c>
      <c r="I41" s="245" t="s">
        <v>59</v>
      </c>
      <c r="J41" s="247">
        <v>12110</v>
      </c>
      <c r="K41" s="247">
        <v>15520</v>
      </c>
      <c r="L41" s="245">
        <v>62</v>
      </c>
      <c r="M41" s="248" t="s">
        <v>234</v>
      </c>
      <c r="N41" s="249">
        <v>4.35</v>
      </c>
      <c r="O41" s="250">
        <f t="shared" si="0"/>
        <v>594.5333333333334</v>
      </c>
      <c r="P41" s="251">
        <v>4.06</v>
      </c>
      <c r="Q41" s="252" t="s">
        <v>73</v>
      </c>
      <c r="R41" s="253" t="s">
        <v>235</v>
      </c>
      <c r="S41" s="245" t="s">
        <v>65</v>
      </c>
      <c r="T41" s="254" t="s">
        <v>193</v>
      </c>
      <c r="U41" s="255" t="s">
        <v>193</v>
      </c>
      <c r="V41" s="256">
        <f t="shared" si="1"/>
        <v>107</v>
      </c>
    </row>
    <row r="42" spans="1:22" s="4" customFormat="1" ht="22.5">
      <c r="A42" s="271"/>
      <c r="B42" s="272"/>
      <c r="C42" s="273"/>
      <c r="D42" s="244" t="s">
        <v>233</v>
      </c>
      <c r="E42" s="245" t="s">
        <v>82</v>
      </c>
      <c r="F42" s="246">
        <v>12.913</v>
      </c>
      <c r="G42" s="245">
        <v>1912</v>
      </c>
      <c r="H42" s="245">
        <v>331</v>
      </c>
      <c r="I42" s="245" t="s">
        <v>59</v>
      </c>
      <c r="J42" s="247">
        <v>14583</v>
      </c>
      <c r="K42" s="247">
        <v>17388</v>
      </c>
      <c r="L42" s="245">
        <v>51</v>
      </c>
      <c r="M42" s="248" t="s">
        <v>234</v>
      </c>
      <c r="N42" s="249">
        <v>3.9</v>
      </c>
      <c r="O42" s="250">
        <f t="shared" si="0"/>
        <v>663.1333333333333</v>
      </c>
      <c r="P42" s="251">
        <v>3.57</v>
      </c>
      <c r="Q42" s="252" t="s">
        <v>73</v>
      </c>
      <c r="R42" s="253" t="s">
        <v>235</v>
      </c>
      <c r="S42" s="245" t="s">
        <v>65</v>
      </c>
      <c r="T42" s="254" t="s">
        <v>193</v>
      </c>
      <c r="U42" s="255" t="s">
        <v>193</v>
      </c>
      <c r="V42" s="256">
        <f t="shared" si="1"/>
        <v>109</v>
      </c>
    </row>
    <row r="43" spans="1:22" s="4" customFormat="1" ht="22.5">
      <c r="A43" s="271"/>
      <c r="B43" s="272"/>
      <c r="C43" s="273"/>
      <c r="D43" s="244" t="s">
        <v>233</v>
      </c>
      <c r="E43" s="245" t="s">
        <v>82</v>
      </c>
      <c r="F43" s="246">
        <v>12.913</v>
      </c>
      <c r="G43" s="245">
        <v>1814</v>
      </c>
      <c r="H43" s="245">
        <v>265</v>
      </c>
      <c r="I43" s="245" t="s">
        <v>59</v>
      </c>
      <c r="J43" s="247">
        <v>14583</v>
      </c>
      <c r="K43" s="247">
        <v>17388</v>
      </c>
      <c r="L43" s="245">
        <v>51</v>
      </c>
      <c r="M43" s="248" t="s">
        <v>234</v>
      </c>
      <c r="N43" s="249">
        <v>3.9</v>
      </c>
      <c r="O43" s="250">
        <f t="shared" si="0"/>
        <v>663.1333333333333</v>
      </c>
      <c r="P43" s="251">
        <v>3.57</v>
      </c>
      <c r="Q43" s="252" t="s">
        <v>73</v>
      </c>
      <c r="R43" s="253" t="s">
        <v>235</v>
      </c>
      <c r="S43" s="245" t="s">
        <v>65</v>
      </c>
      <c r="T43" s="254" t="s">
        <v>193</v>
      </c>
      <c r="U43" s="255" t="s">
        <v>193</v>
      </c>
      <c r="V43" s="256">
        <f t="shared" si="1"/>
        <v>109</v>
      </c>
    </row>
    <row r="44" spans="1:22" s="4" customFormat="1" ht="22.5">
      <c r="A44" s="271"/>
      <c r="B44" s="272"/>
      <c r="C44" s="273"/>
      <c r="D44" s="244" t="s">
        <v>236</v>
      </c>
      <c r="E44" s="245" t="s">
        <v>75</v>
      </c>
      <c r="F44" s="246">
        <v>7.684</v>
      </c>
      <c r="G44" s="245">
        <v>794</v>
      </c>
      <c r="H44" s="245">
        <v>206</v>
      </c>
      <c r="I44" s="245" t="s">
        <v>59</v>
      </c>
      <c r="J44" s="247">
        <v>9774</v>
      </c>
      <c r="K44" s="247">
        <v>13074</v>
      </c>
      <c r="L44" s="245">
        <v>60</v>
      </c>
      <c r="M44" s="248" t="s">
        <v>234</v>
      </c>
      <c r="N44" s="249">
        <v>4.7</v>
      </c>
      <c r="O44" s="250">
        <f t="shared" si="0"/>
        <v>550.2595744680851</v>
      </c>
      <c r="P44" s="251">
        <v>5.21</v>
      </c>
      <c r="Q44" s="252" t="s">
        <v>73</v>
      </c>
      <c r="R44" s="253" t="s">
        <v>213</v>
      </c>
      <c r="S44" s="245" t="s">
        <v>65</v>
      </c>
      <c r="T44" s="254" t="s">
        <v>193</v>
      </c>
      <c r="U44" s="255" t="s">
        <v>193</v>
      </c>
      <c r="V44" s="256">
        <f t="shared" si="1"/>
      </c>
    </row>
    <row r="45" spans="1:22" s="4" customFormat="1" ht="22.5">
      <c r="A45" s="271"/>
      <c r="B45" s="272"/>
      <c r="C45" s="273"/>
      <c r="D45" s="244" t="s">
        <v>237</v>
      </c>
      <c r="E45" s="245" t="s">
        <v>75</v>
      </c>
      <c r="F45" s="246">
        <v>7.684</v>
      </c>
      <c r="G45" s="245">
        <v>794</v>
      </c>
      <c r="H45" s="245">
        <v>206</v>
      </c>
      <c r="I45" s="245" t="s">
        <v>59</v>
      </c>
      <c r="J45" s="247">
        <v>8022</v>
      </c>
      <c r="K45" s="247">
        <v>11212</v>
      </c>
      <c r="L45" s="245">
        <v>58</v>
      </c>
      <c r="M45" s="248" t="s">
        <v>234</v>
      </c>
      <c r="N45" s="249">
        <v>5.3</v>
      </c>
      <c r="O45" s="250">
        <f t="shared" si="0"/>
        <v>487.9660377358491</v>
      </c>
      <c r="P45" s="251">
        <v>5.7</v>
      </c>
      <c r="Q45" s="252" t="s">
        <v>73</v>
      </c>
      <c r="R45" s="253" t="s">
        <v>213</v>
      </c>
      <c r="S45" s="245" t="s">
        <v>65</v>
      </c>
      <c r="T45" s="254" t="s">
        <v>193</v>
      </c>
      <c r="U45" s="255" t="s">
        <v>193</v>
      </c>
      <c r="V45" s="256">
        <f t="shared" si="1"/>
      </c>
    </row>
    <row r="46" spans="1:22" s="4" customFormat="1" ht="22.5">
      <c r="A46" s="271"/>
      <c r="B46" s="272"/>
      <c r="C46" s="273"/>
      <c r="D46" s="244" t="s">
        <v>238</v>
      </c>
      <c r="E46" s="245" t="s">
        <v>239</v>
      </c>
      <c r="F46" s="246">
        <v>8.866</v>
      </c>
      <c r="G46" s="245">
        <v>1569</v>
      </c>
      <c r="H46" s="245">
        <v>265</v>
      </c>
      <c r="I46" s="245" t="s">
        <v>59</v>
      </c>
      <c r="J46" s="247">
        <v>12110</v>
      </c>
      <c r="K46" s="247">
        <v>15520</v>
      </c>
      <c r="L46" s="245">
        <v>62</v>
      </c>
      <c r="M46" s="248" t="s">
        <v>190</v>
      </c>
      <c r="N46" s="249">
        <v>4.65</v>
      </c>
      <c r="O46" s="250">
        <f t="shared" si="0"/>
        <v>556.1763440860215</v>
      </c>
      <c r="P46" s="251">
        <v>4.06</v>
      </c>
      <c r="Q46" s="252" t="s">
        <v>226</v>
      </c>
      <c r="R46" s="253" t="s">
        <v>235</v>
      </c>
      <c r="S46" s="245" t="s">
        <v>65</v>
      </c>
      <c r="T46" s="254" t="s">
        <v>193</v>
      </c>
      <c r="U46" s="255" t="s">
        <v>193</v>
      </c>
      <c r="V46" s="256">
        <f t="shared" si="1"/>
        <v>114</v>
      </c>
    </row>
    <row r="47" spans="1:22" s="4" customFormat="1" ht="22.5">
      <c r="A47" s="271"/>
      <c r="B47" s="272"/>
      <c r="C47" s="273"/>
      <c r="D47" s="244" t="s">
        <v>238</v>
      </c>
      <c r="E47" s="245" t="s">
        <v>239</v>
      </c>
      <c r="F47" s="246">
        <v>8.866</v>
      </c>
      <c r="G47" s="245">
        <v>1569</v>
      </c>
      <c r="H47" s="245">
        <v>265</v>
      </c>
      <c r="I47" s="245" t="s">
        <v>59</v>
      </c>
      <c r="J47" s="247">
        <v>14583</v>
      </c>
      <c r="K47" s="247">
        <v>17388</v>
      </c>
      <c r="L47" s="245">
        <v>51</v>
      </c>
      <c r="M47" s="248" t="s">
        <v>190</v>
      </c>
      <c r="N47" s="249">
        <v>4.1</v>
      </c>
      <c r="O47" s="250">
        <f t="shared" si="0"/>
        <v>630.7853658536586</v>
      </c>
      <c r="P47" s="251">
        <v>3.57</v>
      </c>
      <c r="Q47" s="252" t="s">
        <v>226</v>
      </c>
      <c r="R47" s="253" t="s">
        <v>235</v>
      </c>
      <c r="S47" s="245" t="s">
        <v>65</v>
      </c>
      <c r="T47" s="254" t="s">
        <v>193</v>
      </c>
      <c r="U47" s="255" t="s">
        <v>193</v>
      </c>
      <c r="V47" s="256">
        <f t="shared" si="1"/>
        <v>114</v>
      </c>
    </row>
    <row r="48" spans="1:22" s="4" customFormat="1" ht="22.5">
      <c r="A48" s="271"/>
      <c r="B48" s="272"/>
      <c r="C48" s="273"/>
      <c r="D48" s="244" t="s">
        <v>240</v>
      </c>
      <c r="E48" s="245" t="s">
        <v>82</v>
      </c>
      <c r="F48" s="246">
        <v>12.913</v>
      </c>
      <c r="G48" s="245">
        <v>1912</v>
      </c>
      <c r="H48" s="245">
        <v>331</v>
      </c>
      <c r="I48" s="245" t="s">
        <v>59</v>
      </c>
      <c r="J48" s="247">
        <v>12110</v>
      </c>
      <c r="K48" s="247">
        <v>15520</v>
      </c>
      <c r="L48" s="245">
        <v>62</v>
      </c>
      <c r="M48" s="248" t="s">
        <v>234</v>
      </c>
      <c r="N48" s="249">
        <v>4.35</v>
      </c>
      <c r="O48" s="250">
        <f t="shared" si="0"/>
        <v>594.5333333333334</v>
      </c>
      <c r="P48" s="251">
        <v>4.06</v>
      </c>
      <c r="Q48" s="252" t="s">
        <v>73</v>
      </c>
      <c r="R48" s="253" t="s">
        <v>235</v>
      </c>
      <c r="S48" s="245" t="s">
        <v>65</v>
      </c>
      <c r="T48" s="254" t="s">
        <v>193</v>
      </c>
      <c r="U48" s="255" t="s">
        <v>79</v>
      </c>
      <c r="V48" s="256">
        <f t="shared" si="1"/>
        <v>107</v>
      </c>
    </row>
    <row r="49" spans="1:22" s="4" customFormat="1" ht="22.5">
      <c r="A49" s="271"/>
      <c r="B49" s="272"/>
      <c r="C49" s="273"/>
      <c r="D49" s="244" t="s">
        <v>240</v>
      </c>
      <c r="E49" s="245" t="s">
        <v>82</v>
      </c>
      <c r="F49" s="246">
        <v>12.913</v>
      </c>
      <c r="G49" s="245">
        <v>1814</v>
      </c>
      <c r="H49" s="245">
        <v>265</v>
      </c>
      <c r="I49" s="245" t="s">
        <v>59</v>
      </c>
      <c r="J49" s="247">
        <v>12110</v>
      </c>
      <c r="K49" s="247">
        <v>15520</v>
      </c>
      <c r="L49" s="245">
        <v>62</v>
      </c>
      <c r="M49" s="248" t="s">
        <v>234</v>
      </c>
      <c r="N49" s="249">
        <v>4.35</v>
      </c>
      <c r="O49" s="250">
        <f t="shared" si="0"/>
        <v>594.5333333333334</v>
      </c>
      <c r="P49" s="251">
        <v>4.06</v>
      </c>
      <c r="Q49" s="252" t="s">
        <v>73</v>
      </c>
      <c r="R49" s="253" t="s">
        <v>235</v>
      </c>
      <c r="S49" s="245" t="s">
        <v>65</v>
      </c>
      <c r="T49" s="254" t="s">
        <v>193</v>
      </c>
      <c r="U49" s="255" t="s">
        <v>79</v>
      </c>
      <c r="V49" s="256">
        <f t="shared" si="1"/>
        <v>107</v>
      </c>
    </row>
    <row r="50" spans="1:22" s="4" customFormat="1" ht="22.5">
      <c r="A50" s="271"/>
      <c r="B50" s="272"/>
      <c r="C50" s="273"/>
      <c r="D50" s="244" t="s">
        <v>240</v>
      </c>
      <c r="E50" s="245" t="s">
        <v>82</v>
      </c>
      <c r="F50" s="246">
        <v>12.913</v>
      </c>
      <c r="G50" s="245">
        <v>1912</v>
      </c>
      <c r="H50" s="245">
        <v>331</v>
      </c>
      <c r="I50" s="245" t="s">
        <v>59</v>
      </c>
      <c r="J50" s="247">
        <v>14583</v>
      </c>
      <c r="K50" s="247">
        <v>17388</v>
      </c>
      <c r="L50" s="245">
        <v>51</v>
      </c>
      <c r="M50" s="248" t="s">
        <v>234</v>
      </c>
      <c r="N50" s="249">
        <v>3.9</v>
      </c>
      <c r="O50" s="250">
        <f t="shared" si="0"/>
        <v>663.1333333333333</v>
      </c>
      <c r="P50" s="251">
        <v>3.57</v>
      </c>
      <c r="Q50" s="252" t="s">
        <v>73</v>
      </c>
      <c r="R50" s="253" t="s">
        <v>235</v>
      </c>
      <c r="S50" s="245" t="s">
        <v>65</v>
      </c>
      <c r="T50" s="254" t="s">
        <v>193</v>
      </c>
      <c r="U50" s="255" t="s">
        <v>79</v>
      </c>
      <c r="V50" s="256">
        <f t="shared" si="1"/>
        <v>109</v>
      </c>
    </row>
    <row r="51" spans="1:22" s="4" customFormat="1" ht="22.5">
      <c r="A51" s="271"/>
      <c r="B51" s="272"/>
      <c r="C51" s="273"/>
      <c r="D51" s="244" t="s">
        <v>240</v>
      </c>
      <c r="E51" s="245" t="s">
        <v>82</v>
      </c>
      <c r="F51" s="246">
        <v>12.913</v>
      </c>
      <c r="G51" s="245">
        <v>1814</v>
      </c>
      <c r="H51" s="245">
        <v>265</v>
      </c>
      <c r="I51" s="245" t="s">
        <v>59</v>
      </c>
      <c r="J51" s="247">
        <v>14583</v>
      </c>
      <c r="K51" s="247">
        <v>17388</v>
      </c>
      <c r="L51" s="245">
        <v>51</v>
      </c>
      <c r="M51" s="248" t="s">
        <v>234</v>
      </c>
      <c r="N51" s="249">
        <v>3.9</v>
      </c>
      <c r="O51" s="250">
        <f t="shared" si="0"/>
        <v>663.1333333333333</v>
      </c>
      <c r="P51" s="251">
        <v>3.57</v>
      </c>
      <c r="Q51" s="252" t="s">
        <v>73</v>
      </c>
      <c r="R51" s="253" t="s">
        <v>235</v>
      </c>
      <c r="S51" s="245" t="s">
        <v>65</v>
      </c>
      <c r="T51" s="254" t="s">
        <v>193</v>
      </c>
      <c r="U51" s="255" t="s">
        <v>79</v>
      </c>
      <c r="V51" s="256">
        <f t="shared" si="1"/>
        <v>109</v>
      </c>
    </row>
    <row r="52" spans="1:22" s="4" customFormat="1" ht="22.5">
      <c r="A52" s="271"/>
      <c r="B52" s="272"/>
      <c r="C52" s="273"/>
      <c r="D52" s="244" t="s">
        <v>241</v>
      </c>
      <c r="E52" s="245" t="s">
        <v>239</v>
      </c>
      <c r="F52" s="246">
        <v>8.866</v>
      </c>
      <c r="G52" s="245">
        <v>1569</v>
      </c>
      <c r="H52" s="245">
        <v>265</v>
      </c>
      <c r="I52" s="245" t="s">
        <v>59</v>
      </c>
      <c r="J52" s="247">
        <v>12110</v>
      </c>
      <c r="K52" s="247">
        <v>15520</v>
      </c>
      <c r="L52" s="245">
        <v>62</v>
      </c>
      <c r="M52" s="248" t="s">
        <v>190</v>
      </c>
      <c r="N52" s="249">
        <v>4.65</v>
      </c>
      <c r="O52" s="250">
        <f t="shared" si="0"/>
        <v>556.1763440860215</v>
      </c>
      <c r="P52" s="251">
        <v>4.06</v>
      </c>
      <c r="Q52" s="252" t="s">
        <v>226</v>
      </c>
      <c r="R52" s="253" t="s">
        <v>235</v>
      </c>
      <c r="S52" s="245" t="s">
        <v>65</v>
      </c>
      <c r="T52" s="254" t="s">
        <v>193</v>
      </c>
      <c r="U52" s="255" t="s">
        <v>79</v>
      </c>
      <c r="V52" s="256">
        <f t="shared" si="1"/>
        <v>114</v>
      </c>
    </row>
    <row r="53" spans="1:22" s="4" customFormat="1" ht="22.5">
      <c r="A53" s="271"/>
      <c r="B53" s="272"/>
      <c r="C53" s="273"/>
      <c r="D53" s="244" t="s">
        <v>241</v>
      </c>
      <c r="E53" s="245" t="s">
        <v>239</v>
      </c>
      <c r="F53" s="246">
        <v>8.866</v>
      </c>
      <c r="G53" s="245">
        <v>1569</v>
      </c>
      <c r="H53" s="245">
        <v>265</v>
      </c>
      <c r="I53" s="245" t="s">
        <v>59</v>
      </c>
      <c r="J53" s="247">
        <v>14583</v>
      </c>
      <c r="K53" s="247">
        <v>17388</v>
      </c>
      <c r="L53" s="245">
        <v>51</v>
      </c>
      <c r="M53" s="248" t="s">
        <v>190</v>
      </c>
      <c r="N53" s="249">
        <v>4.1</v>
      </c>
      <c r="O53" s="250">
        <f t="shared" si="0"/>
        <v>630.7853658536586</v>
      </c>
      <c r="P53" s="251">
        <v>3.57</v>
      </c>
      <c r="Q53" s="252" t="s">
        <v>226</v>
      </c>
      <c r="R53" s="253" t="s">
        <v>235</v>
      </c>
      <c r="S53" s="245" t="s">
        <v>65</v>
      </c>
      <c r="T53" s="254" t="s">
        <v>193</v>
      </c>
      <c r="U53" s="255" t="s">
        <v>79</v>
      </c>
      <c r="V53" s="256">
        <f t="shared" si="1"/>
        <v>114</v>
      </c>
    </row>
    <row r="54" spans="1:22" s="4" customFormat="1" ht="22.5">
      <c r="A54" s="271"/>
      <c r="B54" s="272"/>
      <c r="C54" s="273"/>
      <c r="D54" s="244" t="s">
        <v>242</v>
      </c>
      <c r="E54" s="245" t="s">
        <v>76</v>
      </c>
      <c r="F54" s="246">
        <v>8.866</v>
      </c>
      <c r="G54" s="245">
        <v>1569</v>
      </c>
      <c r="H54" s="245">
        <v>265</v>
      </c>
      <c r="I54" s="245" t="s">
        <v>77</v>
      </c>
      <c r="J54" s="247">
        <v>12110</v>
      </c>
      <c r="K54" s="247">
        <v>15520</v>
      </c>
      <c r="L54" s="245">
        <v>62</v>
      </c>
      <c r="M54" s="248" t="s">
        <v>190</v>
      </c>
      <c r="N54" s="249">
        <v>4.95</v>
      </c>
      <c r="O54" s="250">
        <f t="shared" si="0"/>
        <v>522.4686868686869</v>
      </c>
      <c r="P54" s="251">
        <v>4.06</v>
      </c>
      <c r="Q54" s="252" t="s">
        <v>73</v>
      </c>
      <c r="R54" s="253" t="s">
        <v>235</v>
      </c>
      <c r="S54" s="245" t="s">
        <v>65</v>
      </c>
      <c r="T54" s="254" t="s">
        <v>193</v>
      </c>
      <c r="U54" s="255" t="s">
        <v>79</v>
      </c>
      <c r="V54" s="256">
        <f t="shared" si="1"/>
        <v>121</v>
      </c>
    </row>
    <row r="55" spans="1:22" s="4" customFormat="1" ht="22.5">
      <c r="A55" s="271"/>
      <c r="B55" s="272"/>
      <c r="C55" s="273"/>
      <c r="D55" s="244" t="s">
        <v>242</v>
      </c>
      <c r="E55" s="245" t="s">
        <v>76</v>
      </c>
      <c r="F55" s="246">
        <v>8.866</v>
      </c>
      <c r="G55" s="245">
        <v>1569</v>
      </c>
      <c r="H55" s="245">
        <v>265</v>
      </c>
      <c r="I55" s="245" t="s">
        <v>77</v>
      </c>
      <c r="J55" s="247">
        <v>14583</v>
      </c>
      <c r="K55" s="247">
        <v>17388</v>
      </c>
      <c r="L55" s="245">
        <v>51</v>
      </c>
      <c r="M55" s="248" t="s">
        <v>190</v>
      </c>
      <c r="N55" s="249">
        <v>4.4</v>
      </c>
      <c r="O55" s="250">
        <f t="shared" si="0"/>
        <v>587.7772727272727</v>
      </c>
      <c r="P55" s="251">
        <v>3.57</v>
      </c>
      <c r="Q55" s="252" t="s">
        <v>73</v>
      </c>
      <c r="R55" s="253" t="s">
        <v>235</v>
      </c>
      <c r="S55" s="245" t="s">
        <v>65</v>
      </c>
      <c r="T55" s="254" t="s">
        <v>193</v>
      </c>
      <c r="U55" s="255" t="s">
        <v>79</v>
      </c>
      <c r="V55" s="256">
        <f t="shared" si="1"/>
        <v>123</v>
      </c>
    </row>
    <row r="56" spans="1:22" s="4" customFormat="1" ht="22.5">
      <c r="A56" s="281"/>
      <c r="B56" s="282"/>
      <c r="C56" s="283"/>
      <c r="D56" s="244" t="s">
        <v>243</v>
      </c>
      <c r="E56" s="245" t="s">
        <v>82</v>
      </c>
      <c r="F56" s="246">
        <v>12.913</v>
      </c>
      <c r="G56" s="245">
        <v>1961</v>
      </c>
      <c r="H56" s="245">
        <v>331</v>
      </c>
      <c r="I56" s="245" t="s">
        <v>59</v>
      </c>
      <c r="J56" s="247">
        <v>12110</v>
      </c>
      <c r="K56" s="247">
        <v>15520</v>
      </c>
      <c r="L56" s="245">
        <v>62</v>
      </c>
      <c r="M56" s="248" t="s">
        <v>190</v>
      </c>
      <c r="N56" s="249">
        <v>4.5</v>
      </c>
      <c r="O56" s="250">
        <v>574.7155555555555</v>
      </c>
      <c r="P56" s="251">
        <v>4.06</v>
      </c>
      <c r="Q56" s="252" t="s">
        <v>73</v>
      </c>
      <c r="R56" s="253" t="s">
        <v>235</v>
      </c>
      <c r="S56" s="245" t="s">
        <v>65</v>
      </c>
      <c r="T56" s="254" t="s">
        <v>193</v>
      </c>
      <c r="U56" s="255" t="s">
        <v>79</v>
      </c>
      <c r="V56" s="256">
        <v>110</v>
      </c>
    </row>
    <row r="57" spans="1:22" s="4" customFormat="1" ht="22.5">
      <c r="A57" s="281"/>
      <c r="B57" s="282"/>
      <c r="C57" s="283"/>
      <c r="D57" s="244" t="s">
        <v>244</v>
      </c>
      <c r="E57" s="245" t="s">
        <v>82</v>
      </c>
      <c r="F57" s="246">
        <v>12.913</v>
      </c>
      <c r="G57" s="245">
        <v>1961</v>
      </c>
      <c r="H57" s="245">
        <v>331</v>
      </c>
      <c r="I57" s="245" t="s">
        <v>59</v>
      </c>
      <c r="J57" s="247">
        <v>14583</v>
      </c>
      <c r="K57" s="247">
        <v>17388</v>
      </c>
      <c r="L57" s="245">
        <v>51</v>
      </c>
      <c r="M57" s="248" t="s">
        <v>190</v>
      </c>
      <c r="N57" s="249">
        <v>3.95</v>
      </c>
      <c r="O57" s="250">
        <v>654.739240506329</v>
      </c>
      <c r="P57" s="251">
        <v>3.57</v>
      </c>
      <c r="Q57" s="252" t="s">
        <v>73</v>
      </c>
      <c r="R57" s="253" t="s">
        <v>235</v>
      </c>
      <c r="S57" s="245" t="s">
        <v>65</v>
      </c>
      <c r="T57" s="254" t="s">
        <v>193</v>
      </c>
      <c r="U57" s="255" t="s">
        <v>79</v>
      </c>
      <c r="V57" s="256">
        <v>110</v>
      </c>
    </row>
    <row r="58" spans="1:22" s="4" customFormat="1" ht="22.5">
      <c r="A58" s="281"/>
      <c r="B58" s="282"/>
      <c r="C58" s="283"/>
      <c r="D58" s="244" t="s">
        <v>412</v>
      </c>
      <c r="E58" s="245" t="s">
        <v>76</v>
      </c>
      <c r="F58" s="246">
        <v>8.866</v>
      </c>
      <c r="G58" s="245">
        <v>1569</v>
      </c>
      <c r="H58" s="245">
        <v>265</v>
      </c>
      <c r="I58" s="245" t="s">
        <v>77</v>
      </c>
      <c r="J58" s="247">
        <v>12110</v>
      </c>
      <c r="K58" s="247">
        <v>15520</v>
      </c>
      <c r="L58" s="245">
        <v>62</v>
      </c>
      <c r="M58" s="248" t="s">
        <v>190</v>
      </c>
      <c r="N58" s="249">
        <v>4.95</v>
      </c>
      <c r="O58" s="250">
        <v>522.4686868686869</v>
      </c>
      <c r="P58" s="251">
        <v>4.06</v>
      </c>
      <c r="Q58" s="252" t="s">
        <v>73</v>
      </c>
      <c r="R58" s="253" t="s">
        <v>235</v>
      </c>
      <c r="S58" s="245" t="s">
        <v>65</v>
      </c>
      <c r="T58" s="254" t="s">
        <v>193</v>
      </c>
      <c r="U58" s="255" t="s">
        <v>79</v>
      </c>
      <c r="V58" s="256">
        <v>121</v>
      </c>
    </row>
    <row r="59" spans="1:22" s="4" customFormat="1" ht="22.5">
      <c r="A59" s="281"/>
      <c r="B59" s="282"/>
      <c r="C59" s="283"/>
      <c r="D59" s="244" t="s">
        <v>412</v>
      </c>
      <c r="E59" s="245" t="s">
        <v>76</v>
      </c>
      <c r="F59" s="246">
        <v>8.866</v>
      </c>
      <c r="G59" s="245">
        <v>1569</v>
      </c>
      <c r="H59" s="245">
        <v>265</v>
      </c>
      <c r="I59" s="245" t="s">
        <v>77</v>
      </c>
      <c r="J59" s="247">
        <v>14583</v>
      </c>
      <c r="K59" s="247">
        <v>17388</v>
      </c>
      <c r="L59" s="245">
        <v>51</v>
      </c>
      <c r="M59" s="248" t="s">
        <v>190</v>
      </c>
      <c r="N59" s="249">
        <v>4.4</v>
      </c>
      <c r="O59" s="250">
        <v>587.7772727272727</v>
      </c>
      <c r="P59" s="251">
        <v>3.57</v>
      </c>
      <c r="Q59" s="252" t="s">
        <v>73</v>
      </c>
      <c r="R59" s="253" t="s">
        <v>235</v>
      </c>
      <c r="S59" s="245" t="s">
        <v>65</v>
      </c>
      <c r="T59" s="254" t="s">
        <v>193</v>
      </c>
      <c r="U59" s="255" t="s">
        <v>79</v>
      </c>
      <c r="V59" s="256">
        <v>123</v>
      </c>
    </row>
    <row r="60" spans="1:22" s="4" customFormat="1" ht="22.5" customHeight="1">
      <c r="A60" s="271"/>
      <c r="B60" s="242"/>
      <c r="C60" s="243" t="s">
        <v>245</v>
      </c>
      <c r="D60" s="47" t="s">
        <v>246</v>
      </c>
      <c r="E60" s="48" t="s">
        <v>98</v>
      </c>
      <c r="F60" s="284">
        <v>7.79</v>
      </c>
      <c r="G60" s="285">
        <v>981</v>
      </c>
      <c r="H60" s="285">
        <v>221</v>
      </c>
      <c r="I60" s="48" t="s">
        <v>59</v>
      </c>
      <c r="J60" s="286">
        <v>8654</v>
      </c>
      <c r="K60" s="287">
        <v>12889</v>
      </c>
      <c r="L60" s="285">
        <v>77</v>
      </c>
      <c r="M60" s="49" t="s">
        <v>62</v>
      </c>
      <c r="N60" s="288">
        <v>4.95</v>
      </c>
      <c r="O60" s="43">
        <f aca="true" t="shared" si="2" ref="O60:O123">IF(N60&gt;0,1/N60*37.7*68.6,"")</f>
        <v>522.4686868686869</v>
      </c>
      <c r="P60" s="289">
        <v>5.14</v>
      </c>
      <c r="Q60" s="45" t="s">
        <v>102</v>
      </c>
      <c r="R60" s="45" t="s">
        <v>78</v>
      </c>
      <c r="S60" s="48" t="s">
        <v>65</v>
      </c>
      <c r="T60" s="172" t="s">
        <v>247</v>
      </c>
      <c r="U60" s="170" t="s">
        <v>79</v>
      </c>
      <c r="V60" s="290">
        <f aca="true" t="shared" si="3" ref="V60:V66">IF(N60&lt;&gt;0,IF(N60&gt;=P60,ROUNDDOWN(N60/P60*100,0),""),"")</f>
      </c>
    </row>
    <row r="61" spans="1:22" s="4" customFormat="1" ht="22.5" customHeight="1">
      <c r="A61" s="271"/>
      <c r="B61" s="272"/>
      <c r="C61" s="273"/>
      <c r="D61" s="47" t="s">
        <v>246</v>
      </c>
      <c r="E61" s="48" t="s">
        <v>98</v>
      </c>
      <c r="F61" s="284">
        <v>7.79</v>
      </c>
      <c r="G61" s="285">
        <v>761</v>
      </c>
      <c r="H61" s="285">
        <v>191</v>
      </c>
      <c r="I61" s="48" t="s">
        <v>59</v>
      </c>
      <c r="J61" s="286">
        <v>8654</v>
      </c>
      <c r="K61" s="287">
        <v>12889</v>
      </c>
      <c r="L61" s="285">
        <v>77</v>
      </c>
      <c r="M61" s="49" t="s">
        <v>62</v>
      </c>
      <c r="N61" s="291">
        <v>4.9</v>
      </c>
      <c r="O61" s="43">
        <f t="shared" si="2"/>
        <v>527.8</v>
      </c>
      <c r="P61" s="289">
        <v>5.14</v>
      </c>
      <c r="Q61" s="45" t="s">
        <v>102</v>
      </c>
      <c r="R61" s="45" t="s">
        <v>78</v>
      </c>
      <c r="S61" s="48" t="s">
        <v>65</v>
      </c>
      <c r="T61" s="172" t="s">
        <v>193</v>
      </c>
      <c r="U61" s="170" t="s">
        <v>79</v>
      </c>
      <c r="V61" s="290">
        <f t="shared" si="3"/>
      </c>
    </row>
    <row r="62" spans="1:22" s="4" customFormat="1" ht="22.5" customHeight="1">
      <c r="A62" s="271"/>
      <c r="B62" s="272"/>
      <c r="C62" s="273"/>
      <c r="D62" s="47" t="s">
        <v>246</v>
      </c>
      <c r="E62" s="48" t="s">
        <v>98</v>
      </c>
      <c r="F62" s="284">
        <v>7.79</v>
      </c>
      <c r="G62" s="285">
        <v>981</v>
      </c>
      <c r="H62" s="285">
        <v>221</v>
      </c>
      <c r="I62" s="48" t="s">
        <v>59</v>
      </c>
      <c r="J62" s="286">
        <v>8654</v>
      </c>
      <c r="K62" s="287">
        <v>12889</v>
      </c>
      <c r="L62" s="285">
        <v>77</v>
      </c>
      <c r="M62" s="49" t="s">
        <v>62</v>
      </c>
      <c r="N62" s="291">
        <v>4.9</v>
      </c>
      <c r="O62" s="43">
        <f t="shared" si="2"/>
        <v>527.8</v>
      </c>
      <c r="P62" s="289">
        <v>5.14</v>
      </c>
      <c r="Q62" s="45" t="s">
        <v>102</v>
      </c>
      <c r="R62" s="45" t="s">
        <v>78</v>
      </c>
      <c r="S62" s="48" t="s">
        <v>65</v>
      </c>
      <c r="T62" s="172" t="s">
        <v>247</v>
      </c>
      <c r="U62" s="170" t="s">
        <v>79</v>
      </c>
      <c r="V62" s="290">
        <f t="shared" si="3"/>
      </c>
    </row>
    <row r="63" spans="1:22" s="4" customFormat="1" ht="22.5" customHeight="1">
      <c r="A63" s="271"/>
      <c r="B63" s="272"/>
      <c r="C63" s="273"/>
      <c r="D63" s="47" t="s">
        <v>246</v>
      </c>
      <c r="E63" s="48" t="s">
        <v>98</v>
      </c>
      <c r="F63" s="284">
        <v>7.79</v>
      </c>
      <c r="G63" s="285">
        <v>981</v>
      </c>
      <c r="H63" s="285">
        <v>221</v>
      </c>
      <c r="I63" s="48" t="s">
        <v>59</v>
      </c>
      <c r="J63" s="286">
        <v>9774</v>
      </c>
      <c r="K63" s="287">
        <v>13074</v>
      </c>
      <c r="L63" s="285" t="s">
        <v>248</v>
      </c>
      <c r="M63" s="49" t="s">
        <v>83</v>
      </c>
      <c r="N63" s="288">
        <v>4.8</v>
      </c>
      <c r="O63" s="43">
        <f t="shared" si="2"/>
        <v>538.7958333333333</v>
      </c>
      <c r="P63" s="289">
        <v>5.21</v>
      </c>
      <c r="Q63" s="45" t="s">
        <v>102</v>
      </c>
      <c r="R63" s="45" t="s">
        <v>78</v>
      </c>
      <c r="S63" s="48" t="s">
        <v>65</v>
      </c>
      <c r="T63" s="172" t="s">
        <v>247</v>
      </c>
      <c r="U63" s="170" t="s">
        <v>79</v>
      </c>
      <c r="V63" s="290">
        <f t="shared" si="3"/>
      </c>
    </row>
    <row r="64" spans="1:22" s="4" customFormat="1" ht="22.5" customHeight="1">
      <c r="A64" s="271"/>
      <c r="B64" s="272"/>
      <c r="C64" s="273"/>
      <c r="D64" s="47" t="s">
        <v>246</v>
      </c>
      <c r="E64" s="48" t="s">
        <v>98</v>
      </c>
      <c r="F64" s="284">
        <v>7.79</v>
      </c>
      <c r="G64" s="285">
        <v>761</v>
      </c>
      <c r="H64" s="285">
        <v>191</v>
      </c>
      <c r="I64" s="48" t="s">
        <v>59</v>
      </c>
      <c r="J64" s="286">
        <v>9774</v>
      </c>
      <c r="K64" s="287">
        <v>13074</v>
      </c>
      <c r="L64" s="285" t="s">
        <v>248</v>
      </c>
      <c r="M64" s="49" t="s">
        <v>83</v>
      </c>
      <c r="N64" s="291">
        <v>4.75</v>
      </c>
      <c r="O64" s="43">
        <f t="shared" si="2"/>
        <v>544.4673684210526</v>
      </c>
      <c r="P64" s="289">
        <v>5.21</v>
      </c>
      <c r="Q64" s="45" t="s">
        <v>102</v>
      </c>
      <c r="R64" s="45" t="s">
        <v>78</v>
      </c>
      <c r="S64" s="48" t="s">
        <v>65</v>
      </c>
      <c r="T64" s="172" t="s">
        <v>193</v>
      </c>
      <c r="U64" s="170" t="s">
        <v>79</v>
      </c>
      <c r="V64" s="290">
        <f t="shared" si="3"/>
      </c>
    </row>
    <row r="65" spans="1:22" s="4" customFormat="1" ht="22.5" customHeight="1">
      <c r="A65" s="271"/>
      <c r="B65" s="272"/>
      <c r="C65" s="273"/>
      <c r="D65" s="47" t="s">
        <v>246</v>
      </c>
      <c r="E65" s="48" t="s">
        <v>98</v>
      </c>
      <c r="F65" s="284">
        <v>7.79</v>
      </c>
      <c r="G65" s="285">
        <v>981</v>
      </c>
      <c r="H65" s="285">
        <v>221</v>
      </c>
      <c r="I65" s="48" t="s">
        <v>59</v>
      </c>
      <c r="J65" s="286">
        <v>9774</v>
      </c>
      <c r="K65" s="287">
        <v>13074</v>
      </c>
      <c r="L65" s="285" t="s">
        <v>248</v>
      </c>
      <c r="M65" s="49" t="s">
        <v>83</v>
      </c>
      <c r="N65" s="291">
        <v>4.75</v>
      </c>
      <c r="O65" s="43">
        <f t="shared" si="2"/>
        <v>544.4673684210526</v>
      </c>
      <c r="P65" s="289">
        <v>5.21</v>
      </c>
      <c r="Q65" s="45" t="s">
        <v>102</v>
      </c>
      <c r="R65" s="45" t="s">
        <v>78</v>
      </c>
      <c r="S65" s="48" t="s">
        <v>65</v>
      </c>
      <c r="T65" s="172" t="s">
        <v>247</v>
      </c>
      <c r="U65" s="170" t="s">
        <v>79</v>
      </c>
      <c r="V65" s="290">
        <f t="shared" si="3"/>
      </c>
    </row>
    <row r="66" spans="1:22" s="4" customFormat="1" ht="22.5" customHeight="1">
      <c r="A66" s="271"/>
      <c r="B66" s="272"/>
      <c r="C66" s="273"/>
      <c r="D66" s="47" t="s">
        <v>246</v>
      </c>
      <c r="E66" s="48" t="s">
        <v>98</v>
      </c>
      <c r="F66" s="284">
        <v>7.79</v>
      </c>
      <c r="G66" s="285">
        <v>981</v>
      </c>
      <c r="H66" s="285">
        <v>221</v>
      </c>
      <c r="I66" s="48" t="s">
        <v>106</v>
      </c>
      <c r="J66" s="287">
        <v>8654</v>
      </c>
      <c r="K66" s="287">
        <v>12889</v>
      </c>
      <c r="L66" s="292">
        <v>77</v>
      </c>
      <c r="M66" s="49" t="s">
        <v>62</v>
      </c>
      <c r="N66" s="291">
        <v>4.65</v>
      </c>
      <c r="O66" s="43">
        <f t="shared" si="2"/>
        <v>556.1763440860215</v>
      </c>
      <c r="P66" s="289">
        <v>5.14</v>
      </c>
      <c r="Q66" s="45" t="s">
        <v>102</v>
      </c>
      <c r="R66" s="45" t="s">
        <v>78</v>
      </c>
      <c r="S66" s="48" t="s">
        <v>65</v>
      </c>
      <c r="T66" s="172" t="s">
        <v>247</v>
      </c>
      <c r="U66" s="170" t="s">
        <v>79</v>
      </c>
      <c r="V66" s="290">
        <f t="shared" si="3"/>
      </c>
    </row>
    <row r="67" spans="1:22" s="4" customFormat="1" ht="22.5" customHeight="1">
      <c r="A67" s="271"/>
      <c r="B67" s="272"/>
      <c r="C67" s="273"/>
      <c r="D67" s="47" t="s">
        <v>246</v>
      </c>
      <c r="E67" s="48" t="s">
        <v>98</v>
      </c>
      <c r="F67" s="284">
        <v>7.79</v>
      </c>
      <c r="G67" s="285">
        <v>761</v>
      </c>
      <c r="H67" s="285">
        <v>191</v>
      </c>
      <c r="I67" s="48" t="s">
        <v>106</v>
      </c>
      <c r="J67" s="287">
        <v>8654</v>
      </c>
      <c r="K67" s="287">
        <v>12889</v>
      </c>
      <c r="L67" s="292">
        <v>77</v>
      </c>
      <c r="M67" s="49" t="s">
        <v>62</v>
      </c>
      <c r="N67" s="291">
        <v>4.6</v>
      </c>
      <c r="O67" s="43">
        <f t="shared" si="2"/>
        <v>562.2217391304348</v>
      </c>
      <c r="P67" s="289">
        <v>5.14</v>
      </c>
      <c r="Q67" s="45" t="s">
        <v>102</v>
      </c>
      <c r="R67" s="45" t="s">
        <v>78</v>
      </c>
      <c r="S67" s="48" t="s">
        <v>65</v>
      </c>
      <c r="T67" s="172" t="s">
        <v>193</v>
      </c>
      <c r="U67" s="170" t="s">
        <v>79</v>
      </c>
      <c r="V67" s="290"/>
    </row>
    <row r="68" spans="1:22" s="4" customFormat="1" ht="22.5" customHeight="1">
      <c r="A68" s="271"/>
      <c r="B68" s="272"/>
      <c r="C68" s="273"/>
      <c r="D68" s="47" t="s">
        <v>246</v>
      </c>
      <c r="E68" s="48" t="s">
        <v>98</v>
      </c>
      <c r="F68" s="284">
        <v>7.79</v>
      </c>
      <c r="G68" s="285">
        <v>981</v>
      </c>
      <c r="H68" s="285">
        <v>221</v>
      </c>
      <c r="I68" s="48" t="s">
        <v>106</v>
      </c>
      <c r="J68" s="286">
        <v>8654</v>
      </c>
      <c r="K68" s="287">
        <v>12889</v>
      </c>
      <c r="L68" s="285">
        <v>77</v>
      </c>
      <c r="M68" s="49" t="s">
        <v>62</v>
      </c>
      <c r="N68" s="288">
        <v>4.55</v>
      </c>
      <c r="O68" s="43">
        <f t="shared" si="2"/>
        <v>568.4</v>
      </c>
      <c r="P68" s="289">
        <v>5.14</v>
      </c>
      <c r="Q68" s="45" t="s">
        <v>102</v>
      </c>
      <c r="R68" s="45" t="s">
        <v>78</v>
      </c>
      <c r="S68" s="48" t="s">
        <v>65</v>
      </c>
      <c r="T68" s="172" t="s">
        <v>247</v>
      </c>
      <c r="U68" s="170" t="s">
        <v>79</v>
      </c>
      <c r="V68" s="290">
        <f aca="true" t="shared" si="4" ref="V68:V124">IF(N68&lt;&gt;0,IF(N68&gt;=P68,ROUNDDOWN(N68/P68*100,0),""),"")</f>
      </c>
    </row>
    <row r="69" spans="1:22" s="4" customFormat="1" ht="22.5" customHeight="1">
      <c r="A69" s="271"/>
      <c r="B69" s="272"/>
      <c r="C69" s="273"/>
      <c r="D69" s="47" t="s">
        <v>246</v>
      </c>
      <c r="E69" s="48" t="s">
        <v>98</v>
      </c>
      <c r="F69" s="284">
        <v>7.79</v>
      </c>
      <c r="G69" s="285">
        <v>981</v>
      </c>
      <c r="H69" s="285">
        <v>221</v>
      </c>
      <c r="I69" s="48" t="s">
        <v>106</v>
      </c>
      <c r="J69" s="286">
        <v>9774</v>
      </c>
      <c r="K69" s="287">
        <v>13074</v>
      </c>
      <c r="L69" s="285" t="s">
        <v>105</v>
      </c>
      <c r="M69" s="49" t="s">
        <v>83</v>
      </c>
      <c r="N69" s="291">
        <v>4.5</v>
      </c>
      <c r="O69" s="43">
        <f t="shared" si="2"/>
        <v>574.7155555555555</v>
      </c>
      <c r="P69" s="289">
        <v>5.21</v>
      </c>
      <c r="Q69" s="45" t="s">
        <v>102</v>
      </c>
      <c r="R69" s="45" t="s">
        <v>78</v>
      </c>
      <c r="S69" s="48" t="s">
        <v>65</v>
      </c>
      <c r="T69" s="172" t="s">
        <v>247</v>
      </c>
      <c r="U69" s="170" t="s">
        <v>79</v>
      </c>
      <c r="V69" s="290">
        <f t="shared" si="4"/>
      </c>
    </row>
    <row r="70" spans="1:22" s="4" customFormat="1" ht="22.5" customHeight="1">
      <c r="A70" s="271"/>
      <c r="B70" s="272"/>
      <c r="C70" s="273"/>
      <c r="D70" s="47" t="s">
        <v>246</v>
      </c>
      <c r="E70" s="48" t="s">
        <v>98</v>
      </c>
      <c r="F70" s="284">
        <v>7.79</v>
      </c>
      <c r="G70" s="285">
        <v>981</v>
      </c>
      <c r="H70" s="285">
        <v>221</v>
      </c>
      <c r="I70" s="48" t="s">
        <v>106</v>
      </c>
      <c r="J70" s="286">
        <v>9774</v>
      </c>
      <c r="K70" s="287">
        <v>13074</v>
      </c>
      <c r="L70" s="285" t="s">
        <v>105</v>
      </c>
      <c r="M70" s="49" t="s">
        <v>83</v>
      </c>
      <c r="N70" s="291">
        <v>4.45</v>
      </c>
      <c r="O70" s="43">
        <f t="shared" si="2"/>
        <v>581.1730337078651</v>
      </c>
      <c r="P70" s="289">
        <v>5.21</v>
      </c>
      <c r="Q70" s="45" t="s">
        <v>102</v>
      </c>
      <c r="R70" s="45" t="s">
        <v>78</v>
      </c>
      <c r="S70" s="48" t="s">
        <v>65</v>
      </c>
      <c r="T70" s="172" t="s">
        <v>247</v>
      </c>
      <c r="U70" s="170" t="s">
        <v>79</v>
      </c>
      <c r="V70" s="290">
        <f t="shared" si="4"/>
      </c>
    </row>
    <row r="71" spans="1:22" s="4" customFormat="1" ht="22.5" customHeight="1">
      <c r="A71" s="271"/>
      <c r="B71" s="272"/>
      <c r="C71" s="273"/>
      <c r="D71" s="47" t="s">
        <v>246</v>
      </c>
      <c r="E71" s="48" t="s">
        <v>98</v>
      </c>
      <c r="F71" s="284">
        <v>7.79</v>
      </c>
      <c r="G71" s="285">
        <v>761</v>
      </c>
      <c r="H71" s="285">
        <v>191</v>
      </c>
      <c r="I71" s="48" t="s">
        <v>106</v>
      </c>
      <c r="J71" s="287">
        <v>9790</v>
      </c>
      <c r="K71" s="287">
        <v>14135</v>
      </c>
      <c r="L71" s="292">
        <v>79</v>
      </c>
      <c r="M71" s="49" t="s">
        <v>62</v>
      </c>
      <c r="N71" s="291">
        <v>4.2</v>
      </c>
      <c r="O71" s="43">
        <f t="shared" si="2"/>
        <v>615.7666666666667</v>
      </c>
      <c r="P71" s="289">
        <v>4.23</v>
      </c>
      <c r="Q71" s="45" t="s">
        <v>102</v>
      </c>
      <c r="R71" s="45" t="s">
        <v>78</v>
      </c>
      <c r="S71" s="48" t="s">
        <v>65</v>
      </c>
      <c r="T71" s="172" t="s">
        <v>193</v>
      </c>
      <c r="U71" s="170" t="s">
        <v>79</v>
      </c>
      <c r="V71" s="290">
        <f t="shared" si="4"/>
      </c>
    </row>
    <row r="72" spans="1:22" s="4" customFormat="1" ht="22.5" customHeight="1">
      <c r="A72" s="271"/>
      <c r="B72" s="272"/>
      <c r="C72" s="273"/>
      <c r="D72" s="47" t="s">
        <v>249</v>
      </c>
      <c r="E72" s="48" t="s">
        <v>98</v>
      </c>
      <c r="F72" s="284">
        <v>7.79</v>
      </c>
      <c r="G72" s="285">
        <v>981</v>
      </c>
      <c r="H72" s="285">
        <v>221</v>
      </c>
      <c r="I72" s="48" t="s">
        <v>59</v>
      </c>
      <c r="J72" s="287">
        <v>9774</v>
      </c>
      <c r="K72" s="287">
        <v>13074</v>
      </c>
      <c r="L72" s="292">
        <v>60</v>
      </c>
      <c r="M72" s="49" t="s">
        <v>83</v>
      </c>
      <c r="N72" s="291">
        <v>4.8</v>
      </c>
      <c r="O72" s="43">
        <f t="shared" si="2"/>
        <v>538.7958333333333</v>
      </c>
      <c r="P72" s="289">
        <v>5.21</v>
      </c>
      <c r="Q72" s="45" t="s">
        <v>102</v>
      </c>
      <c r="R72" s="45" t="s">
        <v>78</v>
      </c>
      <c r="S72" s="48" t="s">
        <v>65</v>
      </c>
      <c r="T72" s="172" t="s">
        <v>247</v>
      </c>
      <c r="U72" s="170" t="s">
        <v>79</v>
      </c>
      <c r="V72" s="290">
        <f t="shared" si="4"/>
      </c>
    </row>
    <row r="73" spans="1:22" s="4" customFormat="1" ht="22.5" customHeight="1">
      <c r="A73" s="271"/>
      <c r="B73" s="272"/>
      <c r="C73" s="273"/>
      <c r="D73" s="47" t="s">
        <v>249</v>
      </c>
      <c r="E73" s="48" t="s">
        <v>98</v>
      </c>
      <c r="F73" s="284">
        <v>7.79</v>
      </c>
      <c r="G73" s="285">
        <v>761</v>
      </c>
      <c r="H73" s="285">
        <v>191</v>
      </c>
      <c r="I73" s="48" t="s">
        <v>59</v>
      </c>
      <c r="J73" s="286">
        <v>9774</v>
      </c>
      <c r="K73" s="287">
        <v>13074</v>
      </c>
      <c r="L73" s="285">
        <v>60</v>
      </c>
      <c r="M73" s="49" t="s">
        <v>83</v>
      </c>
      <c r="N73" s="288">
        <v>4.75</v>
      </c>
      <c r="O73" s="43">
        <f t="shared" si="2"/>
        <v>544.4673684210526</v>
      </c>
      <c r="P73" s="289">
        <v>5.21</v>
      </c>
      <c r="Q73" s="45" t="s">
        <v>102</v>
      </c>
      <c r="R73" s="45" t="s">
        <v>78</v>
      </c>
      <c r="S73" s="48" t="s">
        <v>65</v>
      </c>
      <c r="T73" s="172" t="s">
        <v>193</v>
      </c>
      <c r="U73" s="170" t="s">
        <v>79</v>
      </c>
      <c r="V73" s="290">
        <f t="shared" si="4"/>
      </c>
    </row>
    <row r="74" spans="1:22" s="4" customFormat="1" ht="22.5" customHeight="1">
      <c r="A74" s="271"/>
      <c r="B74" s="272"/>
      <c r="C74" s="273"/>
      <c r="D74" s="47" t="s">
        <v>249</v>
      </c>
      <c r="E74" s="48" t="s">
        <v>98</v>
      </c>
      <c r="F74" s="284">
        <v>7.79</v>
      </c>
      <c r="G74" s="285">
        <v>981</v>
      </c>
      <c r="H74" s="285">
        <v>221</v>
      </c>
      <c r="I74" s="48" t="s">
        <v>59</v>
      </c>
      <c r="J74" s="286">
        <v>9774</v>
      </c>
      <c r="K74" s="287">
        <v>13074</v>
      </c>
      <c r="L74" s="292">
        <v>60</v>
      </c>
      <c r="M74" s="49" t="s">
        <v>83</v>
      </c>
      <c r="N74" s="291">
        <v>4.75</v>
      </c>
      <c r="O74" s="43">
        <f t="shared" si="2"/>
        <v>544.4673684210526</v>
      </c>
      <c r="P74" s="289">
        <v>5.21</v>
      </c>
      <c r="Q74" s="45" t="s">
        <v>102</v>
      </c>
      <c r="R74" s="45" t="s">
        <v>78</v>
      </c>
      <c r="S74" s="48" t="s">
        <v>65</v>
      </c>
      <c r="T74" s="172" t="s">
        <v>247</v>
      </c>
      <c r="U74" s="170" t="s">
        <v>79</v>
      </c>
      <c r="V74" s="290">
        <f t="shared" si="4"/>
      </c>
    </row>
    <row r="75" spans="1:22" s="4" customFormat="1" ht="22.5" customHeight="1">
      <c r="A75" s="271"/>
      <c r="B75" s="272"/>
      <c r="C75" s="273"/>
      <c r="D75" s="47" t="s">
        <v>249</v>
      </c>
      <c r="E75" s="48" t="s">
        <v>98</v>
      </c>
      <c r="F75" s="284">
        <v>7.79</v>
      </c>
      <c r="G75" s="285">
        <v>981</v>
      </c>
      <c r="H75" s="285">
        <v>221</v>
      </c>
      <c r="I75" s="48" t="s">
        <v>106</v>
      </c>
      <c r="J75" s="286">
        <v>9774</v>
      </c>
      <c r="K75" s="287">
        <v>13074</v>
      </c>
      <c r="L75" s="285">
        <v>60</v>
      </c>
      <c r="M75" s="49" t="s">
        <v>83</v>
      </c>
      <c r="N75" s="288">
        <v>4.5</v>
      </c>
      <c r="O75" s="43">
        <f t="shared" si="2"/>
        <v>574.7155555555555</v>
      </c>
      <c r="P75" s="289">
        <v>5.21</v>
      </c>
      <c r="Q75" s="45" t="s">
        <v>102</v>
      </c>
      <c r="R75" s="45" t="s">
        <v>78</v>
      </c>
      <c r="S75" s="48" t="s">
        <v>65</v>
      </c>
      <c r="T75" s="172" t="s">
        <v>247</v>
      </c>
      <c r="U75" s="170" t="s">
        <v>79</v>
      </c>
      <c r="V75" s="290">
        <f t="shared" si="4"/>
      </c>
    </row>
    <row r="76" spans="1:22" s="4" customFormat="1" ht="22.5" customHeight="1">
      <c r="A76" s="271"/>
      <c r="B76" s="272"/>
      <c r="C76" s="273"/>
      <c r="D76" s="47" t="s">
        <v>249</v>
      </c>
      <c r="E76" s="48" t="s">
        <v>98</v>
      </c>
      <c r="F76" s="284">
        <v>7.79</v>
      </c>
      <c r="G76" s="285">
        <v>981</v>
      </c>
      <c r="H76" s="285">
        <v>221</v>
      </c>
      <c r="I76" s="48" t="s">
        <v>106</v>
      </c>
      <c r="J76" s="286">
        <v>9774</v>
      </c>
      <c r="K76" s="287">
        <v>13074</v>
      </c>
      <c r="L76" s="285">
        <v>60</v>
      </c>
      <c r="M76" s="49" t="s">
        <v>83</v>
      </c>
      <c r="N76" s="291">
        <v>4.45</v>
      </c>
      <c r="O76" s="43">
        <f t="shared" si="2"/>
        <v>581.1730337078651</v>
      </c>
      <c r="P76" s="289">
        <v>5.21</v>
      </c>
      <c r="Q76" s="45" t="s">
        <v>102</v>
      </c>
      <c r="R76" s="45" t="s">
        <v>78</v>
      </c>
      <c r="S76" s="48" t="s">
        <v>65</v>
      </c>
      <c r="T76" s="172" t="s">
        <v>247</v>
      </c>
      <c r="U76" s="170" t="s">
        <v>79</v>
      </c>
      <c r="V76" s="290">
        <f t="shared" si="4"/>
      </c>
    </row>
    <row r="77" spans="1:22" s="4" customFormat="1" ht="22.5" customHeight="1">
      <c r="A77" s="271"/>
      <c r="B77" s="272"/>
      <c r="C77" s="273"/>
      <c r="D77" s="47" t="s">
        <v>249</v>
      </c>
      <c r="E77" s="48" t="s">
        <v>98</v>
      </c>
      <c r="F77" s="284">
        <v>7.79</v>
      </c>
      <c r="G77" s="285">
        <v>761</v>
      </c>
      <c r="H77" s="285">
        <v>191</v>
      </c>
      <c r="I77" s="48" t="s">
        <v>106</v>
      </c>
      <c r="J77" s="286">
        <v>9790</v>
      </c>
      <c r="K77" s="287">
        <v>14135</v>
      </c>
      <c r="L77" s="285">
        <v>79</v>
      </c>
      <c r="M77" s="49" t="s">
        <v>62</v>
      </c>
      <c r="N77" s="288">
        <v>4.2</v>
      </c>
      <c r="O77" s="43">
        <f t="shared" si="2"/>
        <v>615.7666666666667</v>
      </c>
      <c r="P77" s="289">
        <v>4.23</v>
      </c>
      <c r="Q77" s="45" t="s">
        <v>102</v>
      </c>
      <c r="R77" s="45" t="s">
        <v>78</v>
      </c>
      <c r="S77" s="48" t="s">
        <v>65</v>
      </c>
      <c r="T77" s="172" t="s">
        <v>193</v>
      </c>
      <c r="U77" s="170" t="s">
        <v>79</v>
      </c>
      <c r="V77" s="290">
        <f t="shared" si="4"/>
      </c>
    </row>
    <row r="78" spans="1:22" s="4" customFormat="1" ht="22.5" customHeight="1">
      <c r="A78" s="271"/>
      <c r="B78" s="272"/>
      <c r="C78" s="273"/>
      <c r="D78" s="47" t="s">
        <v>250</v>
      </c>
      <c r="E78" s="48" t="s">
        <v>98</v>
      </c>
      <c r="F78" s="284">
        <v>7.79</v>
      </c>
      <c r="G78" s="285">
        <v>981</v>
      </c>
      <c r="H78" s="285">
        <v>221</v>
      </c>
      <c r="I78" s="48" t="s">
        <v>59</v>
      </c>
      <c r="J78" s="286">
        <v>9774</v>
      </c>
      <c r="K78" s="287">
        <v>13074</v>
      </c>
      <c r="L78" s="285">
        <v>60</v>
      </c>
      <c r="M78" s="49" t="s">
        <v>83</v>
      </c>
      <c r="N78" s="291">
        <v>4.8</v>
      </c>
      <c r="O78" s="43">
        <f t="shared" si="2"/>
        <v>538.7958333333333</v>
      </c>
      <c r="P78" s="289">
        <v>5.21</v>
      </c>
      <c r="Q78" s="45" t="s">
        <v>102</v>
      </c>
      <c r="R78" s="45" t="s">
        <v>78</v>
      </c>
      <c r="S78" s="48" t="s">
        <v>65</v>
      </c>
      <c r="T78" s="172" t="s">
        <v>247</v>
      </c>
      <c r="U78" s="170" t="s">
        <v>79</v>
      </c>
      <c r="V78" s="290">
        <f t="shared" si="4"/>
      </c>
    </row>
    <row r="79" spans="1:22" s="4" customFormat="1" ht="22.5" customHeight="1">
      <c r="A79" s="271"/>
      <c r="B79" s="272"/>
      <c r="C79" s="273"/>
      <c r="D79" s="47" t="s">
        <v>250</v>
      </c>
      <c r="E79" s="48" t="s">
        <v>98</v>
      </c>
      <c r="F79" s="284">
        <v>7.79</v>
      </c>
      <c r="G79" s="285">
        <v>761</v>
      </c>
      <c r="H79" s="285">
        <v>191</v>
      </c>
      <c r="I79" s="48" t="s">
        <v>59</v>
      </c>
      <c r="J79" s="286">
        <v>9774</v>
      </c>
      <c r="K79" s="287">
        <v>13074</v>
      </c>
      <c r="L79" s="285">
        <v>60</v>
      </c>
      <c r="M79" s="49" t="s">
        <v>83</v>
      </c>
      <c r="N79" s="288">
        <v>4.75</v>
      </c>
      <c r="O79" s="43">
        <f t="shared" si="2"/>
        <v>544.4673684210526</v>
      </c>
      <c r="P79" s="289">
        <v>5.21</v>
      </c>
      <c r="Q79" s="45" t="s">
        <v>102</v>
      </c>
      <c r="R79" s="45" t="s">
        <v>78</v>
      </c>
      <c r="S79" s="48" t="s">
        <v>65</v>
      </c>
      <c r="T79" s="172" t="s">
        <v>193</v>
      </c>
      <c r="U79" s="170" t="s">
        <v>79</v>
      </c>
      <c r="V79" s="290">
        <f t="shared" si="4"/>
      </c>
    </row>
    <row r="80" spans="1:22" s="4" customFormat="1" ht="22.5" customHeight="1">
      <c r="A80" s="271"/>
      <c r="B80" s="272"/>
      <c r="C80" s="273"/>
      <c r="D80" s="47" t="s">
        <v>250</v>
      </c>
      <c r="E80" s="48" t="s">
        <v>98</v>
      </c>
      <c r="F80" s="284">
        <v>7.79</v>
      </c>
      <c r="G80" s="285">
        <v>981</v>
      </c>
      <c r="H80" s="285">
        <v>221</v>
      </c>
      <c r="I80" s="48" t="s">
        <v>59</v>
      </c>
      <c r="J80" s="286">
        <v>9774</v>
      </c>
      <c r="K80" s="287">
        <v>13074</v>
      </c>
      <c r="L80" s="285">
        <v>60</v>
      </c>
      <c r="M80" s="49" t="s">
        <v>83</v>
      </c>
      <c r="N80" s="291">
        <v>4.75</v>
      </c>
      <c r="O80" s="43">
        <f t="shared" si="2"/>
        <v>544.4673684210526</v>
      </c>
      <c r="P80" s="289">
        <v>5.21</v>
      </c>
      <c r="Q80" s="45" t="s">
        <v>102</v>
      </c>
      <c r="R80" s="45" t="s">
        <v>78</v>
      </c>
      <c r="S80" s="48" t="s">
        <v>65</v>
      </c>
      <c r="T80" s="172" t="s">
        <v>247</v>
      </c>
      <c r="U80" s="170" t="s">
        <v>79</v>
      </c>
      <c r="V80" s="290">
        <f t="shared" si="4"/>
      </c>
    </row>
    <row r="81" spans="1:22" s="4" customFormat="1" ht="22.5" customHeight="1">
      <c r="A81" s="271"/>
      <c r="B81" s="272"/>
      <c r="C81" s="273"/>
      <c r="D81" s="47" t="s">
        <v>250</v>
      </c>
      <c r="E81" s="48" t="s">
        <v>98</v>
      </c>
      <c r="F81" s="284">
        <v>7.79</v>
      </c>
      <c r="G81" s="285">
        <v>981</v>
      </c>
      <c r="H81" s="285">
        <v>221</v>
      </c>
      <c r="I81" s="48" t="s">
        <v>106</v>
      </c>
      <c r="J81" s="286">
        <v>9774</v>
      </c>
      <c r="K81" s="287">
        <v>13074</v>
      </c>
      <c r="L81" s="285">
        <v>60</v>
      </c>
      <c r="M81" s="49" t="s">
        <v>83</v>
      </c>
      <c r="N81" s="291">
        <v>4.5</v>
      </c>
      <c r="O81" s="43">
        <f t="shared" si="2"/>
        <v>574.7155555555555</v>
      </c>
      <c r="P81" s="289">
        <v>5.21</v>
      </c>
      <c r="Q81" s="45" t="s">
        <v>102</v>
      </c>
      <c r="R81" s="45" t="s">
        <v>78</v>
      </c>
      <c r="S81" s="48" t="s">
        <v>65</v>
      </c>
      <c r="T81" s="172" t="s">
        <v>247</v>
      </c>
      <c r="U81" s="170" t="s">
        <v>79</v>
      </c>
      <c r="V81" s="290">
        <f t="shared" si="4"/>
      </c>
    </row>
    <row r="82" spans="1:22" s="4" customFormat="1" ht="22.5" customHeight="1">
      <c r="A82" s="271"/>
      <c r="B82" s="272"/>
      <c r="C82" s="273"/>
      <c r="D82" s="47" t="s">
        <v>250</v>
      </c>
      <c r="E82" s="48" t="s">
        <v>98</v>
      </c>
      <c r="F82" s="284">
        <v>7.79</v>
      </c>
      <c r="G82" s="285">
        <v>981</v>
      </c>
      <c r="H82" s="285">
        <v>221</v>
      </c>
      <c r="I82" s="48" t="s">
        <v>106</v>
      </c>
      <c r="J82" s="286">
        <v>9774</v>
      </c>
      <c r="K82" s="287">
        <v>13074</v>
      </c>
      <c r="L82" s="285">
        <v>60</v>
      </c>
      <c r="M82" s="49" t="s">
        <v>83</v>
      </c>
      <c r="N82" s="291">
        <v>4.45</v>
      </c>
      <c r="O82" s="43">
        <f t="shared" si="2"/>
        <v>581.1730337078651</v>
      </c>
      <c r="P82" s="289">
        <v>5.21</v>
      </c>
      <c r="Q82" s="45" t="s">
        <v>102</v>
      </c>
      <c r="R82" s="45" t="s">
        <v>78</v>
      </c>
      <c r="S82" s="48" t="s">
        <v>65</v>
      </c>
      <c r="T82" s="172" t="s">
        <v>247</v>
      </c>
      <c r="U82" s="170" t="s">
        <v>79</v>
      </c>
      <c r="V82" s="290">
        <f t="shared" si="4"/>
      </c>
    </row>
    <row r="83" spans="1:22" s="4" customFormat="1" ht="22.5" customHeight="1">
      <c r="A83" s="271"/>
      <c r="B83" s="272"/>
      <c r="C83" s="273"/>
      <c r="D83" s="47" t="s">
        <v>250</v>
      </c>
      <c r="E83" s="48" t="s">
        <v>98</v>
      </c>
      <c r="F83" s="284">
        <v>7.79</v>
      </c>
      <c r="G83" s="285">
        <v>761</v>
      </c>
      <c r="H83" s="285">
        <v>191</v>
      </c>
      <c r="I83" s="48" t="s">
        <v>106</v>
      </c>
      <c r="J83" s="286">
        <v>9790</v>
      </c>
      <c r="K83" s="287">
        <v>14135</v>
      </c>
      <c r="L83" s="285">
        <v>79</v>
      </c>
      <c r="M83" s="49" t="s">
        <v>62</v>
      </c>
      <c r="N83" s="291">
        <v>4.2</v>
      </c>
      <c r="O83" s="43">
        <f t="shared" si="2"/>
        <v>615.7666666666667</v>
      </c>
      <c r="P83" s="289">
        <v>4.23</v>
      </c>
      <c r="Q83" s="45" t="s">
        <v>102</v>
      </c>
      <c r="R83" s="45" t="s">
        <v>78</v>
      </c>
      <c r="S83" s="48" t="s">
        <v>65</v>
      </c>
      <c r="T83" s="172" t="s">
        <v>193</v>
      </c>
      <c r="U83" s="170" t="s">
        <v>79</v>
      </c>
      <c r="V83" s="290">
        <f t="shared" si="4"/>
      </c>
    </row>
    <row r="84" spans="1:22" s="4" customFormat="1" ht="22.5" customHeight="1">
      <c r="A84" s="271"/>
      <c r="B84" s="272"/>
      <c r="C84" s="273"/>
      <c r="D84" s="47" t="s">
        <v>251</v>
      </c>
      <c r="E84" s="48" t="s">
        <v>98</v>
      </c>
      <c r="F84" s="284">
        <v>7.79</v>
      </c>
      <c r="G84" s="285">
        <v>981</v>
      </c>
      <c r="H84" s="285">
        <v>221</v>
      </c>
      <c r="I84" s="48" t="s">
        <v>59</v>
      </c>
      <c r="J84" s="286">
        <v>9790</v>
      </c>
      <c r="K84" s="287">
        <v>14135</v>
      </c>
      <c r="L84" s="285">
        <v>79</v>
      </c>
      <c r="M84" s="49" t="s">
        <v>62</v>
      </c>
      <c r="N84" s="291">
        <v>4.6</v>
      </c>
      <c r="O84" s="43">
        <f t="shared" si="2"/>
        <v>562.2217391304348</v>
      </c>
      <c r="P84" s="289">
        <v>4.23</v>
      </c>
      <c r="Q84" s="45" t="s">
        <v>102</v>
      </c>
      <c r="R84" s="45" t="s">
        <v>78</v>
      </c>
      <c r="S84" s="48" t="s">
        <v>65</v>
      </c>
      <c r="T84" s="172" t="s">
        <v>247</v>
      </c>
      <c r="U84" s="170" t="s">
        <v>79</v>
      </c>
      <c r="V84" s="290">
        <f t="shared" si="4"/>
        <v>108</v>
      </c>
    </row>
    <row r="85" spans="1:22" s="4" customFormat="1" ht="22.5" customHeight="1">
      <c r="A85" s="271"/>
      <c r="B85" s="272"/>
      <c r="C85" s="273"/>
      <c r="D85" s="47" t="s">
        <v>251</v>
      </c>
      <c r="E85" s="48" t="s">
        <v>98</v>
      </c>
      <c r="F85" s="284">
        <v>7.79</v>
      </c>
      <c r="G85" s="285">
        <v>981</v>
      </c>
      <c r="H85" s="285">
        <v>221</v>
      </c>
      <c r="I85" s="48" t="s">
        <v>59</v>
      </c>
      <c r="J85" s="286">
        <v>9790</v>
      </c>
      <c r="K85" s="287">
        <v>14135</v>
      </c>
      <c r="L85" s="285">
        <v>79</v>
      </c>
      <c r="M85" s="49" t="s">
        <v>62</v>
      </c>
      <c r="N85" s="291">
        <v>4.55</v>
      </c>
      <c r="O85" s="43">
        <f t="shared" si="2"/>
        <v>568.4</v>
      </c>
      <c r="P85" s="289">
        <v>4.23</v>
      </c>
      <c r="Q85" s="45" t="s">
        <v>102</v>
      </c>
      <c r="R85" s="45" t="s">
        <v>78</v>
      </c>
      <c r="S85" s="48" t="s">
        <v>65</v>
      </c>
      <c r="T85" s="172" t="s">
        <v>247</v>
      </c>
      <c r="U85" s="170" t="s">
        <v>79</v>
      </c>
      <c r="V85" s="290">
        <f t="shared" si="4"/>
        <v>107</v>
      </c>
    </row>
    <row r="86" spans="1:22" s="4" customFormat="1" ht="22.5" customHeight="1">
      <c r="A86" s="271"/>
      <c r="B86" s="272"/>
      <c r="C86" s="273"/>
      <c r="D86" s="47" t="s">
        <v>251</v>
      </c>
      <c r="E86" s="48" t="s">
        <v>98</v>
      </c>
      <c r="F86" s="284">
        <v>7.79</v>
      </c>
      <c r="G86" s="285">
        <v>761</v>
      </c>
      <c r="H86" s="285">
        <v>191</v>
      </c>
      <c r="I86" s="48" t="s">
        <v>59</v>
      </c>
      <c r="J86" s="286">
        <v>9790</v>
      </c>
      <c r="K86" s="287">
        <v>14135</v>
      </c>
      <c r="L86" s="285">
        <v>79</v>
      </c>
      <c r="M86" s="49" t="s">
        <v>62</v>
      </c>
      <c r="N86" s="291">
        <v>4.55</v>
      </c>
      <c r="O86" s="43">
        <f t="shared" si="2"/>
        <v>568.4</v>
      </c>
      <c r="P86" s="289">
        <v>4.23</v>
      </c>
      <c r="Q86" s="45" t="s">
        <v>102</v>
      </c>
      <c r="R86" s="45" t="s">
        <v>78</v>
      </c>
      <c r="S86" s="48" t="s">
        <v>65</v>
      </c>
      <c r="T86" s="172" t="s">
        <v>247</v>
      </c>
      <c r="U86" s="170" t="s">
        <v>79</v>
      </c>
      <c r="V86" s="290">
        <f t="shared" si="4"/>
        <v>107</v>
      </c>
    </row>
    <row r="87" spans="1:22" s="4" customFormat="1" ht="22.5" customHeight="1">
      <c r="A87" s="271"/>
      <c r="B87" s="272"/>
      <c r="C87" s="273"/>
      <c r="D87" s="47" t="s">
        <v>251</v>
      </c>
      <c r="E87" s="48" t="s">
        <v>98</v>
      </c>
      <c r="F87" s="284">
        <v>7.79</v>
      </c>
      <c r="G87" s="285">
        <v>761</v>
      </c>
      <c r="H87" s="285">
        <v>191</v>
      </c>
      <c r="I87" s="48" t="s">
        <v>59</v>
      </c>
      <c r="J87" s="286">
        <v>9790</v>
      </c>
      <c r="K87" s="287">
        <v>14135</v>
      </c>
      <c r="L87" s="285">
        <v>79</v>
      </c>
      <c r="M87" s="49" t="s">
        <v>62</v>
      </c>
      <c r="N87" s="291">
        <v>4.5</v>
      </c>
      <c r="O87" s="43">
        <f t="shared" si="2"/>
        <v>574.7155555555555</v>
      </c>
      <c r="P87" s="289">
        <v>4.23</v>
      </c>
      <c r="Q87" s="45" t="s">
        <v>102</v>
      </c>
      <c r="R87" s="45" t="s">
        <v>78</v>
      </c>
      <c r="S87" s="48" t="s">
        <v>65</v>
      </c>
      <c r="T87" s="172" t="s">
        <v>247</v>
      </c>
      <c r="U87" s="170" t="s">
        <v>79</v>
      </c>
      <c r="V87" s="290">
        <f t="shared" si="4"/>
        <v>106</v>
      </c>
    </row>
    <row r="88" spans="1:22" s="4" customFormat="1" ht="22.5" customHeight="1">
      <c r="A88" s="271"/>
      <c r="B88" s="272"/>
      <c r="C88" s="273"/>
      <c r="D88" s="40" t="s">
        <v>251</v>
      </c>
      <c r="E88" s="41" t="s">
        <v>98</v>
      </c>
      <c r="F88" s="284">
        <v>7.79</v>
      </c>
      <c r="G88" s="293">
        <v>981</v>
      </c>
      <c r="H88" s="293">
        <v>221</v>
      </c>
      <c r="I88" s="41" t="s">
        <v>59</v>
      </c>
      <c r="J88" s="294">
        <v>12110</v>
      </c>
      <c r="K88" s="294">
        <v>15520</v>
      </c>
      <c r="L88" s="293">
        <v>62</v>
      </c>
      <c r="M88" s="42" t="s">
        <v>83</v>
      </c>
      <c r="N88" s="295">
        <v>4.45</v>
      </c>
      <c r="O88" s="43">
        <f t="shared" si="2"/>
        <v>581.1730337078651</v>
      </c>
      <c r="P88" s="296">
        <v>4.06</v>
      </c>
      <c r="Q88" s="45" t="s">
        <v>102</v>
      </c>
      <c r="R88" s="41" t="s">
        <v>78</v>
      </c>
      <c r="S88" s="41" t="s">
        <v>65</v>
      </c>
      <c r="T88" s="51" t="s">
        <v>193</v>
      </c>
      <c r="U88" s="46" t="s">
        <v>79</v>
      </c>
      <c r="V88" s="290">
        <f t="shared" si="4"/>
        <v>109</v>
      </c>
    </row>
    <row r="89" spans="1:22" s="4" customFormat="1" ht="22.5" customHeight="1">
      <c r="A89" s="271"/>
      <c r="B89" s="272"/>
      <c r="C89" s="273"/>
      <c r="D89" s="40" t="s">
        <v>252</v>
      </c>
      <c r="E89" s="41" t="s">
        <v>98</v>
      </c>
      <c r="F89" s="284">
        <v>7.79</v>
      </c>
      <c r="G89" s="293">
        <v>981</v>
      </c>
      <c r="H89" s="293">
        <v>221</v>
      </c>
      <c r="I89" s="41" t="s">
        <v>59</v>
      </c>
      <c r="J89" s="294">
        <v>9790</v>
      </c>
      <c r="K89" s="294">
        <v>14135</v>
      </c>
      <c r="L89" s="293">
        <v>79</v>
      </c>
      <c r="M89" s="42" t="s">
        <v>62</v>
      </c>
      <c r="N89" s="295">
        <v>4.6</v>
      </c>
      <c r="O89" s="43">
        <f t="shared" si="2"/>
        <v>562.2217391304348</v>
      </c>
      <c r="P89" s="296">
        <v>4.23</v>
      </c>
      <c r="Q89" s="45" t="s">
        <v>102</v>
      </c>
      <c r="R89" s="41" t="s">
        <v>78</v>
      </c>
      <c r="S89" s="41" t="s">
        <v>65</v>
      </c>
      <c r="T89" s="51" t="s">
        <v>247</v>
      </c>
      <c r="U89" s="46" t="s">
        <v>79</v>
      </c>
      <c r="V89" s="290">
        <f t="shared" si="4"/>
        <v>108</v>
      </c>
    </row>
    <row r="90" spans="1:22" s="4" customFormat="1" ht="22.5" customHeight="1">
      <c r="A90" s="271"/>
      <c r="B90" s="272"/>
      <c r="C90" s="273"/>
      <c r="D90" s="40" t="s">
        <v>252</v>
      </c>
      <c r="E90" s="41" t="s">
        <v>98</v>
      </c>
      <c r="F90" s="284">
        <v>7.79</v>
      </c>
      <c r="G90" s="293">
        <v>981</v>
      </c>
      <c r="H90" s="293">
        <v>221</v>
      </c>
      <c r="I90" s="41" t="s">
        <v>59</v>
      </c>
      <c r="J90" s="294">
        <v>9790</v>
      </c>
      <c r="K90" s="294">
        <v>14135</v>
      </c>
      <c r="L90" s="293">
        <v>79</v>
      </c>
      <c r="M90" s="42" t="s">
        <v>62</v>
      </c>
      <c r="N90" s="295">
        <v>4.55</v>
      </c>
      <c r="O90" s="43">
        <f t="shared" si="2"/>
        <v>568.4</v>
      </c>
      <c r="P90" s="296">
        <v>4.23</v>
      </c>
      <c r="Q90" s="45" t="s">
        <v>102</v>
      </c>
      <c r="R90" s="41" t="s">
        <v>78</v>
      </c>
      <c r="S90" s="41" t="s">
        <v>65</v>
      </c>
      <c r="T90" s="51" t="s">
        <v>247</v>
      </c>
      <c r="U90" s="46" t="s">
        <v>79</v>
      </c>
      <c r="V90" s="290">
        <f t="shared" si="4"/>
        <v>107</v>
      </c>
    </row>
    <row r="91" spans="1:22" s="4" customFormat="1" ht="22.5" customHeight="1">
      <c r="A91" s="271"/>
      <c r="B91" s="272"/>
      <c r="C91" s="273"/>
      <c r="D91" s="40" t="s">
        <v>252</v>
      </c>
      <c r="E91" s="41" t="s">
        <v>98</v>
      </c>
      <c r="F91" s="284">
        <v>7.79</v>
      </c>
      <c r="G91" s="293">
        <v>761</v>
      </c>
      <c r="H91" s="293">
        <v>191</v>
      </c>
      <c r="I91" s="41" t="s">
        <v>59</v>
      </c>
      <c r="J91" s="294">
        <v>9790</v>
      </c>
      <c r="K91" s="294">
        <v>14135</v>
      </c>
      <c r="L91" s="293">
        <v>79</v>
      </c>
      <c r="M91" s="42" t="s">
        <v>62</v>
      </c>
      <c r="N91" s="295">
        <v>4.55</v>
      </c>
      <c r="O91" s="43">
        <f t="shared" si="2"/>
        <v>568.4</v>
      </c>
      <c r="P91" s="296">
        <v>4.23</v>
      </c>
      <c r="Q91" s="45" t="s">
        <v>102</v>
      </c>
      <c r="R91" s="41" t="s">
        <v>78</v>
      </c>
      <c r="S91" s="41" t="s">
        <v>65</v>
      </c>
      <c r="T91" s="51" t="s">
        <v>247</v>
      </c>
      <c r="U91" s="46" t="s">
        <v>79</v>
      </c>
      <c r="V91" s="290">
        <f t="shared" si="4"/>
        <v>107</v>
      </c>
    </row>
    <row r="92" spans="1:22" s="4" customFormat="1" ht="22.5" customHeight="1">
      <c r="A92" s="271"/>
      <c r="B92" s="272"/>
      <c r="C92" s="273"/>
      <c r="D92" s="40" t="s">
        <v>252</v>
      </c>
      <c r="E92" s="41" t="s">
        <v>98</v>
      </c>
      <c r="F92" s="284">
        <v>7.79</v>
      </c>
      <c r="G92" s="293">
        <v>761</v>
      </c>
      <c r="H92" s="293">
        <v>191</v>
      </c>
      <c r="I92" s="41" t="s">
        <v>59</v>
      </c>
      <c r="J92" s="294">
        <v>9790</v>
      </c>
      <c r="K92" s="294">
        <v>14135</v>
      </c>
      <c r="L92" s="293">
        <v>79</v>
      </c>
      <c r="M92" s="42" t="s">
        <v>62</v>
      </c>
      <c r="N92" s="295">
        <v>4.5</v>
      </c>
      <c r="O92" s="43">
        <f t="shared" si="2"/>
        <v>574.7155555555555</v>
      </c>
      <c r="P92" s="296">
        <v>4.23</v>
      </c>
      <c r="Q92" s="45" t="s">
        <v>102</v>
      </c>
      <c r="R92" s="41" t="s">
        <v>78</v>
      </c>
      <c r="S92" s="41" t="s">
        <v>65</v>
      </c>
      <c r="T92" s="172" t="s">
        <v>247</v>
      </c>
      <c r="U92" s="46" t="s">
        <v>79</v>
      </c>
      <c r="V92" s="290">
        <f t="shared" si="4"/>
        <v>106</v>
      </c>
    </row>
    <row r="93" spans="1:22" s="4" customFormat="1" ht="22.5" customHeight="1">
      <c r="A93" s="271"/>
      <c r="B93" s="272"/>
      <c r="C93" s="273"/>
      <c r="D93" s="40" t="s">
        <v>252</v>
      </c>
      <c r="E93" s="41" t="s">
        <v>98</v>
      </c>
      <c r="F93" s="284">
        <v>7.79</v>
      </c>
      <c r="G93" s="293">
        <v>981</v>
      </c>
      <c r="H93" s="293">
        <v>221</v>
      </c>
      <c r="I93" s="41" t="s">
        <v>59</v>
      </c>
      <c r="J93" s="294">
        <v>12110</v>
      </c>
      <c r="K93" s="294">
        <v>15520</v>
      </c>
      <c r="L93" s="293">
        <v>62</v>
      </c>
      <c r="M93" s="42" t="s">
        <v>83</v>
      </c>
      <c r="N93" s="295">
        <v>4.45</v>
      </c>
      <c r="O93" s="43">
        <f t="shared" si="2"/>
        <v>581.1730337078651</v>
      </c>
      <c r="P93" s="296">
        <v>4.06</v>
      </c>
      <c r="Q93" s="45" t="s">
        <v>102</v>
      </c>
      <c r="R93" s="41" t="s">
        <v>78</v>
      </c>
      <c r="S93" s="41" t="s">
        <v>65</v>
      </c>
      <c r="T93" s="51" t="s">
        <v>247</v>
      </c>
      <c r="U93" s="46" t="s">
        <v>79</v>
      </c>
      <c r="V93" s="290">
        <f t="shared" si="4"/>
        <v>109</v>
      </c>
    </row>
    <row r="94" spans="1:22" s="4" customFormat="1" ht="22.5" customHeight="1">
      <c r="A94" s="271"/>
      <c r="B94" s="272"/>
      <c r="C94" s="273"/>
      <c r="D94" s="40" t="s">
        <v>252</v>
      </c>
      <c r="E94" s="41" t="s">
        <v>98</v>
      </c>
      <c r="F94" s="284">
        <v>7.79</v>
      </c>
      <c r="G94" s="293">
        <v>981</v>
      </c>
      <c r="H94" s="293">
        <v>221</v>
      </c>
      <c r="I94" s="41" t="s">
        <v>59</v>
      </c>
      <c r="J94" s="294">
        <v>12110</v>
      </c>
      <c r="K94" s="294">
        <v>15520</v>
      </c>
      <c r="L94" s="293">
        <v>62</v>
      </c>
      <c r="M94" s="42" t="s">
        <v>83</v>
      </c>
      <c r="N94" s="295">
        <v>4.4</v>
      </c>
      <c r="O94" s="43">
        <f t="shared" si="2"/>
        <v>587.7772727272727</v>
      </c>
      <c r="P94" s="296">
        <v>4.06</v>
      </c>
      <c r="Q94" s="45" t="s">
        <v>102</v>
      </c>
      <c r="R94" s="41" t="s">
        <v>78</v>
      </c>
      <c r="S94" s="41" t="s">
        <v>65</v>
      </c>
      <c r="T94" s="51" t="s">
        <v>247</v>
      </c>
      <c r="U94" s="46" t="s">
        <v>79</v>
      </c>
      <c r="V94" s="290">
        <f t="shared" si="4"/>
        <v>108</v>
      </c>
    </row>
    <row r="95" spans="1:22" s="4" customFormat="1" ht="22.5" customHeight="1">
      <c r="A95" s="271"/>
      <c r="B95" s="272"/>
      <c r="C95" s="273"/>
      <c r="D95" s="40" t="s">
        <v>253</v>
      </c>
      <c r="E95" s="41" t="s">
        <v>98</v>
      </c>
      <c r="F95" s="284">
        <v>7.79</v>
      </c>
      <c r="G95" s="293">
        <v>981</v>
      </c>
      <c r="H95" s="293">
        <v>221</v>
      </c>
      <c r="I95" s="41" t="s">
        <v>59</v>
      </c>
      <c r="J95" s="294">
        <v>9790</v>
      </c>
      <c r="K95" s="294">
        <v>14135</v>
      </c>
      <c r="L95" s="293">
        <v>79</v>
      </c>
      <c r="M95" s="52" t="s">
        <v>62</v>
      </c>
      <c r="N95" s="295">
        <v>4.6</v>
      </c>
      <c r="O95" s="43">
        <f t="shared" si="2"/>
        <v>562.2217391304348</v>
      </c>
      <c r="P95" s="296">
        <v>4.23</v>
      </c>
      <c r="Q95" s="45" t="s">
        <v>102</v>
      </c>
      <c r="R95" s="41" t="s">
        <v>78</v>
      </c>
      <c r="S95" s="41" t="s">
        <v>65</v>
      </c>
      <c r="T95" s="51" t="s">
        <v>247</v>
      </c>
      <c r="U95" s="46" t="s">
        <v>79</v>
      </c>
      <c r="V95" s="290">
        <f t="shared" si="4"/>
        <v>108</v>
      </c>
    </row>
    <row r="96" spans="1:22" s="4" customFormat="1" ht="22.5" customHeight="1">
      <c r="A96" s="271"/>
      <c r="B96" s="272"/>
      <c r="C96" s="273"/>
      <c r="D96" s="40" t="s">
        <v>253</v>
      </c>
      <c r="E96" s="41" t="s">
        <v>98</v>
      </c>
      <c r="F96" s="284">
        <v>7.79</v>
      </c>
      <c r="G96" s="293">
        <v>981</v>
      </c>
      <c r="H96" s="293">
        <v>221</v>
      </c>
      <c r="I96" s="41" t="s">
        <v>59</v>
      </c>
      <c r="J96" s="294">
        <v>9790</v>
      </c>
      <c r="K96" s="294">
        <v>14135</v>
      </c>
      <c r="L96" s="293">
        <v>79</v>
      </c>
      <c r="M96" s="42" t="s">
        <v>62</v>
      </c>
      <c r="N96" s="295">
        <v>4.55</v>
      </c>
      <c r="O96" s="43">
        <f t="shared" si="2"/>
        <v>568.4</v>
      </c>
      <c r="P96" s="296">
        <v>4.23</v>
      </c>
      <c r="Q96" s="45" t="s">
        <v>102</v>
      </c>
      <c r="R96" s="41" t="s">
        <v>78</v>
      </c>
      <c r="S96" s="41" t="s">
        <v>65</v>
      </c>
      <c r="T96" s="51" t="s">
        <v>247</v>
      </c>
      <c r="U96" s="46" t="s">
        <v>79</v>
      </c>
      <c r="V96" s="290">
        <f t="shared" si="4"/>
        <v>107</v>
      </c>
    </row>
    <row r="97" spans="1:22" s="4" customFormat="1" ht="22.5" customHeight="1">
      <c r="A97" s="271"/>
      <c r="B97" s="272"/>
      <c r="C97" s="273"/>
      <c r="D97" s="40" t="s">
        <v>253</v>
      </c>
      <c r="E97" s="41" t="s">
        <v>98</v>
      </c>
      <c r="F97" s="284">
        <v>7.79</v>
      </c>
      <c r="G97" s="293">
        <v>761</v>
      </c>
      <c r="H97" s="293">
        <v>191</v>
      </c>
      <c r="I97" s="41" t="s">
        <v>59</v>
      </c>
      <c r="J97" s="294">
        <v>9790</v>
      </c>
      <c r="K97" s="294">
        <v>14135</v>
      </c>
      <c r="L97" s="293">
        <v>79</v>
      </c>
      <c r="M97" s="42" t="s">
        <v>62</v>
      </c>
      <c r="N97" s="295">
        <v>4.55</v>
      </c>
      <c r="O97" s="43">
        <f t="shared" si="2"/>
        <v>568.4</v>
      </c>
      <c r="P97" s="296">
        <v>4.23</v>
      </c>
      <c r="Q97" s="45" t="s">
        <v>102</v>
      </c>
      <c r="R97" s="41" t="s">
        <v>78</v>
      </c>
      <c r="S97" s="41" t="s">
        <v>65</v>
      </c>
      <c r="T97" s="51" t="s">
        <v>247</v>
      </c>
      <c r="U97" s="46" t="s">
        <v>79</v>
      </c>
      <c r="V97" s="290">
        <f t="shared" si="4"/>
        <v>107</v>
      </c>
    </row>
    <row r="98" spans="1:22" s="4" customFormat="1" ht="22.5" customHeight="1">
      <c r="A98" s="271"/>
      <c r="B98" s="272"/>
      <c r="C98" s="273"/>
      <c r="D98" s="40" t="s">
        <v>253</v>
      </c>
      <c r="E98" s="41" t="s">
        <v>98</v>
      </c>
      <c r="F98" s="284">
        <v>7.79</v>
      </c>
      <c r="G98" s="293">
        <v>761</v>
      </c>
      <c r="H98" s="293">
        <v>191</v>
      </c>
      <c r="I98" s="41" t="s">
        <v>59</v>
      </c>
      <c r="J98" s="294">
        <v>9790</v>
      </c>
      <c r="K98" s="294">
        <v>14135</v>
      </c>
      <c r="L98" s="293">
        <v>79</v>
      </c>
      <c r="M98" s="52" t="s">
        <v>62</v>
      </c>
      <c r="N98" s="295">
        <v>4.5</v>
      </c>
      <c r="O98" s="43">
        <f t="shared" si="2"/>
        <v>574.7155555555555</v>
      </c>
      <c r="P98" s="296">
        <v>4.23</v>
      </c>
      <c r="Q98" s="45" t="s">
        <v>102</v>
      </c>
      <c r="R98" s="41" t="s">
        <v>78</v>
      </c>
      <c r="S98" s="41" t="s">
        <v>65</v>
      </c>
      <c r="T98" s="51" t="s">
        <v>247</v>
      </c>
      <c r="U98" s="46" t="s">
        <v>79</v>
      </c>
      <c r="V98" s="290">
        <f t="shared" si="4"/>
        <v>106</v>
      </c>
    </row>
    <row r="99" spans="1:22" s="4" customFormat="1" ht="22.5" customHeight="1">
      <c r="A99" s="271"/>
      <c r="B99" s="272"/>
      <c r="C99" s="273"/>
      <c r="D99" s="40" t="s">
        <v>253</v>
      </c>
      <c r="E99" s="41" t="s">
        <v>98</v>
      </c>
      <c r="F99" s="284">
        <v>7.79</v>
      </c>
      <c r="G99" s="293">
        <v>981</v>
      </c>
      <c r="H99" s="293">
        <v>221</v>
      </c>
      <c r="I99" s="41" t="s">
        <v>59</v>
      </c>
      <c r="J99" s="294">
        <v>12110</v>
      </c>
      <c r="K99" s="294">
        <v>15520</v>
      </c>
      <c r="L99" s="293">
        <v>62</v>
      </c>
      <c r="M99" s="52" t="s">
        <v>83</v>
      </c>
      <c r="N99" s="295">
        <v>4.45</v>
      </c>
      <c r="O99" s="43">
        <f t="shared" si="2"/>
        <v>581.1730337078651</v>
      </c>
      <c r="P99" s="296">
        <v>4.06</v>
      </c>
      <c r="Q99" s="45" t="s">
        <v>102</v>
      </c>
      <c r="R99" s="41" t="s">
        <v>78</v>
      </c>
      <c r="S99" s="41" t="s">
        <v>65</v>
      </c>
      <c r="T99" s="51" t="s">
        <v>247</v>
      </c>
      <c r="U99" s="46" t="s">
        <v>79</v>
      </c>
      <c r="V99" s="290">
        <f t="shared" si="4"/>
        <v>109</v>
      </c>
    </row>
    <row r="100" spans="1:22" s="4" customFormat="1" ht="22.5" customHeight="1">
      <c r="A100" s="271"/>
      <c r="B100" s="272"/>
      <c r="C100" s="273"/>
      <c r="D100" s="40" t="s">
        <v>253</v>
      </c>
      <c r="E100" s="41" t="s">
        <v>98</v>
      </c>
      <c r="F100" s="284">
        <v>7.79</v>
      </c>
      <c r="G100" s="293">
        <v>981</v>
      </c>
      <c r="H100" s="293">
        <v>221</v>
      </c>
      <c r="I100" s="41" t="s">
        <v>59</v>
      </c>
      <c r="J100" s="294">
        <v>12110</v>
      </c>
      <c r="K100" s="294">
        <v>15520</v>
      </c>
      <c r="L100" s="293">
        <v>62</v>
      </c>
      <c r="M100" s="52" t="s">
        <v>83</v>
      </c>
      <c r="N100" s="295">
        <v>4.4</v>
      </c>
      <c r="O100" s="43">
        <f t="shared" si="2"/>
        <v>587.7772727272727</v>
      </c>
      <c r="P100" s="296">
        <v>4.06</v>
      </c>
      <c r="Q100" s="45" t="s">
        <v>102</v>
      </c>
      <c r="R100" s="41" t="s">
        <v>78</v>
      </c>
      <c r="S100" s="41" t="s">
        <v>65</v>
      </c>
      <c r="T100" s="51" t="s">
        <v>247</v>
      </c>
      <c r="U100" s="46" t="s">
        <v>79</v>
      </c>
      <c r="V100" s="290">
        <f t="shared" si="4"/>
        <v>108</v>
      </c>
    </row>
    <row r="101" spans="1:22" s="4" customFormat="1" ht="22.5" customHeight="1">
      <c r="A101" s="271"/>
      <c r="B101" s="272"/>
      <c r="C101" s="273"/>
      <c r="D101" s="40" t="s">
        <v>254</v>
      </c>
      <c r="E101" s="41" t="s">
        <v>98</v>
      </c>
      <c r="F101" s="284">
        <v>7.79</v>
      </c>
      <c r="G101" s="293">
        <v>981</v>
      </c>
      <c r="H101" s="293">
        <v>221</v>
      </c>
      <c r="I101" s="41" t="s">
        <v>106</v>
      </c>
      <c r="J101" s="294">
        <v>9790</v>
      </c>
      <c r="K101" s="294">
        <v>14135</v>
      </c>
      <c r="L101" s="293">
        <v>79</v>
      </c>
      <c r="M101" s="52" t="s">
        <v>62</v>
      </c>
      <c r="N101" s="295">
        <v>4.3</v>
      </c>
      <c r="O101" s="43">
        <f t="shared" si="2"/>
        <v>601.4465116279071</v>
      </c>
      <c r="P101" s="296">
        <v>4.23</v>
      </c>
      <c r="Q101" s="45" t="s">
        <v>102</v>
      </c>
      <c r="R101" s="41" t="s">
        <v>78</v>
      </c>
      <c r="S101" s="41" t="s">
        <v>65</v>
      </c>
      <c r="T101" s="51" t="s">
        <v>247</v>
      </c>
      <c r="U101" s="46" t="s">
        <v>79</v>
      </c>
      <c r="V101" s="290">
        <f t="shared" si="4"/>
        <v>101</v>
      </c>
    </row>
    <row r="102" spans="1:22" s="4" customFormat="1" ht="22.5" customHeight="1">
      <c r="A102" s="271"/>
      <c r="B102" s="272"/>
      <c r="C102" s="273"/>
      <c r="D102" s="40" t="s">
        <v>254</v>
      </c>
      <c r="E102" s="41" t="s">
        <v>98</v>
      </c>
      <c r="F102" s="284">
        <v>7.79</v>
      </c>
      <c r="G102" s="293">
        <v>981</v>
      </c>
      <c r="H102" s="293">
        <v>221</v>
      </c>
      <c r="I102" s="41" t="s">
        <v>106</v>
      </c>
      <c r="J102" s="294">
        <v>9790</v>
      </c>
      <c r="K102" s="294">
        <v>14135</v>
      </c>
      <c r="L102" s="293">
        <v>79</v>
      </c>
      <c r="M102" s="52" t="s">
        <v>62</v>
      </c>
      <c r="N102" s="295">
        <v>4.25</v>
      </c>
      <c r="O102" s="43">
        <f t="shared" si="2"/>
        <v>608.5223529411765</v>
      </c>
      <c r="P102" s="296">
        <v>4.23</v>
      </c>
      <c r="Q102" s="45" t="s">
        <v>102</v>
      </c>
      <c r="R102" s="41" t="s">
        <v>78</v>
      </c>
      <c r="S102" s="41" t="s">
        <v>65</v>
      </c>
      <c r="T102" s="51" t="s">
        <v>247</v>
      </c>
      <c r="U102" s="46" t="s">
        <v>79</v>
      </c>
      <c r="V102" s="290">
        <f t="shared" si="4"/>
        <v>100</v>
      </c>
    </row>
    <row r="103" spans="1:22" s="4" customFormat="1" ht="22.5" customHeight="1">
      <c r="A103" s="271"/>
      <c r="B103" s="272"/>
      <c r="C103" s="273"/>
      <c r="D103" s="40" t="s">
        <v>254</v>
      </c>
      <c r="E103" s="41" t="s">
        <v>98</v>
      </c>
      <c r="F103" s="284">
        <v>7.79</v>
      </c>
      <c r="G103" s="293">
        <v>761</v>
      </c>
      <c r="H103" s="293">
        <v>191</v>
      </c>
      <c r="I103" s="41" t="s">
        <v>106</v>
      </c>
      <c r="J103" s="294">
        <v>9790</v>
      </c>
      <c r="K103" s="294">
        <v>14135</v>
      </c>
      <c r="L103" s="293">
        <v>79</v>
      </c>
      <c r="M103" s="52" t="s">
        <v>62</v>
      </c>
      <c r="N103" s="295">
        <v>4.25</v>
      </c>
      <c r="O103" s="43">
        <f t="shared" si="2"/>
        <v>608.5223529411765</v>
      </c>
      <c r="P103" s="296">
        <v>4.23</v>
      </c>
      <c r="Q103" s="45" t="s">
        <v>102</v>
      </c>
      <c r="R103" s="41" t="s">
        <v>78</v>
      </c>
      <c r="S103" s="41" t="s">
        <v>65</v>
      </c>
      <c r="T103" s="51" t="s">
        <v>193</v>
      </c>
      <c r="U103" s="46" t="s">
        <v>79</v>
      </c>
      <c r="V103" s="290">
        <f t="shared" si="4"/>
        <v>100</v>
      </c>
    </row>
    <row r="104" spans="1:22" s="4" customFormat="1" ht="22.5" customHeight="1">
      <c r="A104" s="271"/>
      <c r="B104" s="272"/>
      <c r="C104" s="273"/>
      <c r="D104" s="40" t="s">
        <v>254</v>
      </c>
      <c r="E104" s="41" t="s">
        <v>98</v>
      </c>
      <c r="F104" s="284">
        <v>7.79</v>
      </c>
      <c r="G104" s="293">
        <v>981</v>
      </c>
      <c r="H104" s="293">
        <v>221</v>
      </c>
      <c r="I104" s="41" t="s">
        <v>106</v>
      </c>
      <c r="J104" s="294">
        <v>12110</v>
      </c>
      <c r="K104" s="294">
        <v>15520</v>
      </c>
      <c r="L104" s="293">
        <v>62</v>
      </c>
      <c r="M104" s="52" t="s">
        <v>83</v>
      </c>
      <c r="N104" s="295">
        <v>4.25</v>
      </c>
      <c r="O104" s="43">
        <f t="shared" si="2"/>
        <v>608.5223529411765</v>
      </c>
      <c r="P104" s="296">
        <v>4.06</v>
      </c>
      <c r="Q104" s="45" t="s">
        <v>102</v>
      </c>
      <c r="R104" s="41" t="s">
        <v>78</v>
      </c>
      <c r="S104" s="41" t="s">
        <v>65</v>
      </c>
      <c r="T104" s="51" t="s">
        <v>193</v>
      </c>
      <c r="U104" s="46" t="s">
        <v>79</v>
      </c>
      <c r="V104" s="290">
        <f t="shared" si="4"/>
        <v>104</v>
      </c>
    </row>
    <row r="105" spans="1:22" s="4" customFormat="1" ht="22.5" customHeight="1">
      <c r="A105" s="271"/>
      <c r="B105" s="272"/>
      <c r="C105" s="273"/>
      <c r="D105" s="40" t="s">
        <v>255</v>
      </c>
      <c r="E105" s="41" t="s">
        <v>98</v>
      </c>
      <c r="F105" s="284">
        <v>7.79</v>
      </c>
      <c r="G105" s="293">
        <v>981</v>
      </c>
      <c r="H105" s="293">
        <v>221</v>
      </c>
      <c r="I105" s="41" t="s">
        <v>106</v>
      </c>
      <c r="J105" s="294">
        <v>9790</v>
      </c>
      <c r="K105" s="294">
        <v>14135</v>
      </c>
      <c r="L105" s="293">
        <v>79</v>
      </c>
      <c r="M105" s="42" t="s">
        <v>62</v>
      </c>
      <c r="N105" s="295">
        <v>4.3</v>
      </c>
      <c r="O105" s="43">
        <f t="shared" si="2"/>
        <v>601.4465116279071</v>
      </c>
      <c r="P105" s="296">
        <v>4.23</v>
      </c>
      <c r="Q105" s="45" t="s">
        <v>102</v>
      </c>
      <c r="R105" s="41" t="s">
        <v>78</v>
      </c>
      <c r="S105" s="41" t="s">
        <v>65</v>
      </c>
      <c r="T105" s="51" t="s">
        <v>247</v>
      </c>
      <c r="U105" s="46" t="s">
        <v>79</v>
      </c>
      <c r="V105" s="290">
        <f t="shared" si="4"/>
        <v>101</v>
      </c>
    </row>
    <row r="106" spans="1:22" s="4" customFormat="1" ht="22.5" customHeight="1">
      <c r="A106" s="271"/>
      <c r="B106" s="272"/>
      <c r="C106" s="273"/>
      <c r="D106" s="40" t="s">
        <v>255</v>
      </c>
      <c r="E106" s="41" t="s">
        <v>98</v>
      </c>
      <c r="F106" s="284">
        <v>7.79</v>
      </c>
      <c r="G106" s="293">
        <v>981</v>
      </c>
      <c r="H106" s="293">
        <v>221</v>
      </c>
      <c r="I106" s="41" t="s">
        <v>106</v>
      </c>
      <c r="J106" s="294">
        <v>9790</v>
      </c>
      <c r="K106" s="294">
        <v>14135</v>
      </c>
      <c r="L106" s="293">
        <v>79</v>
      </c>
      <c r="M106" s="42" t="s">
        <v>62</v>
      </c>
      <c r="N106" s="295">
        <v>4.25</v>
      </c>
      <c r="O106" s="43">
        <f t="shared" si="2"/>
        <v>608.5223529411765</v>
      </c>
      <c r="P106" s="296">
        <v>4.23</v>
      </c>
      <c r="Q106" s="45" t="s">
        <v>102</v>
      </c>
      <c r="R106" s="41" t="s">
        <v>78</v>
      </c>
      <c r="S106" s="41" t="s">
        <v>65</v>
      </c>
      <c r="T106" s="172" t="s">
        <v>247</v>
      </c>
      <c r="U106" s="46" t="s">
        <v>79</v>
      </c>
      <c r="V106" s="290">
        <f t="shared" si="4"/>
        <v>100</v>
      </c>
    </row>
    <row r="107" spans="1:22" s="4" customFormat="1" ht="22.5" customHeight="1">
      <c r="A107" s="271"/>
      <c r="B107" s="272"/>
      <c r="C107" s="273"/>
      <c r="D107" s="40" t="s">
        <v>255</v>
      </c>
      <c r="E107" s="41" t="s">
        <v>98</v>
      </c>
      <c r="F107" s="284">
        <v>7.79</v>
      </c>
      <c r="G107" s="293">
        <v>761</v>
      </c>
      <c r="H107" s="293">
        <v>191</v>
      </c>
      <c r="I107" s="41" t="s">
        <v>106</v>
      </c>
      <c r="J107" s="294">
        <v>9790</v>
      </c>
      <c r="K107" s="294">
        <v>14135</v>
      </c>
      <c r="L107" s="293">
        <v>79</v>
      </c>
      <c r="M107" s="42" t="s">
        <v>62</v>
      </c>
      <c r="N107" s="295">
        <v>4.25</v>
      </c>
      <c r="O107" s="43">
        <f t="shared" si="2"/>
        <v>608.5223529411765</v>
      </c>
      <c r="P107" s="296">
        <v>4.23</v>
      </c>
      <c r="Q107" s="45" t="s">
        <v>102</v>
      </c>
      <c r="R107" s="41" t="s">
        <v>78</v>
      </c>
      <c r="S107" s="41" t="s">
        <v>65</v>
      </c>
      <c r="T107" s="51" t="s">
        <v>193</v>
      </c>
      <c r="U107" s="46" t="s">
        <v>79</v>
      </c>
      <c r="V107" s="290">
        <f t="shared" si="4"/>
        <v>100</v>
      </c>
    </row>
    <row r="108" spans="1:22" s="4" customFormat="1" ht="22.5" customHeight="1">
      <c r="A108" s="271"/>
      <c r="B108" s="272"/>
      <c r="C108" s="273"/>
      <c r="D108" s="40" t="s">
        <v>255</v>
      </c>
      <c r="E108" s="41" t="s">
        <v>98</v>
      </c>
      <c r="F108" s="284">
        <v>7.79</v>
      </c>
      <c r="G108" s="293">
        <v>981</v>
      </c>
      <c r="H108" s="293">
        <v>221</v>
      </c>
      <c r="I108" s="41" t="s">
        <v>106</v>
      </c>
      <c r="J108" s="294">
        <v>12110</v>
      </c>
      <c r="K108" s="294">
        <v>15520</v>
      </c>
      <c r="L108" s="293">
        <v>62</v>
      </c>
      <c r="M108" s="52" t="s">
        <v>83</v>
      </c>
      <c r="N108" s="295">
        <v>4.25</v>
      </c>
      <c r="O108" s="43">
        <f t="shared" si="2"/>
        <v>608.5223529411765</v>
      </c>
      <c r="P108" s="296">
        <v>4.06</v>
      </c>
      <c r="Q108" s="45" t="s">
        <v>102</v>
      </c>
      <c r="R108" s="41" t="s">
        <v>78</v>
      </c>
      <c r="S108" s="41" t="s">
        <v>65</v>
      </c>
      <c r="T108" s="172" t="s">
        <v>247</v>
      </c>
      <c r="U108" s="46" t="s">
        <v>79</v>
      </c>
      <c r="V108" s="290">
        <f t="shared" si="4"/>
        <v>104</v>
      </c>
    </row>
    <row r="109" spans="1:22" s="4" customFormat="1" ht="22.5" customHeight="1">
      <c r="A109" s="271"/>
      <c r="B109" s="272"/>
      <c r="C109" s="273"/>
      <c r="D109" s="40" t="s">
        <v>255</v>
      </c>
      <c r="E109" s="41" t="s">
        <v>98</v>
      </c>
      <c r="F109" s="284">
        <v>7.79</v>
      </c>
      <c r="G109" s="293">
        <v>981</v>
      </c>
      <c r="H109" s="293">
        <v>221</v>
      </c>
      <c r="I109" s="41" t="s">
        <v>106</v>
      </c>
      <c r="J109" s="294">
        <v>12110</v>
      </c>
      <c r="K109" s="294">
        <v>15520</v>
      </c>
      <c r="L109" s="293">
        <v>62</v>
      </c>
      <c r="M109" s="52" t="s">
        <v>83</v>
      </c>
      <c r="N109" s="297">
        <v>4.2</v>
      </c>
      <c r="O109" s="298">
        <f t="shared" si="2"/>
        <v>615.7666666666667</v>
      </c>
      <c r="P109" s="296">
        <v>4.06</v>
      </c>
      <c r="Q109" s="45" t="s">
        <v>102</v>
      </c>
      <c r="R109" s="41" t="s">
        <v>78</v>
      </c>
      <c r="S109" s="41" t="s">
        <v>65</v>
      </c>
      <c r="T109" s="51" t="s">
        <v>247</v>
      </c>
      <c r="U109" s="46" t="s">
        <v>79</v>
      </c>
      <c r="V109" s="290">
        <f t="shared" si="4"/>
        <v>103</v>
      </c>
    </row>
    <row r="110" spans="1:22" s="4" customFormat="1" ht="22.5" customHeight="1">
      <c r="A110" s="271"/>
      <c r="B110" s="272"/>
      <c r="C110" s="273"/>
      <c r="D110" s="40" t="s">
        <v>256</v>
      </c>
      <c r="E110" s="41" t="s">
        <v>98</v>
      </c>
      <c r="F110" s="284">
        <v>7.79</v>
      </c>
      <c r="G110" s="293">
        <v>981</v>
      </c>
      <c r="H110" s="293">
        <v>221</v>
      </c>
      <c r="I110" s="41" t="s">
        <v>106</v>
      </c>
      <c r="J110" s="294">
        <v>9790</v>
      </c>
      <c r="K110" s="294">
        <v>14135</v>
      </c>
      <c r="L110" s="293">
        <v>79</v>
      </c>
      <c r="M110" s="52" t="s">
        <v>62</v>
      </c>
      <c r="N110" s="297">
        <v>4.3</v>
      </c>
      <c r="O110" s="298">
        <f t="shared" si="2"/>
        <v>601.4465116279071</v>
      </c>
      <c r="P110" s="296">
        <v>4.23</v>
      </c>
      <c r="Q110" s="45" t="s">
        <v>102</v>
      </c>
      <c r="R110" s="41" t="s">
        <v>78</v>
      </c>
      <c r="S110" s="41" t="s">
        <v>65</v>
      </c>
      <c r="T110" s="51" t="s">
        <v>247</v>
      </c>
      <c r="U110" s="46" t="s">
        <v>79</v>
      </c>
      <c r="V110" s="290">
        <f t="shared" si="4"/>
        <v>101</v>
      </c>
    </row>
    <row r="111" spans="1:22" s="4" customFormat="1" ht="22.5" customHeight="1">
      <c r="A111" s="271"/>
      <c r="B111" s="272"/>
      <c r="C111" s="273"/>
      <c r="D111" s="40" t="s">
        <v>256</v>
      </c>
      <c r="E111" s="41" t="s">
        <v>98</v>
      </c>
      <c r="F111" s="284">
        <v>7.79</v>
      </c>
      <c r="G111" s="293">
        <v>981</v>
      </c>
      <c r="H111" s="293">
        <v>221</v>
      </c>
      <c r="I111" s="41" t="s">
        <v>106</v>
      </c>
      <c r="J111" s="294">
        <v>9790</v>
      </c>
      <c r="K111" s="294">
        <v>14135</v>
      </c>
      <c r="L111" s="293">
        <v>79</v>
      </c>
      <c r="M111" s="52" t="s">
        <v>62</v>
      </c>
      <c r="N111" s="297">
        <v>4.25</v>
      </c>
      <c r="O111" s="298">
        <f t="shared" si="2"/>
        <v>608.5223529411765</v>
      </c>
      <c r="P111" s="296">
        <v>4.23</v>
      </c>
      <c r="Q111" s="45" t="s">
        <v>102</v>
      </c>
      <c r="R111" s="41" t="s">
        <v>78</v>
      </c>
      <c r="S111" s="41" t="s">
        <v>65</v>
      </c>
      <c r="T111" s="172" t="s">
        <v>247</v>
      </c>
      <c r="U111" s="46" t="s">
        <v>79</v>
      </c>
      <c r="V111" s="290">
        <f t="shared" si="4"/>
        <v>100</v>
      </c>
    </row>
    <row r="112" spans="1:22" s="4" customFormat="1" ht="22.5" customHeight="1">
      <c r="A112" s="271"/>
      <c r="B112" s="272"/>
      <c r="C112" s="273"/>
      <c r="D112" s="40" t="s">
        <v>256</v>
      </c>
      <c r="E112" s="41" t="s">
        <v>98</v>
      </c>
      <c r="F112" s="284">
        <v>7.79</v>
      </c>
      <c r="G112" s="293">
        <v>761</v>
      </c>
      <c r="H112" s="293">
        <v>191</v>
      </c>
      <c r="I112" s="41" t="s">
        <v>106</v>
      </c>
      <c r="J112" s="294">
        <v>9790</v>
      </c>
      <c r="K112" s="294">
        <v>14135</v>
      </c>
      <c r="L112" s="293">
        <v>79</v>
      </c>
      <c r="M112" s="52" t="s">
        <v>62</v>
      </c>
      <c r="N112" s="297">
        <v>4.25</v>
      </c>
      <c r="O112" s="298">
        <f t="shared" si="2"/>
        <v>608.5223529411765</v>
      </c>
      <c r="P112" s="296">
        <v>4.23</v>
      </c>
      <c r="Q112" s="45" t="s">
        <v>102</v>
      </c>
      <c r="R112" s="41" t="s">
        <v>78</v>
      </c>
      <c r="S112" s="41" t="s">
        <v>65</v>
      </c>
      <c r="T112" s="51" t="s">
        <v>193</v>
      </c>
      <c r="U112" s="46" t="s">
        <v>79</v>
      </c>
      <c r="V112" s="290">
        <f t="shared" si="4"/>
        <v>100</v>
      </c>
    </row>
    <row r="113" spans="1:22" s="4" customFormat="1" ht="22.5" customHeight="1">
      <c r="A113" s="271"/>
      <c r="B113" s="272"/>
      <c r="C113" s="273"/>
      <c r="D113" s="40" t="s">
        <v>256</v>
      </c>
      <c r="E113" s="41" t="s">
        <v>98</v>
      </c>
      <c r="F113" s="284">
        <v>7.79</v>
      </c>
      <c r="G113" s="293">
        <v>981</v>
      </c>
      <c r="H113" s="293">
        <v>221</v>
      </c>
      <c r="I113" s="41" t="s">
        <v>106</v>
      </c>
      <c r="J113" s="294">
        <v>12110</v>
      </c>
      <c r="K113" s="294">
        <v>15520</v>
      </c>
      <c r="L113" s="293">
        <v>62</v>
      </c>
      <c r="M113" s="52" t="s">
        <v>83</v>
      </c>
      <c r="N113" s="295">
        <v>4.25</v>
      </c>
      <c r="O113" s="43">
        <f t="shared" si="2"/>
        <v>608.5223529411765</v>
      </c>
      <c r="P113" s="296">
        <v>4.06</v>
      </c>
      <c r="Q113" s="45" t="s">
        <v>102</v>
      </c>
      <c r="R113" s="41" t="s">
        <v>78</v>
      </c>
      <c r="S113" s="41" t="s">
        <v>65</v>
      </c>
      <c r="T113" s="51" t="s">
        <v>247</v>
      </c>
      <c r="U113" s="46" t="s">
        <v>79</v>
      </c>
      <c r="V113" s="290">
        <f t="shared" si="4"/>
        <v>104</v>
      </c>
    </row>
    <row r="114" spans="1:22" s="4" customFormat="1" ht="22.5" customHeight="1">
      <c r="A114" s="271"/>
      <c r="B114" s="272"/>
      <c r="C114" s="273"/>
      <c r="D114" s="40" t="s">
        <v>256</v>
      </c>
      <c r="E114" s="41" t="s">
        <v>98</v>
      </c>
      <c r="F114" s="284">
        <v>7.79</v>
      </c>
      <c r="G114" s="293">
        <v>981</v>
      </c>
      <c r="H114" s="293">
        <v>221</v>
      </c>
      <c r="I114" s="41" t="s">
        <v>106</v>
      </c>
      <c r="J114" s="294">
        <v>12110</v>
      </c>
      <c r="K114" s="294">
        <v>15520</v>
      </c>
      <c r="L114" s="293">
        <v>62</v>
      </c>
      <c r="M114" s="52" t="s">
        <v>83</v>
      </c>
      <c r="N114" s="295">
        <v>4.2</v>
      </c>
      <c r="O114" s="43">
        <f t="shared" si="2"/>
        <v>615.7666666666667</v>
      </c>
      <c r="P114" s="296">
        <v>4.06</v>
      </c>
      <c r="Q114" s="45" t="s">
        <v>102</v>
      </c>
      <c r="R114" s="41" t="s">
        <v>78</v>
      </c>
      <c r="S114" s="41" t="s">
        <v>65</v>
      </c>
      <c r="T114" s="51" t="s">
        <v>247</v>
      </c>
      <c r="U114" s="46" t="s">
        <v>79</v>
      </c>
      <c r="V114" s="290">
        <f t="shared" si="4"/>
        <v>103</v>
      </c>
    </row>
    <row r="115" spans="1:23" s="4" customFormat="1" ht="22.5" customHeight="1">
      <c r="A115" s="271"/>
      <c r="B115" s="272"/>
      <c r="C115" s="273"/>
      <c r="D115" s="40" t="s">
        <v>413</v>
      </c>
      <c r="E115" s="41" t="s">
        <v>55</v>
      </c>
      <c r="F115" s="293">
        <v>5.193</v>
      </c>
      <c r="G115" s="293">
        <v>735</v>
      </c>
      <c r="H115" s="293">
        <v>184</v>
      </c>
      <c r="I115" s="41" t="s">
        <v>59</v>
      </c>
      <c r="J115" s="294">
        <v>8654</v>
      </c>
      <c r="K115" s="294">
        <v>12889</v>
      </c>
      <c r="L115" s="293">
        <v>77</v>
      </c>
      <c r="M115" s="42" t="s">
        <v>62</v>
      </c>
      <c r="N115" s="299">
        <v>5.2</v>
      </c>
      <c r="O115" s="300">
        <f t="shared" si="2"/>
        <v>497.34999999999997</v>
      </c>
      <c r="P115" s="296">
        <v>5.14</v>
      </c>
      <c r="Q115" s="45" t="s">
        <v>206</v>
      </c>
      <c r="R115" s="41" t="s">
        <v>78</v>
      </c>
      <c r="S115" s="41" t="s">
        <v>65</v>
      </c>
      <c r="T115" s="51" t="s">
        <v>193</v>
      </c>
      <c r="U115" s="46" t="s">
        <v>79</v>
      </c>
      <c r="V115" s="290">
        <f t="shared" si="4"/>
        <v>101</v>
      </c>
      <c r="W115" s="301"/>
    </row>
    <row r="116" spans="1:23" s="4" customFormat="1" ht="22.5" customHeight="1">
      <c r="A116" s="271"/>
      <c r="B116" s="272"/>
      <c r="C116" s="273"/>
      <c r="D116" s="40" t="s">
        <v>414</v>
      </c>
      <c r="E116" s="41" t="s">
        <v>55</v>
      </c>
      <c r="F116" s="293">
        <v>5.193</v>
      </c>
      <c r="G116" s="293">
        <v>735</v>
      </c>
      <c r="H116" s="293">
        <v>184</v>
      </c>
      <c r="I116" s="41" t="s">
        <v>59</v>
      </c>
      <c r="J116" s="294">
        <v>8654</v>
      </c>
      <c r="K116" s="294">
        <v>12889</v>
      </c>
      <c r="L116" s="293">
        <v>77</v>
      </c>
      <c r="M116" s="52" t="s">
        <v>62</v>
      </c>
      <c r="N116" s="295">
        <v>5.2</v>
      </c>
      <c r="O116" s="43">
        <f t="shared" si="2"/>
        <v>497.34999999999997</v>
      </c>
      <c r="P116" s="296">
        <v>5.14</v>
      </c>
      <c r="Q116" s="45" t="s">
        <v>206</v>
      </c>
      <c r="R116" s="41" t="s">
        <v>78</v>
      </c>
      <c r="S116" s="41" t="s">
        <v>65</v>
      </c>
      <c r="T116" s="172" t="s">
        <v>193</v>
      </c>
      <c r="U116" s="46" t="s">
        <v>79</v>
      </c>
      <c r="V116" s="290">
        <f t="shared" si="4"/>
        <v>101</v>
      </c>
      <c r="W116" s="301"/>
    </row>
    <row r="117" spans="1:23" s="4" customFormat="1" ht="22.5" customHeight="1">
      <c r="A117" s="271"/>
      <c r="B117" s="272"/>
      <c r="C117" s="273"/>
      <c r="D117" s="40" t="s">
        <v>415</v>
      </c>
      <c r="E117" s="41" t="s">
        <v>55</v>
      </c>
      <c r="F117" s="293">
        <v>5.193</v>
      </c>
      <c r="G117" s="293">
        <v>735</v>
      </c>
      <c r="H117" s="293">
        <v>184</v>
      </c>
      <c r="I117" s="41" t="s">
        <v>106</v>
      </c>
      <c r="J117" s="294">
        <v>8654</v>
      </c>
      <c r="K117" s="294">
        <v>12889</v>
      </c>
      <c r="L117" s="293">
        <v>77</v>
      </c>
      <c r="M117" s="52" t="s">
        <v>62</v>
      </c>
      <c r="N117" s="297">
        <v>4.9</v>
      </c>
      <c r="O117" s="298">
        <f t="shared" si="2"/>
        <v>527.8</v>
      </c>
      <c r="P117" s="296">
        <v>5.14</v>
      </c>
      <c r="Q117" s="45" t="s">
        <v>102</v>
      </c>
      <c r="R117" s="41" t="s">
        <v>78</v>
      </c>
      <c r="S117" s="41" t="s">
        <v>65</v>
      </c>
      <c r="T117" s="51" t="s">
        <v>193</v>
      </c>
      <c r="U117" s="46" t="s">
        <v>79</v>
      </c>
      <c r="V117" s="290">
        <f t="shared" si="4"/>
      </c>
      <c r="W117" s="301"/>
    </row>
    <row r="118" spans="1:23" s="4" customFormat="1" ht="22.5" customHeight="1">
      <c r="A118" s="271"/>
      <c r="B118" s="272"/>
      <c r="C118" s="273"/>
      <c r="D118" s="40" t="s">
        <v>416</v>
      </c>
      <c r="E118" s="41" t="s">
        <v>55</v>
      </c>
      <c r="F118" s="293">
        <v>5.193</v>
      </c>
      <c r="G118" s="293">
        <v>735</v>
      </c>
      <c r="H118" s="293">
        <v>184</v>
      </c>
      <c r="I118" s="41" t="s">
        <v>106</v>
      </c>
      <c r="J118" s="294">
        <v>8654</v>
      </c>
      <c r="K118" s="294">
        <v>12889</v>
      </c>
      <c r="L118" s="293">
        <v>77</v>
      </c>
      <c r="M118" s="52" t="s">
        <v>62</v>
      </c>
      <c r="N118" s="297">
        <v>4.9</v>
      </c>
      <c r="O118" s="298">
        <f t="shared" si="2"/>
        <v>527.8</v>
      </c>
      <c r="P118" s="296">
        <v>5.14</v>
      </c>
      <c r="Q118" s="45" t="s">
        <v>102</v>
      </c>
      <c r="R118" s="41" t="s">
        <v>78</v>
      </c>
      <c r="S118" s="41" t="s">
        <v>65</v>
      </c>
      <c r="T118" s="51" t="s">
        <v>193</v>
      </c>
      <c r="U118" s="46" t="s">
        <v>79</v>
      </c>
      <c r="V118" s="290">
        <f t="shared" si="4"/>
      </c>
      <c r="W118" s="301"/>
    </row>
    <row r="119" spans="1:23" s="4" customFormat="1" ht="22.5" customHeight="1">
      <c r="A119" s="271"/>
      <c r="B119" s="272"/>
      <c r="C119" s="273"/>
      <c r="D119" s="40" t="s">
        <v>417</v>
      </c>
      <c r="E119" s="41" t="s">
        <v>55</v>
      </c>
      <c r="F119" s="293">
        <v>5.193</v>
      </c>
      <c r="G119" s="293">
        <v>735</v>
      </c>
      <c r="H119" s="293">
        <v>184</v>
      </c>
      <c r="I119" s="41" t="s">
        <v>59</v>
      </c>
      <c r="J119" s="294">
        <v>9790</v>
      </c>
      <c r="K119" s="294">
        <v>14135</v>
      </c>
      <c r="L119" s="293">
        <v>79</v>
      </c>
      <c r="M119" s="52" t="s">
        <v>62</v>
      </c>
      <c r="N119" s="297">
        <v>4.8</v>
      </c>
      <c r="O119" s="298">
        <f t="shared" si="2"/>
        <v>538.7958333333333</v>
      </c>
      <c r="P119" s="296">
        <v>4.23</v>
      </c>
      <c r="Q119" s="45" t="s">
        <v>206</v>
      </c>
      <c r="R119" s="41" t="s">
        <v>78</v>
      </c>
      <c r="S119" s="41" t="s">
        <v>65</v>
      </c>
      <c r="T119" s="172" t="s">
        <v>193</v>
      </c>
      <c r="U119" s="46" t="s">
        <v>79</v>
      </c>
      <c r="V119" s="290">
        <f t="shared" si="4"/>
        <v>113</v>
      </c>
      <c r="W119" s="301"/>
    </row>
    <row r="120" spans="1:23" s="4" customFormat="1" ht="22.5" customHeight="1">
      <c r="A120" s="271"/>
      <c r="B120" s="272"/>
      <c r="C120" s="273"/>
      <c r="D120" s="40" t="s">
        <v>418</v>
      </c>
      <c r="E120" s="41" t="s">
        <v>55</v>
      </c>
      <c r="F120" s="293">
        <v>5.193</v>
      </c>
      <c r="G120" s="293">
        <v>735</v>
      </c>
      <c r="H120" s="293">
        <v>184</v>
      </c>
      <c r="I120" s="41" t="s">
        <v>59</v>
      </c>
      <c r="J120" s="294">
        <v>9790</v>
      </c>
      <c r="K120" s="294">
        <v>14135</v>
      </c>
      <c r="L120" s="293">
        <v>79</v>
      </c>
      <c r="M120" s="52" t="s">
        <v>62</v>
      </c>
      <c r="N120" s="297">
        <v>4.8</v>
      </c>
      <c r="O120" s="298">
        <f t="shared" si="2"/>
        <v>538.7958333333333</v>
      </c>
      <c r="P120" s="296">
        <v>4.23</v>
      </c>
      <c r="Q120" s="45" t="s">
        <v>206</v>
      </c>
      <c r="R120" s="41" t="s">
        <v>78</v>
      </c>
      <c r="S120" s="41" t="s">
        <v>65</v>
      </c>
      <c r="T120" s="51" t="s">
        <v>193</v>
      </c>
      <c r="U120" s="46" t="s">
        <v>79</v>
      </c>
      <c r="V120" s="290">
        <f t="shared" si="4"/>
        <v>113</v>
      </c>
      <c r="W120" s="301"/>
    </row>
    <row r="121" spans="1:23" s="4" customFormat="1" ht="22.5" customHeight="1">
      <c r="A121" s="271"/>
      <c r="B121" s="272"/>
      <c r="C121" s="273"/>
      <c r="D121" s="40" t="s">
        <v>419</v>
      </c>
      <c r="E121" s="41" t="s">
        <v>55</v>
      </c>
      <c r="F121" s="293">
        <v>5.193</v>
      </c>
      <c r="G121" s="293">
        <v>735</v>
      </c>
      <c r="H121" s="293">
        <v>184</v>
      </c>
      <c r="I121" s="41" t="s">
        <v>106</v>
      </c>
      <c r="J121" s="294">
        <v>9790</v>
      </c>
      <c r="K121" s="294">
        <v>14135</v>
      </c>
      <c r="L121" s="293">
        <v>79</v>
      </c>
      <c r="M121" s="52" t="s">
        <v>62</v>
      </c>
      <c r="N121" s="295">
        <v>4.55</v>
      </c>
      <c r="O121" s="43">
        <f t="shared" si="2"/>
        <v>568.4</v>
      </c>
      <c r="P121" s="296">
        <v>4.23</v>
      </c>
      <c r="Q121" s="45" t="s">
        <v>102</v>
      </c>
      <c r="R121" s="41" t="s">
        <v>78</v>
      </c>
      <c r="S121" s="41" t="s">
        <v>65</v>
      </c>
      <c r="T121" s="51" t="s">
        <v>193</v>
      </c>
      <c r="U121" s="46" t="s">
        <v>79</v>
      </c>
      <c r="V121" s="290">
        <f t="shared" si="4"/>
        <v>107</v>
      </c>
      <c r="W121" s="301"/>
    </row>
    <row r="122" spans="1:23" s="4" customFormat="1" ht="22.5" customHeight="1">
      <c r="A122" s="271"/>
      <c r="B122" s="279"/>
      <c r="C122" s="280"/>
      <c r="D122" s="40" t="s">
        <v>420</v>
      </c>
      <c r="E122" s="41" t="s">
        <v>55</v>
      </c>
      <c r="F122" s="293">
        <v>5.193</v>
      </c>
      <c r="G122" s="293">
        <v>735</v>
      </c>
      <c r="H122" s="293">
        <v>184</v>
      </c>
      <c r="I122" s="41" t="s">
        <v>106</v>
      </c>
      <c r="J122" s="294">
        <v>9790</v>
      </c>
      <c r="K122" s="294">
        <v>14135</v>
      </c>
      <c r="L122" s="293">
        <v>79</v>
      </c>
      <c r="M122" s="52" t="s">
        <v>62</v>
      </c>
      <c r="N122" s="297">
        <v>4.55</v>
      </c>
      <c r="O122" s="298">
        <f t="shared" si="2"/>
        <v>568.4</v>
      </c>
      <c r="P122" s="296">
        <v>4.23</v>
      </c>
      <c r="Q122" s="45" t="s">
        <v>102</v>
      </c>
      <c r="R122" s="41" t="s">
        <v>78</v>
      </c>
      <c r="S122" s="41" t="s">
        <v>65</v>
      </c>
      <c r="T122" s="51" t="s">
        <v>193</v>
      </c>
      <c r="U122" s="46" t="s">
        <v>79</v>
      </c>
      <c r="V122" s="290">
        <f t="shared" si="4"/>
        <v>107</v>
      </c>
      <c r="W122" s="301"/>
    </row>
    <row r="123" spans="1:23" s="4" customFormat="1" ht="22.5" customHeight="1">
      <c r="A123" s="271"/>
      <c r="B123" s="242"/>
      <c r="C123" s="302" t="s">
        <v>421</v>
      </c>
      <c r="D123" s="40" t="s">
        <v>422</v>
      </c>
      <c r="E123" s="41" t="s">
        <v>423</v>
      </c>
      <c r="F123" s="293">
        <v>5.123</v>
      </c>
      <c r="G123" s="293">
        <v>834</v>
      </c>
      <c r="H123" s="293">
        <v>184</v>
      </c>
      <c r="I123" s="41" t="s">
        <v>424</v>
      </c>
      <c r="J123" s="294">
        <v>9790</v>
      </c>
      <c r="K123" s="294">
        <v>14135</v>
      </c>
      <c r="L123" s="293">
        <v>79</v>
      </c>
      <c r="M123" s="52" t="s">
        <v>62</v>
      </c>
      <c r="N123" s="295">
        <v>5.1</v>
      </c>
      <c r="O123" s="43">
        <f t="shared" si="2"/>
        <v>507.10196078431375</v>
      </c>
      <c r="P123" s="296">
        <v>4.23</v>
      </c>
      <c r="Q123" s="45" t="s">
        <v>226</v>
      </c>
      <c r="R123" s="41" t="s">
        <v>425</v>
      </c>
      <c r="S123" s="41" t="s">
        <v>65</v>
      </c>
      <c r="T123" s="51" t="s">
        <v>193</v>
      </c>
      <c r="U123" s="46" t="s">
        <v>79</v>
      </c>
      <c r="V123" s="290">
        <f t="shared" si="4"/>
        <v>120</v>
      </c>
      <c r="W123" s="301"/>
    </row>
    <row r="124" spans="1:23" s="4" customFormat="1" ht="22.5" customHeight="1" thickBot="1">
      <c r="A124" s="303"/>
      <c r="B124" s="279"/>
      <c r="C124" s="280"/>
      <c r="D124" s="40" t="s">
        <v>426</v>
      </c>
      <c r="E124" s="41" t="s">
        <v>423</v>
      </c>
      <c r="F124" s="293">
        <v>5.123</v>
      </c>
      <c r="G124" s="293">
        <v>834</v>
      </c>
      <c r="H124" s="293">
        <v>184</v>
      </c>
      <c r="I124" s="41" t="s">
        <v>424</v>
      </c>
      <c r="J124" s="294">
        <v>9790</v>
      </c>
      <c r="K124" s="294">
        <v>14135</v>
      </c>
      <c r="L124" s="293">
        <v>79</v>
      </c>
      <c r="M124" s="52" t="s">
        <v>62</v>
      </c>
      <c r="N124" s="304">
        <v>5.1</v>
      </c>
      <c r="O124" s="57">
        <f>IF(N124&gt;0,1/N124*37.7*68.6,"")</f>
        <v>507.10196078431375</v>
      </c>
      <c r="P124" s="296">
        <v>4.23</v>
      </c>
      <c r="Q124" s="45" t="s">
        <v>226</v>
      </c>
      <c r="R124" s="41" t="s">
        <v>425</v>
      </c>
      <c r="S124" s="41" t="s">
        <v>65</v>
      </c>
      <c r="T124" s="51" t="s">
        <v>193</v>
      </c>
      <c r="U124" s="46" t="s">
        <v>79</v>
      </c>
      <c r="V124" s="290">
        <f t="shared" si="4"/>
        <v>120</v>
      </c>
      <c r="W124" s="301"/>
    </row>
    <row r="125" spans="1:22" s="4" customFormat="1" ht="24" customHeight="1">
      <c r="A125" s="120"/>
      <c r="B125" s="120"/>
      <c r="C125" s="121"/>
      <c r="D125" s="121"/>
      <c r="E125" s="122"/>
      <c r="F125" s="123"/>
      <c r="G125" s="122"/>
      <c r="H125" s="122"/>
      <c r="I125" s="122"/>
      <c r="J125" s="124"/>
      <c r="K125" s="124"/>
      <c r="L125" s="122"/>
      <c r="M125" s="125"/>
      <c r="N125" s="126"/>
      <c r="O125" s="127"/>
      <c r="P125" s="128"/>
      <c r="Q125" s="129"/>
      <c r="R125" s="130"/>
      <c r="S125" s="131"/>
      <c r="T125" s="131"/>
      <c r="U125" s="131"/>
      <c r="V125" s="132"/>
    </row>
    <row r="126" spans="1:22" s="4" customFormat="1" ht="24" customHeight="1">
      <c r="A126" s="120"/>
      <c r="B126" t="s">
        <v>257</v>
      </c>
      <c r="C126" s="121"/>
      <c r="D126" s="121"/>
      <c r="E126" s="122"/>
      <c r="F126" s="123"/>
      <c r="G126" s="122"/>
      <c r="H126" s="122"/>
      <c r="I126" s="122"/>
      <c r="J126" s="124"/>
      <c r="K126" s="124"/>
      <c r="L126" s="122"/>
      <c r="M126" s="125"/>
      <c r="N126" s="126"/>
      <c r="O126" s="127"/>
      <c r="P126" s="128"/>
      <c r="Q126" s="129"/>
      <c r="R126" s="130"/>
      <c r="S126" s="131"/>
      <c r="T126" s="131"/>
      <c r="U126" s="131"/>
      <c r="V126" s="132"/>
    </row>
    <row r="127" spans="1:22" s="4" customFormat="1" ht="12.75">
      <c r="A127" s="120"/>
      <c r="B127" s="120"/>
      <c r="C127" s="121"/>
      <c r="D127" s="121"/>
      <c r="E127" s="122"/>
      <c r="F127" s="123"/>
      <c r="G127" s="122"/>
      <c r="H127" s="122"/>
      <c r="I127" s="122"/>
      <c r="J127" s="124"/>
      <c r="K127" s="124"/>
      <c r="L127" s="122"/>
      <c r="M127" s="125"/>
      <c r="N127" s="126"/>
      <c r="O127" s="127"/>
      <c r="P127" s="128"/>
      <c r="Q127" s="129"/>
      <c r="R127" s="130"/>
      <c r="S127" s="131"/>
      <c r="T127" s="131"/>
      <c r="U127" s="131"/>
      <c r="V127" s="132"/>
    </row>
    <row r="128" spans="1:22" s="4" customFormat="1" ht="13.5">
      <c r="A128" s="120"/>
      <c r="B128" s="133" t="s">
        <v>258</v>
      </c>
      <c r="C128" s="134" t="s">
        <v>259</v>
      </c>
      <c r="D128" s="121"/>
      <c r="E128" s="122"/>
      <c r="F128" s="123"/>
      <c r="G128" s="122"/>
      <c r="H128" s="122"/>
      <c r="I128" s="122"/>
      <c r="J128" s="124"/>
      <c r="K128" s="124"/>
      <c r="L128" s="122"/>
      <c r="M128" s="125"/>
      <c r="N128" s="126"/>
      <c r="O128" s="127"/>
      <c r="P128" s="128"/>
      <c r="Q128" s="129"/>
      <c r="R128" s="130"/>
      <c r="S128" s="131"/>
      <c r="T128" s="131"/>
      <c r="U128" s="131"/>
      <c r="V128" s="132"/>
    </row>
    <row r="129" spans="2:4" ht="14.25">
      <c r="B129" s="2"/>
      <c r="C129" t="s">
        <v>260</v>
      </c>
      <c r="D129" s="135"/>
    </row>
  </sheetData>
  <sheetProtection/>
  <mergeCells count="19">
    <mergeCell ref="S2:V2"/>
    <mergeCell ref="A4:A7"/>
    <mergeCell ref="B4:C7"/>
    <mergeCell ref="E4:H4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T4"/>
    <mergeCell ref="D5:D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2"/>
  <sheetViews>
    <sheetView view="pageBreakPreview" zoomScale="80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3.875" style="305" hidden="1" customWidth="1"/>
    <col min="2" max="2" width="8.75390625" style="306" customWidth="1"/>
    <col min="3" max="3" width="2.75390625" style="307" customWidth="1"/>
    <col min="4" max="4" width="13.125" style="53" customWidth="1"/>
    <col min="5" max="5" width="11.00390625" style="308" customWidth="1"/>
    <col min="6" max="6" width="8.375" style="53" customWidth="1"/>
    <col min="7" max="7" width="5.25390625" style="53" customWidth="1"/>
    <col min="8" max="8" width="5.375" style="53" customWidth="1"/>
    <col min="9" max="9" width="4.875" style="53" customWidth="1"/>
    <col min="10" max="10" width="8.375" style="53" customWidth="1"/>
    <col min="11" max="11" width="7.00390625" style="53" customWidth="1"/>
    <col min="12" max="12" width="7.125" style="53" customWidth="1"/>
    <col min="13" max="13" width="8.875" style="306" customWidth="1"/>
    <col min="14" max="14" width="6.125" style="53" customWidth="1"/>
    <col min="15" max="15" width="6.125" style="309" customWidth="1"/>
    <col min="16" max="16" width="9.50390625" style="310" customWidth="1"/>
    <col min="17" max="17" width="6.00390625" style="53" customWidth="1"/>
    <col min="18" max="18" width="10.25390625" style="53" customWidth="1"/>
    <col min="19" max="19" width="8.875" style="53" customWidth="1"/>
    <col min="20" max="20" width="5.50390625" style="53" customWidth="1"/>
    <col min="21" max="21" width="9.625" style="53" customWidth="1"/>
    <col min="22" max="22" width="7.50390625" style="53" customWidth="1"/>
    <col min="23" max="23" width="8.375" style="53" customWidth="1"/>
    <col min="24" max="24" width="8.00390625" style="53" hidden="1" customWidth="1"/>
    <col min="25" max="25" width="1.25" style="283" customWidth="1"/>
    <col min="26" max="26" width="9.00390625" style="311" customWidth="1"/>
    <col min="27" max="16384" width="9.00390625" style="283" customWidth="1"/>
  </cols>
  <sheetData>
    <row r="1" ht="21" customHeight="1"/>
    <row r="2" spans="1:27" ht="15.75" customHeight="1">
      <c r="A2" s="312"/>
      <c r="B2" s="53"/>
      <c r="C2" s="53"/>
      <c r="D2" s="313"/>
      <c r="E2" s="314"/>
      <c r="G2" s="315"/>
      <c r="H2" s="315"/>
      <c r="I2" s="315"/>
      <c r="J2" s="314"/>
      <c r="K2" s="314"/>
      <c r="L2" s="314"/>
      <c r="M2" s="316" t="s">
        <v>261</v>
      </c>
      <c r="N2" s="316"/>
      <c r="O2" s="316"/>
      <c r="P2" s="316"/>
      <c r="Q2" s="316"/>
      <c r="R2" s="316"/>
      <c r="S2" s="316"/>
      <c r="T2" s="238"/>
      <c r="U2" s="317"/>
      <c r="V2" s="317"/>
      <c r="W2" s="317"/>
      <c r="X2" s="318"/>
      <c r="Y2" s="230"/>
      <c r="Z2" s="283"/>
      <c r="AA2" s="311"/>
    </row>
    <row r="3" spans="1:27" ht="19.5" customHeight="1" thickBot="1">
      <c r="A3" s="312"/>
      <c r="B3" s="10" t="s">
        <v>1</v>
      </c>
      <c r="C3" s="53"/>
      <c r="E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9" t="s">
        <v>262</v>
      </c>
      <c r="X3" s="318"/>
      <c r="Y3" s="230"/>
      <c r="Z3" s="283"/>
      <c r="AA3" s="311"/>
    </row>
    <row r="4" spans="1:27" ht="11.25" customHeight="1">
      <c r="A4" s="312"/>
      <c r="B4" s="320"/>
      <c r="C4" s="321"/>
      <c r="D4" s="322"/>
      <c r="E4" s="323"/>
      <c r="F4" s="439" t="s">
        <v>3</v>
      </c>
      <c r="G4" s="440"/>
      <c r="H4" s="440"/>
      <c r="I4" s="441"/>
      <c r="J4" s="322"/>
      <c r="K4" s="324"/>
      <c r="L4" s="325"/>
      <c r="M4" s="326" t="s">
        <v>4</v>
      </c>
      <c r="N4" s="327"/>
      <c r="O4" s="328"/>
      <c r="P4" s="329" t="s">
        <v>5</v>
      </c>
      <c r="Q4" s="330"/>
      <c r="R4" s="324" t="s">
        <v>6</v>
      </c>
      <c r="S4" s="442" t="s">
        <v>7</v>
      </c>
      <c r="T4" s="443"/>
      <c r="U4" s="444"/>
      <c r="V4" s="325" t="s">
        <v>8</v>
      </c>
      <c r="W4" s="331" t="s">
        <v>9</v>
      </c>
      <c r="X4" s="332"/>
      <c r="Y4" s="333"/>
      <c r="Z4" s="283"/>
      <c r="AA4" s="311"/>
    </row>
    <row r="5" spans="1:27" ht="11.25" customHeight="1">
      <c r="A5" s="312"/>
      <c r="B5" s="334"/>
      <c r="C5" s="335"/>
      <c r="D5" s="336"/>
      <c r="E5" s="324"/>
      <c r="F5" s="337"/>
      <c r="G5" s="338" t="s">
        <v>10</v>
      </c>
      <c r="H5" s="324" t="s">
        <v>11</v>
      </c>
      <c r="I5" s="324" t="s">
        <v>12</v>
      </c>
      <c r="J5" s="339" t="s">
        <v>13</v>
      </c>
      <c r="K5" s="338"/>
      <c r="L5" s="339"/>
      <c r="M5" s="338" t="s">
        <v>318</v>
      </c>
      <c r="N5" s="340" t="s">
        <v>14</v>
      </c>
      <c r="O5" s="341" t="s">
        <v>15</v>
      </c>
      <c r="P5" s="342" t="s">
        <v>16</v>
      </c>
      <c r="Q5" s="341" t="s">
        <v>9</v>
      </c>
      <c r="R5" s="343" t="s">
        <v>17</v>
      </c>
      <c r="S5" s="343" t="s">
        <v>18</v>
      </c>
      <c r="T5" s="343"/>
      <c r="U5" s="343"/>
      <c r="V5" s="339" t="s">
        <v>19</v>
      </c>
      <c r="W5" s="344" t="s">
        <v>20</v>
      </c>
      <c r="X5" s="332"/>
      <c r="Y5" s="333"/>
      <c r="Z5" s="283"/>
      <c r="AA5" s="311"/>
    </row>
    <row r="6" spans="1:27" ht="11.25" customHeight="1">
      <c r="A6" s="312"/>
      <c r="B6" s="338" t="s">
        <v>21</v>
      </c>
      <c r="C6" s="335"/>
      <c r="D6" s="339" t="s">
        <v>22</v>
      </c>
      <c r="E6" s="338" t="s">
        <v>23</v>
      </c>
      <c r="F6" s="337" t="s">
        <v>23</v>
      </c>
      <c r="G6" s="338" t="s">
        <v>24</v>
      </c>
      <c r="H6" s="338" t="s">
        <v>319</v>
      </c>
      <c r="I6" s="338" t="s">
        <v>25</v>
      </c>
      <c r="J6" s="339" t="s">
        <v>26</v>
      </c>
      <c r="K6" s="338" t="s">
        <v>27</v>
      </c>
      <c r="L6" s="345" t="s">
        <v>28</v>
      </c>
      <c r="M6" s="338" t="s">
        <v>427</v>
      </c>
      <c r="N6" s="340" t="s">
        <v>30</v>
      </c>
      <c r="O6" s="341" t="s">
        <v>428</v>
      </c>
      <c r="P6" s="342" t="s">
        <v>429</v>
      </c>
      <c r="Q6" s="341" t="s">
        <v>33</v>
      </c>
      <c r="R6" s="343" t="s">
        <v>34</v>
      </c>
      <c r="S6" s="343" t="s">
        <v>35</v>
      </c>
      <c r="T6" s="343" t="s">
        <v>36</v>
      </c>
      <c r="U6" s="343" t="s">
        <v>37</v>
      </c>
      <c r="V6" s="339" t="s">
        <v>38</v>
      </c>
      <c r="W6" s="344" t="s">
        <v>39</v>
      </c>
      <c r="X6" s="332"/>
      <c r="Y6" s="333"/>
      <c r="Z6" s="283"/>
      <c r="AA6" s="311"/>
    </row>
    <row r="7" spans="1:27" ht="11.25" customHeight="1">
      <c r="A7" s="312"/>
      <c r="B7" s="346"/>
      <c r="C7" s="347"/>
      <c r="D7" s="348"/>
      <c r="E7" s="346"/>
      <c r="F7" s="348"/>
      <c r="G7" s="349" t="s">
        <v>40</v>
      </c>
      <c r="H7" s="349" t="s">
        <v>430</v>
      </c>
      <c r="I7" s="349" t="s">
        <v>431</v>
      </c>
      <c r="J7" s="350" t="s">
        <v>43</v>
      </c>
      <c r="K7" s="349" t="s">
        <v>44</v>
      </c>
      <c r="L7" s="350" t="s">
        <v>44</v>
      </c>
      <c r="M7" s="349" t="s">
        <v>45</v>
      </c>
      <c r="N7" s="351"/>
      <c r="O7" s="352"/>
      <c r="P7" s="353" t="s">
        <v>432</v>
      </c>
      <c r="Q7" s="352" t="s">
        <v>433</v>
      </c>
      <c r="R7" s="354" t="s">
        <v>48</v>
      </c>
      <c r="S7" s="354" t="s">
        <v>49</v>
      </c>
      <c r="T7" s="354" t="s">
        <v>50</v>
      </c>
      <c r="U7" s="351"/>
      <c r="V7" s="350" t="s">
        <v>51</v>
      </c>
      <c r="W7" s="355" t="s">
        <v>407</v>
      </c>
      <c r="X7" s="332"/>
      <c r="Y7" s="333"/>
      <c r="Z7" s="283"/>
      <c r="AA7" s="311"/>
    </row>
    <row r="8" spans="2:26" ht="42" customHeight="1">
      <c r="B8" s="239" t="s">
        <v>263</v>
      </c>
      <c r="C8" s="356"/>
      <c r="D8" s="357" t="s">
        <v>434</v>
      </c>
      <c r="E8" s="358" t="s">
        <v>435</v>
      </c>
      <c r="F8" s="359" t="s">
        <v>436</v>
      </c>
      <c r="G8" s="359">
        <v>12.808</v>
      </c>
      <c r="H8" s="359">
        <v>1810</v>
      </c>
      <c r="I8" s="359">
        <v>257</v>
      </c>
      <c r="J8" s="359" t="s">
        <v>59</v>
      </c>
      <c r="K8" s="359">
        <v>12110</v>
      </c>
      <c r="L8" s="359">
        <v>15520</v>
      </c>
      <c r="M8" s="359">
        <v>62</v>
      </c>
      <c r="N8" s="360" t="s">
        <v>437</v>
      </c>
      <c r="O8" s="361" t="s">
        <v>438</v>
      </c>
      <c r="P8" s="362">
        <f aca="true" t="shared" si="0" ref="P8:P56">IF(O8&gt;0,1/O8*37.7*68.6,"")</f>
        <v>574.7155555555555</v>
      </c>
      <c r="Q8" s="363" t="s">
        <v>266</v>
      </c>
      <c r="R8" s="240" t="s">
        <v>267</v>
      </c>
      <c r="S8" s="240" t="s">
        <v>439</v>
      </c>
      <c r="T8" s="227" t="s">
        <v>269</v>
      </c>
      <c r="U8" s="364"/>
      <c r="V8" s="365" t="s">
        <v>440</v>
      </c>
      <c r="W8" s="366">
        <f aca="true" t="shared" si="1" ref="W8:W56">IF(O8&lt;&gt;0,IF(O8&gt;=Q8,ROUNDDOWN(O8/Q8*100,0),""),"")</f>
        <v>110</v>
      </c>
      <c r="X8" s="367">
        <v>110</v>
      </c>
      <c r="Z8" s="368"/>
    </row>
    <row r="9" spans="2:26" ht="42" customHeight="1">
      <c r="B9" s="369"/>
      <c r="C9" s="370"/>
      <c r="D9" s="371"/>
      <c r="E9" s="358" t="s">
        <v>441</v>
      </c>
      <c r="F9" s="359" t="s">
        <v>442</v>
      </c>
      <c r="G9" s="359">
        <v>12.808</v>
      </c>
      <c r="H9" s="359">
        <v>1810</v>
      </c>
      <c r="I9" s="359">
        <v>257</v>
      </c>
      <c r="J9" s="359" t="s">
        <v>59</v>
      </c>
      <c r="K9" s="359">
        <v>14583</v>
      </c>
      <c r="L9" s="359">
        <v>17388</v>
      </c>
      <c r="M9" s="359">
        <v>51</v>
      </c>
      <c r="N9" s="360" t="s">
        <v>443</v>
      </c>
      <c r="O9" s="361" t="s">
        <v>444</v>
      </c>
      <c r="P9" s="362">
        <f t="shared" si="0"/>
        <v>654.739240506329</v>
      </c>
      <c r="Q9" s="363" t="s">
        <v>445</v>
      </c>
      <c r="R9" s="240" t="s">
        <v>446</v>
      </c>
      <c r="S9" s="240" t="s">
        <v>439</v>
      </c>
      <c r="T9" s="227" t="s">
        <v>269</v>
      </c>
      <c r="U9" s="364"/>
      <c r="V9" s="365" t="s">
        <v>440</v>
      </c>
      <c r="W9" s="366">
        <f t="shared" si="1"/>
        <v>110</v>
      </c>
      <c r="X9" s="367">
        <v>110</v>
      </c>
      <c r="Z9" s="368"/>
    </row>
    <row r="10" spans="2:26" ht="42" customHeight="1">
      <c r="B10" s="369"/>
      <c r="C10" s="370"/>
      <c r="D10" s="371"/>
      <c r="E10" s="358" t="s">
        <v>441</v>
      </c>
      <c r="F10" s="359" t="s">
        <v>442</v>
      </c>
      <c r="G10" s="359">
        <v>12.808</v>
      </c>
      <c r="H10" s="359">
        <v>1810</v>
      </c>
      <c r="I10" s="359">
        <v>309</v>
      </c>
      <c r="J10" s="359" t="s">
        <v>59</v>
      </c>
      <c r="K10" s="359">
        <v>12110</v>
      </c>
      <c r="L10" s="359">
        <v>15520</v>
      </c>
      <c r="M10" s="359">
        <v>62</v>
      </c>
      <c r="N10" s="360" t="s">
        <v>443</v>
      </c>
      <c r="O10" s="361" t="s">
        <v>447</v>
      </c>
      <c r="P10" s="362">
        <f t="shared" si="0"/>
        <v>574.7155555555555</v>
      </c>
      <c r="Q10" s="363" t="s">
        <v>448</v>
      </c>
      <c r="R10" s="240" t="s">
        <v>446</v>
      </c>
      <c r="S10" s="240" t="s">
        <v>439</v>
      </c>
      <c r="T10" s="227" t="s">
        <v>269</v>
      </c>
      <c r="U10" s="364"/>
      <c r="V10" s="365" t="s">
        <v>440</v>
      </c>
      <c r="W10" s="366">
        <f t="shared" si="1"/>
        <v>110</v>
      </c>
      <c r="X10" s="367">
        <v>110</v>
      </c>
      <c r="Z10" s="368"/>
    </row>
    <row r="11" spans="2:26" ht="42" customHeight="1">
      <c r="B11" s="369"/>
      <c r="C11" s="370"/>
      <c r="D11" s="371"/>
      <c r="E11" s="358" t="s">
        <v>441</v>
      </c>
      <c r="F11" s="359" t="s">
        <v>442</v>
      </c>
      <c r="G11" s="359">
        <v>12.808</v>
      </c>
      <c r="H11" s="359">
        <v>1810</v>
      </c>
      <c r="I11" s="359">
        <v>309</v>
      </c>
      <c r="J11" s="359" t="s">
        <v>59</v>
      </c>
      <c r="K11" s="359">
        <v>14583</v>
      </c>
      <c r="L11" s="359">
        <v>17388</v>
      </c>
      <c r="M11" s="359">
        <v>51</v>
      </c>
      <c r="N11" s="360" t="s">
        <v>443</v>
      </c>
      <c r="O11" s="361" t="s">
        <v>444</v>
      </c>
      <c r="P11" s="362">
        <f t="shared" si="0"/>
        <v>654.739240506329</v>
      </c>
      <c r="Q11" s="363" t="s">
        <v>445</v>
      </c>
      <c r="R11" s="240" t="s">
        <v>446</v>
      </c>
      <c r="S11" s="240" t="s">
        <v>439</v>
      </c>
      <c r="T11" s="227" t="s">
        <v>269</v>
      </c>
      <c r="U11" s="364"/>
      <c r="V11" s="365" t="s">
        <v>440</v>
      </c>
      <c r="W11" s="366">
        <f t="shared" si="1"/>
        <v>110</v>
      </c>
      <c r="X11" s="367">
        <v>110</v>
      </c>
      <c r="Z11" s="368"/>
    </row>
    <row r="12" spans="2:26" ht="42" customHeight="1">
      <c r="B12" s="369"/>
      <c r="C12" s="372"/>
      <c r="D12" s="371"/>
      <c r="E12" s="358" t="s">
        <v>441</v>
      </c>
      <c r="F12" s="359" t="s">
        <v>442</v>
      </c>
      <c r="G12" s="359">
        <v>12.808</v>
      </c>
      <c r="H12" s="359">
        <v>1810</v>
      </c>
      <c r="I12" s="359">
        <v>257</v>
      </c>
      <c r="J12" s="359" t="s">
        <v>59</v>
      </c>
      <c r="K12" s="359">
        <v>12110</v>
      </c>
      <c r="L12" s="359">
        <v>15520</v>
      </c>
      <c r="M12" s="359">
        <v>62</v>
      </c>
      <c r="N12" s="360" t="s">
        <v>443</v>
      </c>
      <c r="O12" s="361" t="s">
        <v>449</v>
      </c>
      <c r="P12" s="362">
        <f t="shared" si="0"/>
        <v>556.1763440860215</v>
      </c>
      <c r="Q12" s="363" t="s">
        <v>450</v>
      </c>
      <c r="R12" s="240" t="s">
        <v>451</v>
      </c>
      <c r="S12" s="240" t="s">
        <v>452</v>
      </c>
      <c r="T12" s="227" t="s">
        <v>269</v>
      </c>
      <c r="U12" s="364"/>
      <c r="V12" s="365" t="s">
        <v>453</v>
      </c>
      <c r="W12" s="366">
        <f t="shared" si="1"/>
        <v>114</v>
      </c>
      <c r="X12" s="367">
        <v>110</v>
      </c>
      <c r="Z12" s="368"/>
    </row>
    <row r="13" spans="2:26" ht="42" customHeight="1">
      <c r="B13" s="369"/>
      <c r="C13" s="370"/>
      <c r="D13" s="371"/>
      <c r="E13" s="358" t="s">
        <v>435</v>
      </c>
      <c r="F13" s="359" t="s">
        <v>436</v>
      </c>
      <c r="G13" s="359">
        <v>12.808</v>
      </c>
      <c r="H13" s="359">
        <v>1810</v>
      </c>
      <c r="I13" s="359">
        <v>257</v>
      </c>
      <c r="J13" s="359" t="s">
        <v>59</v>
      </c>
      <c r="K13" s="359">
        <v>14583</v>
      </c>
      <c r="L13" s="359">
        <v>17388</v>
      </c>
      <c r="M13" s="359">
        <v>51</v>
      </c>
      <c r="N13" s="360" t="s">
        <v>437</v>
      </c>
      <c r="O13" s="361" t="s">
        <v>454</v>
      </c>
      <c r="P13" s="362">
        <f t="shared" si="0"/>
        <v>623.1855421686746</v>
      </c>
      <c r="Q13" s="363" t="s">
        <v>455</v>
      </c>
      <c r="R13" s="240" t="s">
        <v>451</v>
      </c>
      <c r="S13" s="240" t="s">
        <v>452</v>
      </c>
      <c r="T13" s="227" t="s">
        <v>269</v>
      </c>
      <c r="U13" s="364"/>
      <c r="V13" s="365" t="s">
        <v>453</v>
      </c>
      <c r="W13" s="366">
        <f t="shared" si="1"/>
        <v>116</v>
      </c>
      <c r="X13" s="367">
        <v>110</v>
      </c>
      <c r="Z13" s="368"/>
    </row>
    <row r="14" spans="2:26" ht="42" customHeight="1">
      <c r="B14" s="369"/>
      <c r="C14" s="370"/>
      <c r="D14" s="371"/>
      <c r="E14" s="358" t="s">
        <v>435</v>
      </c>
      <c r="F14" s="359" t="s">
        <v>436</v>
      </c>
      <c r="G14" s="359">
        <v>12.808</v>
      </c>
      <c r="H14" s="359">
        <v>1810</v>
      </c>
      <c r="I14" s="359">
        <v>309</v>
      </c>
      <c r="J14" s="359" t="s">
        <v>59</v>
      </c>
      <c r="K14" s="359">
        <v>12110</v>
      </c>
      <c r="L14" s="359">
        <v>15520</v>
      </c>
      <c r="M14" s="359">
        <v>62</v>
      </c>
      <c r="N14" s="360" t="s">
        <v>437</v>
      </c>
      <c r="O14" s="361" t="s">
        <v>449</v>
      </c>
      <c r="P14" s="362">
        <f t="shared" si="0"/>
        <v>556.1763440860215</v>
      </c>
      <c r="Q14" s="363" t="s">
        <v>450</v>
      </c>
      <c r="R14" s="240" t="s">
        <v>451</v>
      </c>
      <c r="S14" s="240" t="s">
        <v>452</v>
      </c>
      <c r="T14" s="227" t="s">
        <v>269</v>
      </c>
      <c r="U14" s="364"/>
      <c r="V14" s="365" t="s">
        <v>453</v>
      </c>
      <c r="W14" s="366">
        <f t="shared" si="1"/>
        <v>114</v>
      </c>
      <c r="X14" s="367">
        <v>110</v>
      </c>
      <c r="Z14" s="368"/>
    </row>
    <row r="15" spans="2:26" ht="42" customHeight="1">
      <c r="B15" s="369"/>
      <c r="C15" s="372"/>
      <c r="D15" s="371"/>
      <c r="E15" s="358" t="s">
        <v>435</v>
      </c>
      <c r="F15" s="359" t="s">
        <v>436</v>
      </c>
      <c r="G15" s="359">
        <v>12.808</v>
      </c>
      <c r="H15" s="359">
        <v>1810</v>
      </c>
      <c r="I15" s="359">
        <v>309</v>
      </c>
      <c r="J15" s="359" t="s">
        <v>59</v>
      </c>
      <c r="K15" s="359">
        <v>14583</v>
      </c>
      <c r="L15" s="359">
        <v>17388</v>
      </c>
      <c r="M15" s="359">
        <v>51</v>
      </c>
      <c r="N15" s="360" t="s">
        <v>437</v>
      </c>
      <c r="O15" s="361" t="s">
        <v>454</v>
      </c>
      <c r="P15" s="362">
        <f t="shared" si="0"/>
        <v>623.1855421686746</v>
      </c>
      <c r="Q15" s="363" t="s">
        <v>455</v>
      </c>
      <c r="R15" s="240" t="s">
        <v>451</v>
      </c>
      <c r="S15" s="240" t="s">
        <v>452</v>
      </c>
      <c r="T15" s="227" t="s">
        <v>269</v>
      </c>
      <c r="U15" s="364"/>
      <c r="V15" s="365" t="s">
        <v>453</v>
      </c>
      <c r="W15" s="366">
        <f t="shared" si="1"/>
        <v>116</v>
      </c>
      <c r="X15" s="367">
        <v>110</v>
      </c>
      <c r="Z15" s="368"/>
    </row>
    <row r="16" spans="2:26" ht="42" customHeight="1">
      <c r="B16" s="369"/>
      <c r="C16" s="370"/>
      <c r="D16" s="371"/>
      <c r="E16" s="358" t="s">
        <v>456</v>
      </c>
      <c r="F16" s="359" t="s">
        <v>436</v>
      </c>
      <c r="G16" s="359">
        <v>12.808</v>
      </c>
      <c r="H16" s="359">
        <v>1810</v>
      </c>
      <c r="I16" s="359">
        <v>257</v>
      </c>
      <c r="J16" s="359" t="s">
        <v>59</v>
      </c>
      <c r="K16" s="359">
        <v>14583</v>
      </c>
      <c r="L16" s="359">
        <v>17388</v>
      </c>
      <c r="M16" s="359">
        <v>51</v>
      </c>
      <c r="N16" s="360" t="s">
        <v>437</v>
      </c>
      <c r="O16" s="361" t="s">
        <v>454</v>
      </c>
      <c r="P16" s="362">
        <f t="shared" si="0"/>
        <v>623.1855421686746</v>
      </c>
      <c r="Q16" s="363" t="s">
        <v>455</v>
      </c>
      <c r="R16" s="240" t="s">
        <v>451</v>
      </c>
      <c r="S16" s="240" t="s">
        <v>452</v>
      </c>
      <c r="T16" s="227" t="s">
        <v>269</v>
      </c>
      <c r="U16" s="364"/>
      <c r="V16" s="365" t="s">
        <v>453</v>
      </c>
      <c r="W16" s="366">
        <f t="shared" si="1"/>
        <v>116</v>
      </c>
      <c r="X16" s="367">
        <v>110</v>
      </c>
      <c r="Z16" s="368"/>
    </row>
    <row r="17" spans="2:26" ht="42" customHeight="1">
      <c r="B17" s="369"/>
      <c r="C17" s="370"/>
      <c r="D17" s="371"/>
      <c r="E17" s="358" t="s">
        <v>456</v>
      </c>
      <c r="F17" s="359" t="s">
        <v>436</v>
      </c>
      <c r="G17" s="359">
        <v>12.808</v>
      </c>
      <c r="H17" s="359">
        <v>1810</v>
      </c>
      <c r="I17" s="359">
        <v>257</v>
      </c>
      <c r="J17" s="359" t="s">
        <v>59</v>
      </c>
      <c r="K17" s="359">
        <v>12110</v>
      </c>
      <c r="L17" s="359">
        <v>15520</v>
      </c>
      <c r="M17" s="359">
        <v>62</v>
      </c>
      <c r="N17" s="360" t="s">
        <v>437</v>
      </c>
      <c r="O17" s="361" t="s">
        <v>457</v>
      </c>
      <c r="P17" s="362">
        <f t="shared" si="0"/>
        <v>544.4673684210526</v>
      </c>
      <c r="Q17" s="363" t="s">
        <v>450</v>
      </c>
      <c r="R17" s="240" t="s">
        <v>451</v>
      </c>
      <c r="S17" s="240" t="s">
        <v>452</v>
      </c>
      <c r="T17" s="227" t="s">
        <v>269</v>
      </c>
      <c r="U17" s="364"/>
      <c r="V17" s="365" t="s">
        <v>453</v>
      </c>
      <c r="W17" s="366">
        <f t="shared" si="1"/>
        <v>116</v>
      </c>
      <c r="X17" s="367"/>
      <c r="Z17" s="368"/>
    </row>
    <row r="18" spans="2:26" ht="42" customHeight="1">
      <c r="B18" s="369"/>
      <c r="C18" s="370"/>
      <c r="D18" s="371"/>
      <c r="E18" s="358" t="s">
        <v>456</v>
      </c>
      <c r="F18" s="359" t="s">
        <v>436</v>
      </c>
      <c r="G18" s="359">
        <v>12.808</v>
      </c>
      <c r="H18" s="359">
        <v>1810</v>
      </c>
      <c r="I18" s="359">
        <v>257</v>
      </c>
      <c r="J18" s="359" t="s">
        <v>59</v>
      </c>
      <c r="K18" s="359">
        <v>14583</v>
      </c>
      <c r="L18" s="359">
        <v>17388</v>
      </c>
      <c r="M18" s="359">
        <v>51</v>
      </c>
      <c r="N18" s="360" t="s">
        <v>437</v>
      </c>
      <c r="O18" s="361" t="s">
        <v>458</v>
      </c>
      <c r="P18" s="362">
        <f t="shared" si="0"/>
        <v>608.5223529411765</v>
      </c>
      <c r="Q18" s="363" t="s">
        <v>455</v>
      </c>
      <c r="R18" s="240" t="s">
        <v>451</v>
      </c>
      <c r="S18" s="240" t="s">
        <v>452</v>
      </c>
      <c r="T18" s="227" t="s">
        <v>269</v>
      </c>
      <c r="U18" s="364"/>
      <c r="V18" s="365" t="s">
        <v>453</v>
      </c>
      <c r="W18" s="366">
        <f t="shared" si="1"/>
        <v>119</v>
      </c>
      <c r="X18" s="367"/>
      <c r="Z18" s="368"/>
    </row>
    <row r="19" spans="2:26" ht="42" customHeight="1">
      <c r="B19" s="369"/>
      <c r="C19" s="372"/>
      <c r="D19" s="371"/>
      <c r="E19" s="358" t="s">
        <v>456</v>
      </c>
      <c r="F19" s="359" t="s">
        <v>436</v>
      </c>
      <c r="G19" s="359">
        <v>12.808</v>
      </c>
      <c r="H19" s="359">
        <v>1810</v>
      </c>
      <c r="I19" s="359">
        <v>309</v>
      </c>
      <c r="J19" s="359" t="s">
        <v>59</v>
      </c>
      <c r="K19" s="359">
        <v>14583</v>
      </c>
      <c r="L19" s="359">
        <v>17388</v>
      </c>
      <c r="M19" s="359">
        <v>51</v>
      </c>
      <c r="N19" s="360" t="s">
        <v>437</v>
      </c>
      <c r="O19" s="361" t="s">
        <v>454</v>
      </c>
      <c r="P19" s="362">
        <f t="shared" si="0"/>
        <v>623.1855421686746</v>
      </c>
      <c r="Q19" s="363" t="s">
        <v>455</v>
      </c>
      <c r="R19" s="240" t="s">
        <v>451</v>
      </c>
      <c r="S19" s="240" t="s">
        <v>452</v>
      </c>
      <c r="T19" s="227" t="s">
        <v>269</v>
      </c>
      <c r="U19" s="364"/>
      <c r="V19" s="365" t="s">
        <v>453</v>
      </c>
      <c r="W19" s="366">
        <f t="shared" si="1"/>
        <v>116</v>
      </c>
      <c r="X19" s="367">
        <v>110</v>
      </c>
      <c r="Z19" s="368"/>
    </row>
    <row r="20" spans="2:26" ht="42" customHeight="1">
      <c r="B20" s="369"/>
      <c r="C20" s="370"/>
      <c r="D20" s="371"/>
      <c r="E20" s="358" t="s">
        <v>456</v>
      </c>
      <c r="F20" s="359" t="s">
        <v>436</v>
      </c>
      <c r="G20" s="359">
        <v>12.808</v>
      </c>
      <c r="H20" s="359">
        <v>1810</v>
      </c>
      <c r="I20" s="359">
        <v>309</v>
      </c>
      <c r="J20" s="359" t="s">
        <v>59</v>
      </c>
      <c r="K20" s="359">
        <v>12110</v>
      </c>
      <c r="L20" s="359">
        <v>15520</v>
      </c>
      <c r="M20" s="359">
        <v>62</v>
      </c>
      <c r="N20" s="360" t="s">
        <v>437</v>
      </c>
      <c r="O20" s="361" t="s">
        <v>457</v>
      </c>
      <c r="P20" s="362">
        <f t="shared" si="0"/>
        <v>544.4673684210526</v>
      </c>
      <c r="Q20" s="363" t="s">
        <v>450</v>
      </c>
      <c r="R20" s="240" t="s">
        <v>451</v>
      </c>
      <c r="S20" s="240" t="s">
        <v>452</v>
      </c>
      <c r="T20" s="227" t="s">
        <v>269</v>
      </c>
      <c r="U20" s="364"/>
      <c r="V20" s="365" t="s">
        <v>453</v>
      </c>
      <c r="W20" s="366">
        <f t="shared" si="1"/>
        <v>116</v>
      </c>
      <c r="X20" s="367"/>
      <c r="Z20" s="368"/>
    </row>
    <row r="21" spans="2:26" ht="42" customHeight="1">
      <c r="B21" s="369"/>
      <c r="C21" s="373"/>
      <c r="D21" s="374"/>
      <c r="E21" s="358" t="s">
        <v>456</v>
      </c>
      <c r="F21" s="359" t="s">
        <v>264</v>
      </c>
      <c r="G21" s="359">
        <v>12.808</v>
      </c>
      <c r="H21" s="359">
        <v>1810</v>
      </c>
      <c r="I21" s="359">
        <v>309</v>
      </c>
      <c r="J21" s="359" t="s">
        <v>59</v>
      </c>
      <c r="K21" s="359">
        <v>14583</v>
      </c>
      <c r="L21" s="359">
        <v>17388</v>
      </c>
      <c r="M21" s="359">
        <v>51</v>
      </c>
      <c r="N21" s="360" t="s">
        <v>265</v>
      </c>
      <c r="O21" s="361" t="s">
        <v>288</v>
      </c>
      <c r="P21" s="362">
        <f t="shared" si="0"/>
        <v>608.5223529411765</v>
      </c>
      <c r="Q21" s="363" t="s">
        <v>270</v>
      </c>
      <c r="R21" s="240" t="s">
        <v>267</v>
      </c>
      <c r="S21" s="240" t="s">
        <v>268</v>
      </c>
      <c r="T21" s="227" t="s">
        <v>269</v>
      </c>
      <c r="U21" s="364"/>
      <c r="V21" s="365" t="s">
        <v>271</v>
      </c>
      <c r="W21" s="366">
        <f t="shared" si="1"/>
        <v>119</v>
      </c>
      <c r="X21" s="367"/>
      <c r="Z21" s="368"/>
    </row>
    <row r="22" spans="2:26" ht="42" customHeight="1">
      <c r="B22" s="369"/>
      <c r="C22" s="370"/>
      <c r="D22" s="375" t="s">
        <v>272</v>
      </c>
      <c r="E22" s="376" t="s">
        <v>281</v>
      </c>
      <c r="F22" s="359" t="s">
        <v>273</v>
      </c>
      <c r="G22" s="359">
        <v>7.545</v>
      </c>
      <c r="H22" s="359">
        <v>785</v>
      </c>
      <c r="I22" s="359">
        <v>199</v>
      </c>
      <c r="J22" s="359" t="s">
        <v>274</v>
      </c>
      <c r="K22" s="359">
        <v>8022</v>
      </c>
      <c r="L22" s="359">
        <v>11212</v>
      </c>
      <c r="M22" s="359">
        <v>58</v>
      </c>
      <c r="N22" s="360" t="s">
        <v>265</v>
      </c>
      <c r="O22" s="361" t="s">
        <v>275</v>
      </c>
      <c r="P22" s="362">
        <f t="shared" si="0"/>
        <v>478.92962962962963</v>
      </c>
      <c r="Q22" s="377" t="s">
        <v>276</v>
      </c>
      <c r="R22" s="240" t="s">
        <v>267</v>
      </c>
      <c r="S22" s="240" t="s">
        <v>268</v>
      </c>
      <c r="T22" s="227" t="s">
        <v>277</v>
      </c>
      <c r="U22" s="364"/>
      <c r="V22" s="365" t="s">
        <v>271</v>
      </c>
      <c r="W22" s="366">
        <f t="shared" si="1"/>
      </c>
      <c r="X22" s="367" t="s">
        <v>278</v>
      </c>
      <c r="Z22" s="368"/>
    </row>
    <row r="23" spans="2:26" ht="42" customHeight="1">
      <c r="B23" s="369"/>
      <c r="C23" s="372"/>
      <c r="D23" s="375"/>
      <c r="E23" s="376" t="s">
        <v>282</v>
      </c>
      <c r="F23" s="359" t="s">
        <v>273</v>
      </c>
      <c r="G23" s="359">
        <v>7.545</v>
      </c>
      <c r="H23" s="359">
        <v>785</v>
      </c>
      <c r="I23" s="359">
        <v>199</v>
      </c>
      <c r="J23" s="359" t="s">
        <v>274</v>
      </c>
      <c r="K23" s="359">
        <v>9774</v>
      </c>
      <c r="L23" s="359">
        <v>13074</v>
      </c>
      <c r="M23" s="359">
        <v>60</v>
      </c>
      <c r="N23" s="360" t="s">
        <v>265</v>
      </c>
      <c r="O23" s="361" t="s">
        <v>279</v>
      </c>
      <c r="P23" s="362">
        <f t="shared" si="0"/>
        <v>533.2412371134021</v>
      </c>
      <c r="Q23" s="363" t="s">
        <v>280</v>
      </c>
      <c r="R23" s="240" t="s">
        <v>267</v>
      </c>
      <c r="S23" s="240" t="s">
        <v>268</v>
      </c>
      <c r="T23" s="227" t="s">
        <v>277</v>
      </c>
      <c r="U23" s="364"/>
      <c r="V23" s="365" t="s">
        <v>271</v>
      </c>
      <c r="W23" s="366">
        <f t="shared" si="1"/>
      </c>
      <c r="X23" s="367" t="s">
        <v>278</v>
      </c>
      <c r="Z23" s="368"/>
    </row>
    <row r="24" spans="2:26" ht="42" customHeight="1">
      <c r="B24" s="369"/>
      <c r="C24" s="370"/>
      <c r="D24" s="375"/>
      <c r="E24" s="376" t="s">
        <v>283</v>
      </c>
      <c r="F24" s="359" t="s">
        <v>273</v>
      </c>
      <c r="G24" s="359">
        <v>7.545</v>
      </c>
      <c r="H24" s="359">
        <v>785</v>
      </c>
      <c r="I24" s="359">
        <v>199</v>
      </c>
      <c r="J24" s="359" t="s">
        <v>274</v>
      </c>
      <c r="K24" s="359">
        <v>8022</v>
      </c>
      <c r="L24" s="359">
        <v>11212</v>
      </c>
      <c r="M24" s="359">
        <v>58</v>
      </c>
      <c r="N24" s="360" t="s">
        <v>265</v>
      </c>
      <c r="O24" s="361" t="s">
        <v>275</v>
      </c>
      <c r="P24" s="362">
        <f>IF(O24&gt;0,1/O24*37.7*68.6,"")</f>
        <v>478.92962962962963</v>
      </c>
      <c r="Q24" s="377" t="s">
        <v>276</v>
      </c>
      <c r="R24" s="240" t="s">
        <v>267</v>
      </c>
      <c r="S24" s="240" t="s">
        <v>268</v>
      </c>
      <c r="T24" s="227" t="s">
        <v>277</v>
      </c>
      <c r="U24" s="364"/>
      <c r="V24" s="365" t="s">
        <v>271</v>
      </c>
      <c r="W24" s="366">
        <f>IF(O24&lt;&gt;0,IF(O24&gt;=Q24,ROUNDDOWN(O24/Q24*100,0),""),"")</f>
      </c>
      <c r="X24" s="367" t="s">
        <v>278</v>
      </c>
      <c r="Z24" s="368"/>
    </row>
    <row r="25" spans="2:26" ht="42" customHeight="1">
      <c r="B25" s="369"/>
      <c r="C25" s="373"/>
      <c r="D25" s="378"/>
      <c r="E25" s="376" t="s">
        <v>284</v>
      </c>
      <c r="F25" s="359" t="s">
        <v>273</v>
      </c>
      <c r="G25" s="359">
        <v>7.545</v>
      </c>
      <c r="H25" s="359">
        <v>785</v>
      </c>
      <c r="I25" s="359">
        <v>199</v>
      </c>
      <c r="J25" s="359" t="s">
        <v>274</v>
      </c>
      <c r="K25" s="359">
        <v>9774</v>
      </c>
      <c r="L25" s="359">
        <v>13074</v>
      </c>
      <c r="M25" s="359">
        <v>60</v>
      </c>
      <c r="N25" s="360" t="s">
        <v>265</v>
      </c>
      <c r="O25" s="361">
        <v>4.85</v>
      </c>
      <c r="P25" s="362">
        <f>IF(O25&gt;0,1/O25*37.7*68.6,"")</f>
        <v>533.2412371134021</v>
      </c>
      <c r="Q25" s="363" t="s">
        <v>280</v>
      </c>
      <c r="R25" s="240" t="s">
        <v>267</v>
      </c>
      <c r="S25" s="240" t="s">
        <v>268</v>
      </c>
      <c r="T25" s="227" t="s">
        <v>277</v>
      </c>
      <c r="U25" s="364"/>
      <c r="V25" s="365" t="s">
        <v>271</v>
      </c>
      <c r="W25" s="366">
        <f>IF(O25&lt;&gt;0,IF(O25&gt;=Q25,ROUNDDOWN(O25/Q25*100,0),""),"")</f>
      </c>
      <c r="X25" s="367" t="s">
        <v>278</v>
      </c>
      <c r="Z25" s="368"/>
    </row>
    <row r="26" spans="2:26" ht="42" customHeight="1">
      <c r="B26" s="369"/>
      <c r="C26" s="372"/>
      <c r="D26" s="379" t="s">
        <v>285</v>
      </c>
      <c r="E26" s="380" t="s">
        <v>291</v>
      </c>
      <c r="F26" s="381" t="s">
        <v>273</v>
      </c>
      <c r="G26" s="240">
        <v>7.545</v>
      </c>
      <c r="H26" s="240">
        <v>785</v>
      </c>
      <c r="I26" s="240">
        <v>199</v>
      </c>
      <c r="J26" s="381" t="s">
        <v>286</v>
      </c>
      <c r="K26" s="240">
        <v>9790</v>
      </c>
      <c r="L26" s="332">
        <v>14135</v>
      </c>
      <c r="M26" s="332">
        <v>79</v>
      </c>
      <c r="N26" s="360" t="s">
        <v>287</v>
      </c>
      <c r="O26" s="382" t="s">
        <v>288</v>
      </c>
      <c r="P26" s="362">
        <f t="shared" si="0"/>
        <v>608.5223529411765</v>
      </c>
      <c r="Q26" s="383" t="s">
        <v>289</v>
      </c>
      <c r="R26" s="240" t="s">
        <v>267</v>
      </c>
      <c r="S26" s="240" t="s">
        <v>268</v>
      </c>
      <c r="T26" s="332" t="s">
        <v>65</v>
      </c>
      <c r="U26" s="332"/>
      <c r="V26" s="365" t="s">
        <v>271</v>
      </c>
      <c r="W26" s="366">
        <f t="shared" si="1"/>
        <v>100</v>
      </c>
      <c r="X26" s="384">
        <v>100</v>
      </c>
      <c r="Z26" s="368"/>
    </row>
    <row r="27" spans="2:26" ht="42" customHeight="1">
      <c r="B27" s="369"/>
      <c r="C27" s="372"/>
      <c r="D27" s="385"/>
      <c r="E27" s="380" t="s">
        <v>291</v>
      </c>
      <c r="F27" s="381" t="s">
        <v>273</v>
      </c>
      <c r="G27" s="240">
        <v>7.545</v>
      </c>
      <c r="H27" s="240">
        <v>785</v>
      </c>
      <c r="I27" s="240">
        <v>199</v>
      </c>
      <c r="J27" s="381" t="s">
        <v>286</v>
      </c>
      <c r="K27" s="240">
        <v>9790</v>
      </c>
      <c r="L27" s="332">
        <v>14135</v>
      </c>
      <c r="M27" s="332">
        <v>79</v>
      </c>
      <c r="N27" s="360" t="s">
        <v>287</v>
      </c>
      <c r="O27" s="382" t="s">
        <v>292</v>
      </c>
      <c r="P27" s="362">
        <f>IF(O27&gt;0,1/O27*37.7*68.6,"")</f>
        <v>601.4465116279071</v>
      </c>
      <c r="Q27" s="383" t="s">
        <v>289</v>
      </c>
      <c r="R27" s="240" t="s">
        <v>267</v>
      </c>
      <c r="S27" s="240" t="s">
        <v>268</v>
      </c>
      <c r="T27" s="332" t="s">
        <v>65</v>
      </c>
      <c r="U27" s="332"/>
      <c r="V27" s="365" t="s">
        <v>271</v>
      </c>
      <c r="W27" s="366">
        <f>IF(O27&lt;&gt;0,IF(O27&gt;=Q27,ROUNDDOWN(O27/Q27*100,0),""),"")</f>
        <v>101</v>
      </c>
      <c r="X27" s="384">
        <v>100</v>
      </c>
      <c r="Z27" s="368"/>
    </row>
    <row r="28" spans="2:26" ht="42" customHeight="1">
      <c r="B28" s="369"/>
      <c r="C28" s="372"/>
      <c r="D28" s="385"/>
      <c r="E28" s="380" t="s">
        <v>293</v>
      </c>
      <c r="F28" s="381" t="s">
        <v>273</v>
      </c>
      <c r="G28" s="240">
        <v>7.545</v>
      </c>
      <c r="H28" s="240">
        <v>785</v>
      </c>
      <c r="I28" s="240">
        <v>199</v>
      </c>
      <c r="J28" s="381" t="s">
        <v>286</v>
      </c>
      <c r="K28" s="240">
        <v>12110</v>
      </c>
      <c r="L28" s="332">
        <v>15520</v>
      </c>
      <c r="M28" s="332">
        <v>62</v>
      </c>
      <c r="N28" s="360" t="s">
        <v>265</v>
      </c>
      <c r="O28" s="382" t="s">
        <v>290</v>
      </c>
      <c r="P28" s="362">
        <f t="shared" si="0"/>
        <v>630.7853658536586</v>
      </c>
      <c r="Q28" s="383" t="s">
        <v>266</v>
      </c>
      <c r="R28" s="240" t="s">
        <v>267</v>
      </c>
      <c r="S28" s="240" t="s">
        <v>268</v>
      </c>
      <c r="T28" s="332" t="s">
        <v>65</v>
      </c>
      <c r="U28" s="332"/>
      <c r="V28" s="365" t="s">
        <v>271</v>
      </c>
      <c r="W28" s="366">
        <f t="shared" si="1"/>
        <v>100</v>
      </c>
      <c r="X28" s="384">
        <v>100</v>
      </c>
      <c r="Z28" s="368"/>
    </row>
    <row r="29" spans="2:26" ht="42" customHeight="1">
      <c r="B29" s="369"/>
      <c r="C29" s="372"/>
      <c r="D29" s="385"/>
      <c r="E29" s="380" t="s">
        <v>293</v>
      </c>
      <c r="F29" s="381" t="s">
        <v>273</v>
      </c>
      <c r="G29" s="240">
        <v>7.545</v>
      </c>
      <c r="H29" s="240">
        <v>785</v>
      </c>
      <c r="I29" s="240">
        <v>199</v>
      </c>
      <c r="J29" s="381" t="s">
        <v>286</v>
      </c>
      <c r="K29" s="240">
        <v>9790</v>
      </c>
      <c r="L29" s="332">
        <v>14135</v>
      </c>
      <c r="M29" s="332">
        <v>79</v>
      </c>
      <c r="N29" s="360" t="s">
        <v>287</v>
      </c>
      <c r="O29" s="382" t="s">
        <v>288</v>
      </c>
      <c r="P29" s="362">
        <f t="shared" si="0"/>
        <v>608.5223529411765</v>
      </c>
      <c r="Q29" s="383" t="s">
        <v>289</v>
      </c>
      <c r="R29" s="240" t="s">
        <v>267</v>
      </c>
      <c r="S29" s="240" t="s">
        <v>268</v>
      </c>
      <c r="T29" s="332" t="s">
        <v>65</v>
      </c>
      <c r="U29" s="332"/>
      <c r="V29" s="365" t="s">
        <v>271</v>
      </c>
      <c r="W29" s="366">
        <f t="shared" si="1"/>
        <v>100</v>
      </c>
      <c r="X29" s="384">
        <v>100</v>
      </c>
      <c r="Z29" s="368"/>
    </row>
    <row r="30" spans="2:26" ht="42" customHeight="1">
      <c r="B30" s="369"/>
      <c r="C30" s="372"/>
      <c r="D30" s="385"/>
      <c r="E30" s="380" t="s">
        <v>293</v>
      </c>
      <c r="F30" s="381" t="s">
        <v>273</v>
      </c>
      <c r="G30" s="240">
        <v>7.545</v>
      </c>
      <c r="H30" s="240">
        <v>785</v>
      </c>
      <c r="I30" s="240">
        <v>199</v>
      </c>
      <c r="J30" s="381" t="s">
        <v>286</v>
      </c>
      <c r="K30" s="240">
        <v>9790</v>
      </c>
      <c r="L30" s="332">
        <v>14135</v>
      </c>
      <c r="M30" s="332">
        <v>79</v>
      </c>
      <c r="N30" s="360" t="s">
        <v>287</v>
      </c>
      <c r="O30" s="382" t="s">
        <v>292</v>
      </c>
      <c r="P30" s="362">
        <f>IF(O30&gt;0,1/O30*37.7*68.6,"")</f>
        <v>601.4465116279071</v>
      </c>
      <c r="Q30" s="383" t="s">
        <v>289</v>
      </c>
      <c r="R30" s="240" t="s">
        <v>267</v>
      </c>
      <c r="S30" s="240" t="s">
        <v>268</v>
      </c>
      <c r="T30" s="332" t="s">
        <v>65</v>
      </c>
      <c r="U30" s="332"/>
      <c r="V30" s="365" t="s">
        <v>271</v>
      </c>
      <c r="W30" s="366">
        <f>IF(O30&lt;&gt;0,IF(O30&gt;=Q30,ROUNDDOWN(O30/Q30*100,0),""),"")</f>
        <v>101</v>
      </c>
      <c r="X30" s="384">
        <v>100</v>
      </c>
      <c r="Z30" s="368"/>
    </row>
    <row r="31" spans="2:26" ht="42" customHeight="1">
      <c r="B31" s="369"/>
      <c r="C31" s="370"/>
      <c r="D31" s="385"/>
      <c r="E31" s="380" t="s">
        <v>293</v>
      </c>
      <c r="F31" s="381" t="s">
        <v>273</v>
      </c>
      <c r="G31" s="240">
        <v>7.545</v>
      </c>
      <c r="H31" s="240">
        <v>785</v>
      </c>
      <c r="I31" s="240">
        <v>199</v>
      </c>
      <c r="J31" s="381" t="s">
        <v>286</v>
      </c>
      <c r="K31" s="240">
        <v>12110</v>
      </c>
      <c r="L31" s="332">
        <v>15520</v>
      </c>
      <c r="M31" s="332">
        <v>62</v>
      </c>
      <c r="N31" s="360" t="s">
        <v>265</v>
      </c>
      <c r="O31" s="382" t="s">
        <v>294</v>
      </c>
      <c r="P31" s="362">
        <f t="shared" si="0"/>
        <v>615.7666666666667</v>
      </c>
      <c r="Q31" s="383" t="s">
        <v>266</v>
      </c>
      <c r="R31" s="240" t="s">
        <v>267</v>
      </c>
      <c r="S31" s="240" t="s">
        <v>268</v>
      </c>
      <c r="T31" s="332" t="s">
        <v>65</v>
      </c>
      <c r="U31" s="332"/>
      <c r="V31" s="365" t="s">
        <v>271</v>
      </c>
      <c r="W31" s="366">
        <f t="shared" si="1"/>
        <v>103</v>
      </c>
      <c r="X31" s="384">
        <v>100</v>
      </c>
      <c r="Z31" s="368"/>
    </row>
    <row r="32" spans="2:26" ht="42" customHeight="1">
      <c r="B32" s="369"/>
      <c r="C32" s="370"/>
      <c r="D32" s="385"/>
      <c r="E32" s="380" t="s">
        <v>293</v>
      </c>
      <c r="F32" s="381" t="s">
        <v>273</v>
      </c>
      <c r="G32" s="240">
        <v>7.545</v>
      </c>
      <c r="H32" s="240">
        <v>785</v>
      </c>
      <c r="I32" s="240">
        <v>199</v>
      </c>
      <c r="J32" s="381" t="s">
        <v>286</v>
      </c>
      <c r="K32" s="240">
        <v>12110</v>
      </c>
      <c r="L32" s="332">
        <v>15520</v>
      </c>
      <c r="M32" s="332">
        <v>62</v>
      </c>
      <c r="N32" s="360" t="s">
        <v>265</v>
      </c>
      <c r="O32" s="382" t="s">
        <v>288</v>
      </c>
      <c r="P32" s="362">
        <f>IF(O32&gt;0,1/O32*37.7*68.6,"")</f>
        <v>608.5223529411765</v>
      </c>
      <c r="Q32" s="383" t="s">
        <v>266</v>
      </c>
      <c r="R32" s="240" t="s">
        <v>267</v>
      </c>
      <c r="S32" s="240" t="s">
        <v>268</v>
      </c>
      <c r="T32" s="332" t="s">
        <v>65</v>
      </c>
      <c r="U32" s="332"/>
      <c r="V32" s="365" t="s">
        <v>271</v>
      </c>
      <c r="W32" s="366">
        <f>IF(O32&lt;&gt;0,IF(O32&gt;=Q32,ROUNDDOWN(O32/Q32*100,0),""),"")</f>
        <v>104</v>
      </c>
      <c r="X32" s="384">
        <v>100</v>
      </c>
      <c r="Z32" s="368"/>
    </row>
    <row r="33" spans="2:26" ht="42" customHeight="1">
      <c r="B33" s="369"/>
      <c r="C33" s="370"/>
      <c r="D33" s="385"/>
      <c r="E33" s="380" t="s">
        <v>295</v>
      </c>
      <c r="F33" s="381" t="s">
        <v>273</v>
      </c>
      <c r="G33" s="240">
        <v>7.545</v>
      </c>
      <c r="H33" s="240">
        <v>785</v>
      </c>
      <c r="I33" s="240">
        <v>199</v>
      </c>
      <c r="J33" s="381" t="s">
        <v>286</v>
      </c>
      <c r="K33" s="240">
        <v>12110</v>
      </c>
      <c r="L33" s="332">
        <v>15520</v>
      </c>
      <c r="M33" s="332">
        <v>62</v>
      </c>
      <c r="N33" s="360" t="s">
        <v>265</v>
      </c>
      <c r="O33" s="382" t="s">
        <v>290</v>
      </c>
      <c r="P33" s="362">
        <f t="shared" si="0"/>
        <v>630.7853658536586</v>
      </c>
      <c r="Q33" s="383" t="s">
        <v>266</v>
      </c>
      <c r="R33" s="240" t="s">
        <v>267</v>
      </c>
      <c r="S33" s="240" t="s">
        <v>268</v>
      </c>
      <c r="T33" s="332" t="s">
        <v>65</v>
      </c>
      <c r="U33" s="332"/>
      <c r="V33" s="365" t="s">
        <v>271</v>
      </c>
      <c r="W33" s="366">
        <f t="shared" si="1"/>
        <v>100</v>
      </c>
      <c r="X33" s="384">
        <v>100</v>
      </c>
      <c r="Z33" s="368"/>
    </row>
    <row r="34" spans="2:26" ht="42" customHeight="1">
      <c r="B34" s="369"/>
      <c r="C34" s="370"/>
      <c r="D34" s="385"/>
      <c r="E34" s="380" t="s">
        <v>295</v>
      </c>
      <c r="F34" s="381" t="s">
        <v>273</v>
      </c>
      <c r="G34" s="240">
        <v>7.545</v>
      </c>
      <c r="H34" s="240">
        <v>785</v>
      </c>
      <c r="I34" s="240">
        <v>199</v>
      </c>
      <c r="J34" s="381" t="s">
        <v>286</v>
      </c>
      <c r="K34" s="240">
        <v>9790</v>
      </c>
      <c r="L34" s="332">
        <v>14135</v>
      </c>
      <c r="M34" s="332">
        <v>79</v>
      </c>
      <c r="N34" s="360" t="s">
        <v>287</v>
      </c>
      <c r="O34" s="382" t="s">
        <v>288</v>
      </c>
      <c r="P34" s="362">
        <f t="shared" si="0"/>
        <v>608.5223529411765</v>
      </c>
      <c r="Q34" s="383" t="s">
        <v>289</v>
      </c>
      <c r="R34" s="240" t="s">
        <v>267</v>
      </c>
      <c r="S34" s="240" t="s">
        <v>268</v>
      </c>
      <c r="T34" s="332" t="s">
        <v>65</v>
      </c>
      <c r="U34" s="332"/>
      <c r="V34" s="365" t="s">
        <v>271</v>
      </c>
      <c r="W34" s="366">
        <f t="shared" si="1"/>
        <v>100</v>
      </c>
      <c r="X34" s="384">
        <v>100</v>
      </c>
      <c r="Z34" s="368"/>
    </row>
    <row r="35" spans="2:26" ht="42" customHeight="1">
      <c r="B35" s="369"/>
      <c r="C35" s="370"/>
      <c r="D35" s="385"/>
      <c r="E35" s="380" t="s">
        <v>295</v>
      </c>
      <c r="F35" s="381" t="s">
        <v>273</v>
      </c>
      <c r="G35" s="240">
        <v>7.545</v>
      </c>
      <c r="H35" s="240">
        <v>785</v>
      </c>
      <c r="I35" s="240">
        <v>199</v>
      </c>
      <c r="J35" s="381" t="s">
        <v>286</v>
      </c>
      <c r="K35" s="240">
        <v>9790</v>
      </c>
      <c r="L35" s="332">
        <v>14135</v>
      </c>
      <c r="M35" s="332">
        <v>79</v>
      </c>
      <c r="N35" s="360" t="s">
        <v>287</v>
      </c>
      <c r="O35" s="382" t="s">
        <v>292</v>
      </c>
      <c r="P35" s="362">
        <f>IF(O35&gt;0,1/O35*37.7*68.6,"")</f>
        <v>601.4465116279071</v>
      </c>
      <c r="Q35" s="383" t="s">
        <v>289</v>
      </c>
      <c r="R35" s="240" t="s">
        <v>267</v>
      </c>
      <c r="S35" s="240" t="s">
        <v>268</v>
      </c>
      <c r="T35" s="332" t="s">
        <v>65</v>
      </c>
      <c r="U35" s="332"/>
      <c r="V35" s="365" t="s">
        <v>271</v>
      </c>
      <c r="W35" s="366">
        <f>IF(O35&lt;&gt;0,IF(O35&gt;=Q35,ROUNDDOWN(O35/Q35*100,0),""),"")</f>
        <v>101</v>
      </c>
      <c r="X35" s="384">
        <v>100</v>
      </c>
      <c r="Z35" s="368"/>
    </row>
    <row r="36" spans="2:26" ht="42" customHeight="1">
      <c r="B36" s="369"/>
      <c r="C36" s="370"/>
      <c r="D36" s="385"/>
      <c r="E36" s="380" t="s">
        <v>295</v>
      </c>
      <c r="F36" s="381" t="s">
        <v>273</v>
      </c>
      <c r="G36" s="240">
        <v>7.545</v>
      </c>
      <c r="H36" s="240">
        <v>785</v>
      </c>
      <c r="I36" s="240">
        <v>199</v>
      </c>
      <c r="J36" s="381" t="s">
        <v>286</v>
      </c>
      <c r="K36" s="240">
        <v>12110</v>
      </c>
      <c r="L36" s="332">
        <v>15520</v>
      </c>
      <c r="M36" s="332">
        <v>62</v>
      </c>
      <c r="N36" s="360" t="s">
        <v>265</v>
      </c>
      <c r="O36" s="382" t="s">
        <v>294</v>
      </c>
      <c r="P36" s="362">
        <f t="shared" si="0"/>
        <v>615.7666666666667</v>
      </c>
      <c r="Q36" s="383" t="s">
        <v>266</v>
      </c>
      <c r="R36" s="240" t="s">
        <v>267</v>
      </c>
      <c r="S36" s="240" t="s">
        <v>268</v>
      </c>
      <c r="T36" s="332" t="s">
        <v>65</v>
      </c>
      <c r="U36" s="332"/>
      <c r="V36" s="365" t="s">
        <v>271</v>
      </c>
      <c r="W36" s="366">
        <f t="shared" si="1"/>
        <v>103</v>
      </c>
      <c r="X36" s="384">
        <v>100</v>
      </c>
      <c r="Z36" s="368"/>
    </row>
    <row r="37" spans="2:26" ht="42" customHeight="1">
      <c r="B37" s="369"/>
      <c r="C37" s="370"/>
      <c r="D37" s="385"/>
      <c r="E37" s="380" t="s">
        <v>295</v>
      </c>
      <c r="F37" s="381" t="s">
        <v>273</v>
      </c>
      <c r="G37" s="240">
        <v>7.545</v>
      </c>
      <c r="H37" s="240">
        <v>785</v>
      </c>
      <c r="I37" s="240">
        <v>199</v>
      </c>
      <c r="J37" s="381" t="s">
        <v>286</v>
      </c>
      <c r="K37" s="240">
        <v>12110</v>
      </c>
      <c r="L37" s="332">
        <v>15520</v>
      </c>
      <c r="M37" s="332">
        <v>62</v>
      </c>
      <c r="N37" s="360" t="s">
        <v>265</v>
      </c>
      <c r="O37" s="382" t="s">
        <v>288</v>
      </c>
      <c r="P37" s="362">
        <f>IF(O37&gt;0,1/O37*37.7*68.6,"")</f>
        <v>608.5223529411765</v>
      </c>
      <c r="Q37" s="383" t="s">
        <v>266</v>
      </c>
      <c r="R37" s="240" t="s">
        <v>267</v>
      </c>
      <c r="S37" s="240" t="s">
        <v>268</v>
      </c>
      <c r="T37" s="332" t="s">
        <v>65</v>
      </c>
      <c r="U37" s="332"/>
      <c r="V37" s="365" t="s">
        <v>271</v>
      </c>
      <c r="W37" s="366">
        <f>IF(O37&lt;&gt;0,IF(O37&gt;=Q37,ROUNDDOWN(O37/Q37*100,0),""),"")</f>
        <v>104</v>
      </c>
      <c r="X37" s="384">
        <v>100</v>
      </c>
      <c r="Z37" s="368"/>
    </row>
    <row r="38" spans="2:26" ht="42" customHeight="1">
      <c r="B38" s="369"/>
      <c r="C38" s="370"/>
      <c r="D38" s="385"/>
      <c r="E38" s="380" t="s">
        <v>296</v>
      </c>
      <c r="F38" s="381" t="s">
        <v>273</v>
      </c>
      <c r="G38" s="240">
        <v>7.545</v>
      </c>
      <c r="H38" s="240">
        <v>785</v>
      </c>
      <c r="I38" s="240">
        <v>199</v>
      </c>
      <c r="J38" s="381" t="s">
        <v>286</v>
      </c>
      <c r="K38" s="240">
        <v>9790</v>
      </c>
      <c r="L38" s="332">
        <v>14135</v>
      </c>
      <c r="M38" s="332">
        <v>79</v>
      </c>
      <c r="N38" s="360" t="s">
        <v>287</v>
      </c>
      <c r="O38" s="382" t="s">
        <v>288</v>
      </c>
      <c r="P38" s="362">
        <f t="shared" si="0"/>
        <v>608.5223529411765</v>
      </c>
      <c r="Q38" s="383" t="s">
        <v>289</v>
      </c>
      <c r="R38" s="240" t="s">
        <v>267</v>
      </c>
      <c r="S38" s="240" t="s">
        <v>268</v>
      </c>
      <c r="T38" s="332" t="s">
        <v>65</v>
      </c>
      <c r="U38" s="332"/>
      <c r="V38" s="365" t="s">
        <v>271</v>
      </c>
      <c r="W38" s="366">
        <f t="shared" si="1"/>
        <v>100</v>
      </c>
      <c r="X38" s="384">
        <v>100</v>
      </c>
      <c r="Z38" s="368"/>
    </row>
    <row r="39" spans="2:26" ht="42" customHeight="1">
      <c r="B39" s="369"/>
      <c r="C39" s="370"/>
      <c r="D39" s="385"/>
      <c r="E39" s="380" t="s">
        <v>296</v>
      </c>
      <c r="F39" s="381" t="s">
        <v>273</v>
      </c>
      <c r="G39" s="240">
        <v>7.545</v>
      </c>
      <c r="H39" s="240">
        <v>785</v>
      </c>
      <c r="I39" s="240">
        <v>199</v>
      </c>
      <c r="J39" s="381" t="s">
        <v>286</v>
      </c>
      <c r="K39" s="240">
        <v>9790</v>
      </c>
      <c r="L39" s="332">
        <v>14135</v>
      </c>
      <c r="M39" s="332">
        <v>79</v>
      </c>
      <c r="N39" s="360" t="s">
        <v>287</v>
      </c>
      <c r="O39" s="382" t="s">
        <v>292</v>
      </c>
      <c r="P39" s="362">
        <f>IF(O39&gt;0,1/O39*37.7*68.6,"")</f>
        <v>601.4465116279071</v>
      </c>
      <c r="Q39" s="383" t="s">
        <v>289</v>
      </c>
      <c r="R39" s="240" t="s">
        <v>267</v>
      </c>
      <c r="S39" s="240" t="s">
        <v>268</v>
      </c>
      <c r="T39" s="332" t="s">
        <v>65</v>
      </c>
      <c r="U39" s="332"/>
      <c r="V39" s="365" t="s">
        <v>271</v>
      </c>
      <c r="W39" s="366">
        <f>IF(O39&lt;&gt;0,IF(O39&gt;=Q39,ROUNDDOWN(O39/Q39*100,0),""),"")</f>
        <v>101</v>
      </c>
      <c r="X39" s="384">
        <v>100</v>
      </c>
      <c r="Z39" s="368"/>
    </row>
    <row r="40" spans="2:26" ht="42" customHeight="1">
      <c r="B40" s="369"/>
      <c r="C40" s="372"/>
      <c r="D40" s="385"/>
      <c r="E40" s="380" t="s">
        <v>297</v>
      </c>
      <c r="F40" s="381" t="s">
        <v>273</v>
      </c>
      <c r="G40" s="240">
        <v>7.545</v>
      </c>
      <c r="H40" s="240">
        <v>785</v>
      </c>
      <c r="I40" s="240">
        <v>199</v>
      </c>
      <c r="J40" s="381" t="s">
        <v>286</v>
      </c>
      <c r="K40" s="240">
        <v>9790</v>
      </c>
      <c r="L40" s="332">
        <v>14135</v>
      </c>
      <c r="M40" s="332">
        <v>79</v>
      </c>
      <c r="N40" s="360" t="s">
        <v>287</v>
      </c>
      <c r="O40" s="382" t="s">
        <v>288</v>
      </c>
      <c r="P40" s="362">
        <f t="shared" si="0"/>
        <v>608.5223529411765</v>
      </c>
      <c r="Q40" s="383" t="s">
        <v>289</v>
      </c>
      <c r="R40" s="240" t="s">
        <v>267</v>
      </c>
      <c r="S40" s="240" t="s">
        <v>268</v>
      </c>
      <c r="T40" s="332" t="s">
        <v>65</v>
      </c>
      <c r="U40" s="332"/>
      <c r="V40" s="365" t="s">
        <v>271</v>
      </c>
      <c r="W40" s="366">
        <f t="shared" si="1"/>
        <v>100</v>
      </c>
      <c r="X40" s="384">
        <v>100</v>
      </c>
      <c r="Z40" s="368"/>
    </row>
    <row r="41" spans="2:26" ht="42" customHeight="1">
      <c r="B41" s="369"/>
      <c r="C41" s="372"/>
      <c r="D41" s="385"/>
      <c r="E41" s="380" t="s">
        <v>297</v>
      </c>
      <c r="F41" s="381" t="s">
        <v>273</v>
      </c>
      <c r="G41" s="240">
        <v>7.545</v>
      </c>
      <c r="H41" s="240">
        <v>785</v>
      </c>
      <c r="I41" s="240">
        <v>199</v>
      </c>
      <c r="J41" s="381" t="s">
        <v>286</v>
      </c>
      <c r="K41" s="240">
        <v>9790</v>
      </c>
      <c r="L41" s="332">
        <v>14135</v>
      </c>
      <c r="M41" s="332">
        <v>79</v>
      </c>
      <c r="N41" s="360" t="s">
        <v>287</v>
      </c>
      <c r="O41" s="382" t="s">
        <v>292</v>
      </c>
      <c r="P41" s="362">
        <f>IF(O41&gt;0,1/O41*37.7*68.6,"")</f>
        <v>601.4465116279071</v>
      </c>
      <c r="Q41" s="383" t="s">
        <v>289</v>
      </c>
      <c r="R41" s="240" t="s">
        <v>267</v>
      </c>
      <c r="S41" s="240" t="s">
        <v>268</v>
      </c>
      <c r="T41" s="332" t="s">
        <v>65</v>
      </c>
      <c r="U41" s="332"/>
      <c r="V41" s="365" t="s">
        <v>271</v>
      </c>
      <c r="W41" s="366">
        <f>IF(O41&lt;&gt;0,IF(O41&gt;=Q41,ROUNDDOWN(O41/Q41*100,0),""),"")</f>
        <v>101</v>
      </c>
      <c r="X41" s="384">
        <v>100</v>
      </c>
      <c r="Z41" s="368"/>
    </row>
    <row r="42" spans="2:26" ht="42" customHeight="1">
      <c r="B42" s="369"/>
      <c r="C42" s="372"/>
      <c r="D42" s="385"/>
      <c r="E42" s="380" t="s">
        <v>300</v>
      </c>
      <c r="F42" s="381" t="s">
        <v>273</v>
      </c>
      <c r="G42" s="240">
        <v>7.545</v>
      </c>
      <c r="H42" s="240">
        <v>785</v>
      </c>
      <c r="I42" s="240">
        <v>199</v>
      </c>
      <c r="J42" s="381" t="s">
        <v>286</v>
      </c>
      <c r="K42" s="240">
        <v>9774</v>
      </c>
      <c r="L42" s="332">
        <v>13074</v>
      </c>
      <c r="M42" s="332">
        <v>60</v>
      </c>
      <c r="N42" s="360" t="s">
        <v>265</v>
      </c>
      <c r="O42" s="382" t="s">
        <v>298</v>
      </c>
      <c r="P42" s="362">
        <f t="shared" si="0"/>
        <v>587.7772727272727</v>
      </c>
      <c r="Q42" s="383" t="s">
        <v>280</v>
      </c>
      <c r="R42" s="240" t="s">
        <v>267</v>
      </c>
      <c r="S42" s="240" t="s">
        <v>268</v>
      </c>
      <c r="T42" s="332" t="s">
        <v>65</v>
      </c>
      <c r="U42" s="332"/>
      <c r="V42" s="365" t="s">
        <v>271</v>
      </c>
      <c r="W42" s="366">
        <f t="shared" si="1"/>
      </c>
      <c r="X42" s="384" t="s">
        <v>299</v>
      </c>
      <c r="Z42" s="368"/>
    </row>
    <row r="43" spans="2:26" ht="42" customHeight="1">
      <c r="B43" s="369"/>
      <c r="C43" s="372"/>
      <c r="D43" s="385"/>
      <c r="E43" s="380" t="s">
        <v>300</v>
      </c>
      <c r="F43" s="381" t="s">
        <v>273</v>
      </c>
      <c r="G43" s="240">
        <v>7.545</v>
      </c>
      <c r="H43" s="240">
        <v>785</v>
      </c>
      <c r="I43" s="240">
        <v>199</v>
      </c>
      <c r="J43" s="381" t="s">
        <v>286</v>
      </c>
      <c r="K43" s="240">
        <v>9774</v>
      </c>
      <c r="L43" s="332">
        <v>13074</v>
      </c>
      <c r="M43" s="332">
        <v>60</v>
      </c>
      <c r="N43" s="360" t="s">
        <v>265</v>
      </c>
      <c r="O43" s="382" t="s">
        <v>301</v>
      </c>
      <c r="P43" s="362">
        <f>IF(O43&gt;0,1/O43*37.7*68.6,"")</f>
        <v>581.1730337078651</v>
      </c>
      <c r="Q43" s="383" t="s">
        <v>280</v>
      </c>
      <c r="R43" s="240" t="s">
        <v>267</v>
      </c>
      <c r="S43" s="240" t="s">
        <v>268</v>
      </c>
      <c r="T43" s="332" t="s">
        <v>65</v>
      </c>
      <c r="U43" s="332"/>
      <c r="V43" s="365" t="s">
        <v>271</v>
      </c>
      <c r="W43" s="366">
        <f>IF(O43&lt;&gt;0,IF(O43&gt;=Q43,ROUNDDOWN(O43/Q43*100,0),""),"")</f>
      </c>
      <c r="X43" s="384" t="s">
        <v>299</v>
      </c>
      <c r="Z43" s="368"/>
    </row>
    <row r="44" spans="2:26" ht="42" customHeight="1">
      <c r="B44" s="369"/>
      <c r="C44" s="372"/>
      <c r="D44" s="385"/>
      <c r="E44" s="380" t="s">
        <v>302</v>
      </c>
      <c r="F44" s="381" t="s">
        <v>273</v>
      </c>
      <c r="G44" s="240">
        <v>7.545</v>
      </c>
      <c r="H44" s="240">
        <v>785</v>
      </c>
      <c r="I44" s="240">
        <v>199</v>
      </c>
      <c r="J44" s="381" t="s">
        <v>286</v>
      </c>
      <c r="K44" s="240">
        <v>9774</v>
      </c>
      <c r="L44" s="332">
        <v>13074</v>
      </c>
      <c r="M44" s="332">
        <v>60</v>
      </c>
      <c r="N44" s="360" t="s">
        <v>265</v>
      </c>
      <c r="O44" s="382" t="s">
        <v>298</v>
      </c>
      <c r="P44" s="362">
        <f t="shared" si="0"/>
        <v>587.7772727272727</v>
      </c>
      <c r="Q44" s="383" t="s">
        <v>280</v>
      </c>
      <c r="R44" s="240" t="s">
        <v>267</v>
      </c>
      <c r="S44" s="240" t="s">
        <v>268</v>
      </c>
      <c r="T44" s="332" t="s">
        <v>65</v>
      </c>
      <c r="U44" s="332"/>
      <c r="V44" s="365" t="s">
        <v>271</v>
      </c>
      <c r="W44" s="366">
        <f t="shared" si="1"/>
      </c>
      <c r="X44" s="384" t="s">
        <v>299</v>
      </c>
      <c r="Z44" s="368"/>
    </row>
    <row r="45" spans="2:26" ht="42" customHeight="1">
      <c r="B45" s="369"/>
      <c r="C45" s="372"/>
      <c r="D45" s="385"/>
      <c r="E45" s="380" t="s">
        <v>302</v>
      </c>
      <c r="F45" s="381" t="s">
        <v>273</v>
      </c>
      <c r="G45" s="240">
        <v>7.545</v>
      </c>
      <c r="H45" s="240">
        <v>785</v>
      </c>
      <c r="I45" s="240">
        <v>199</v>
      </c>
      <c r="J45" s="381" t="s">
        <v>286</v>
      </c>
      <c r="K45" s="240">
        <v>9774</v>
      </c>
      <c r="L45" s="332">
        <v>13074</v>
      </c>
      <c r="M45" s="332">
        <v>60</v>
      </c>
      <c r="N45" s="360" t="s">
        <v>265</v>
      </c>
      <c r="O45" s="382" t="s">
        <v>301</v>
      </c>
      <c r="P45" s="362">
        <f>IF(O45&gt;0,1/O45*37.7*68.6,"")</f>
        <v>581.1730337078651</v>
      </c>
      <c r="Q45" s="383" t="s">
        <v>280</v>
      </c>
      <c r="R45" s="240" t="s">
        <v>267</v>
      </c>
      <c r="S45" s="240" t="s">
        <v>268</v>
      </c>
      <c r="T45" s="332" t="s">
        <v>65</v>
      </c>
      <c r="U45" s="332"/>
      <c r="V45" s="365" t="s">
        <v>271</v>
      </c>
      <c r="W45" s="366">
        <f>IF(O45&lt;&gt;0,IF(O45&gt;=Q45,ROUNDDOWN(O45/Q45*100,0),""),"")</f>
      </c>
      <c r="X45" s="384" t="s">
        <v>299</v>
      </c>
      <c r="Z45" s="368"/>
    </row>
    <row r="46" spans="2:26" ht="42" customHeight="1">
      <c r="B46" s="369"/>
      <c r="C46" s="372"/>
      <c r="D46" s="385"/>
      <c r="E46" s="380" t="s">
        <v>303</v>
      </c>
      <c r="F46" s="381" t="s">
        <v>273</v>
      </c>
      <c r="G46" s="240">
        <v>7.545</v>
      </c>
      <c r="H46" s="240">
        <v>785</v>
      </c>
      <c r="I46" s="240">
        <v>199</v>
      </c>
      <c r="J46" s="381" t="s">
        <v>286</v>
      </c>
      <c r="K46" s="240">
        <v>9790</v>
      </c>
      <c r="L46" s="332">
        <v>14135</v>
      </c>
      <c r="M46" s="332">
        <v>79</v>
      </c>
      <c r="N46" s="360" t="s">
        <v>287</v>
      </c>
      <c r="O46" s="382" t="s">
        <v>292</v>
      </c>
      <c r="P46" s="362">
        <f>IF(O46&gt;0,1/O46*37.7*68.6,"")</f>
        <v>601.4465116279071</v>
      </c>
      <c r="Q46" s="383" t="s">
        <v>289</v>
      </c>
      <c r="R46" s="240" t="s">
        <v>267</v>
      </c>
      <c r="S46" s="240" t="s">
        <v>268</v>
      </c>
      <c r="T46" s="332" t="s">
        <v>65</v>
      </c>
      <c r="U46" s="332"/>
      <c r="V46" s="365" t="s">
        <v>271</v>
      </c>
      <c r="W46" s="366">
        <f>IF(O46&lt;&gt;0,IF(O46&gt;=Q46,ROUNDDOWN(O46/Q46*100,0),""),"")</f>
        <v>101</v>
      </c>
      <c r="X46" s="384">
        <v>100</v>
      </c>
      <c r="Z46" s="368"/>
    </row>
    <row r="47" spans="2:26" ht="42" customHeight="1">
      <c r="B47" s="369"/>
      <c r="C47" s="373"/>
      <c r="D47" s="332"/>
      <c r="E47" s="380" t="s">
        <v>304</v>
      </c>
      <c r="F47" s="381" t="s">
        <v>273</v>
      </c>
      <c r="G47" s="240">
        <v>7.545</v>
      </c>
      <c r="H47" s="240">
        <v>785</v>
      </c>
      <c r="I47" s="240">
        <v>199</v>
      </c>
      <c r="J47" s="381" t="s">
        <v>286</v>
      </c>
      <c r="K47" s="240">
        <v>9790</v>
      </c>
      <c r="L47" s="332">
        <v>14135</v>
      </c>
      <c r="M47" s="332">
        <v>79</v>
      </c>
      <c r="N47" s="360" t="s">
        <v>287</v>
      </c>
      <c r="O47" s="382" t="s">
        <v>292</v>
      </c>
      <c r="P47" s="362">
        <f>IF(O47&gt;0,1/O47*37.7*68.6,"")</f>
        <v>601.4465116279071</v>
      </c>
      <c r="Q47" s="383" t="s">
        <v>289</v>
      </c>
      <c r="R47" s="240" t="s">
        <v>267</v>
      </c>
      <c r="S47" s="240" t="s">
        <v>268</v>
      </c>
      <c r="T47" s="332" t="s">
        <v>65</v>
      </c>
      <c r="U47" s="332"/>
      <c r="V47" s="365" t="s">
        <v>271</v>
      </c>
      <c r="W47" s="366">
        <f>IF(O47&lt;&gt;0,IF(O47&gt;=Q47,ROUNDDOWN(O47/Q47*100,0),""),"")</f>
        <v>101</v>
      </c>
      <c r="X47" s="384">
        <v>100</v>
      </c>
      <c r="Z47" s="368"/>
    </row>
    <row r="48" spans="2:26" ht="42" customHeight="1">
      <c r="B48" s="369"/>
      <c r="C48" s="373"/>
      <c r="D48" s="375" t="s">
        <v>305</v>
      </c>
      <c r="E48" s="376" t="s">
        <v>310</v>
      </c>
      <c r="F48" s="359" t="s">
        <v>273</v>
      </c>
      <c r="G48" s="359">
        <v>7.545</v>
      </c>
      <c r="H48" s="359">
        <v>745</v>
      </c>
      <c r="I48" s="359">
        <v>162</v>
      </c>
      <c r="J48" s="359" t="s">
        <v>274</v>
      </c>
      <c r="K48" s="359">
        <v>8040</v>
      </c>
      <c r="L48" s="359">
        <v>11175</v>
      </c>
      <c r="M48" s="359">
        <v>57</v>
      </c>
      <c r="N48" s="360" t="s">
        <v>306</v>
      </c>
      <c r="O48" s="361" t="s">
        <v>307</v>
      </c>
      <c r="P48" s="362">
        <f t="shared" si="0"/>
        <v>438.3423728813559</v>
      </c>
      <c r="Q48" s="377" t="s">
        <v>308</v>
      </c>
      <c r="R48" s="240" t="s">
        <v>309</v>
      </c>
      <c r="S48" s="240" t="s">
        <v>268</v>
      </c>
      <c r="T48" s="227" t="s">
        <v>277</v>
      </c>
      <c r="U48" s="364"/>
      <c r="V48" s="365" t="s">
        <v>271</v>
      </c>
      <c r="W48" s="366">
        <f t="shared" si="1"/>
        <v>102</v>
      </c>
      <c r="X48" s="367">
        <v>100</v>
      </c>
      <c r="Z48" s="368"/>
    </row>
    <row r="49" spans="2:26" ht="42" customHeight="1">
      <c r="B49" s="369"/>
      <c r="C49" s="370"/>
      <c r="D49" s="386" t="s">
        <v>311</v>
      </c>
      <c r="E49" s="376" t="s">
        <v>316</v>
      </c>
      <c r="F49" s="359" t="s">
        <v>312</v>
      </c>
      <c r="G49" s="359">
        <v>2.998</v>
      </c>
      <c r="H49" s="359">
        <v>430</v>
      </c>
      <c r="I49" s="359">
        <v>129</v>
      </c>
      <c r="J49" s="359" t="s">
        <v>173</v>
      </c>
      <c r="K49" s="359">
        <v>3543</v>
      </c>
      <c r="L49" s="359">
        <v>5138</v>
      </c>
      <c r="M49" s="359">
        <v>29</v>
      </c>
      <c r="N49" s="360" t="s">
        <v>265</v>
      </c>
      <c r="O49" s="361" t="s">
        <v>313</v>
      </c>
      <c r="P49" s="362">
        <f>IF(O49&gt;0,1/O49*37.7*68.6,"")</f>
        <v>266.62061855670106</v>
      </c>
      <c r="Q49" s="377" t="s">
        <v>314</v>
      </c>
      <c r="R49" s="240" t="s">
        <v>267</v>
      </c>
      <c r="S49" s="240" t="s">
        <v>268</v>
      </c>
      <c r="T49" s="227" t="s">
        <v>277</v>
      </c>
      <c r="U49" s="364"/>
      <c r="V49" s="365" t="s">
        <v>271</v>
      </c>
      <c r="W49" s="366">
        <f>IF(O49&lt;&gt;0,IF(O49&gt;=Q49,ROUNDDOWN(O49/Q49*100,0),""),"")</f>
        <v>107</v>
      </c>
      <c r="X49" s="367"/>
      <c r="Z49" s="368"/>
    </row>
    <row r="50" spans="2:26" ht="42" customHeight="1">
      <c r="B50" s="369"/>
      <c r="C50" s="370"/>
      <c r="D50" s="375"/>
      <c r="E50" s="376" t="s">
        <v>316</v>
      </c>
      <c r="F50" s="359" t="s">
        <v>312</v>
      </c>
      <c r="G50" s="359">
        <v>2.998</v>
      </c>
      <c r="H50" s="359">
        <v>430</v>
      </c>
      <c r="I50" s="359">
        <v>129</v>
      </c>
      <c r="J50" s="359" t="s">
        <v>315</v>
      </c>
      <c r="K50" s="359">
        <v>3543</v>
      </c>
      <c r="L50" s="359">
        <v>5138</v>
      </c>
      <c r="M50" s="359">
        <v>29</v>
      </c>
      <c r="N50" s="360" t="s">
        <v>265</v>
      </c>
      <c r="O50" s="361" t="s">
        <v>313</v>
      </c>
      <c r="P50" s="362">
        <f>IF(O50&gt;0,1/O50*37.7*68.6,"")</f>
        <v>266.62061855670106</v>
      </c>
      <c r="Q50" s="377" t="s">
        <v>314</v>
      </c>
      <c r="R50" s="240" t="s">
        <v>267</v>
      </c>
      <c r="S50" s="240" t="s">
        <v>268</v>
      </c>
      <c r="T50" s="227" t="s">
        <v>277</v>
      </c>
      <c r="U50" s="364"/>
      <c r="V50" s="365" t="s">
        <v>271</v>
      </c>
      <c r="W50" s="366">
        <f>IF(O50&lt;&gt;0,IF(O50&gt;=Q50,ROUNDDOWN(O50/Q50*100,0),""),"")</f>
        <v>107</v>
      </c>
      <c r="X50" s="367"/>
      <c r="Z50" s="368"/>
    </row>
    <row r="51" spans="2:26" ht="42" customHeight="1">
      <c r="B51" s="369"/>
      <c r="C51" s="370"/>
      <c r="D51" s="375"/>
      <c r="E51" s="376" t="s">
        <v>459</v>
      </c>
      <c r="F51" s="359" t="s">
        <v>460</v>
      </c>
      <c r="G51" s="359">
        <v>2.998</v>
      </c>
      <c r="H51" s="359">
        <v>430</v>
      </c>
      <c r="I51" s="359">
        <v>129</v>
      </c>
      <c r="J51" s="359" t="s">
        <v>461</v>
      </c>
      <c r="K51" s="359">
        <v>3543</v>
      </c>
      <c r="L51" s="359">
        <v>5138</v>
      </c>
      <c r="M51" s="359">
        <v>29</v>
      </c>
      <c r="N51" s="360" t="s">
        <v>443</v>
      </c>
      <c r="O51" s="361" t="s">
        <v>462</v>
      </c>
      <c r="P51" s="362">
        <f t="shared" si="0"/>
        <v>266.62061855670106</v>
      </c>
      <c r="Q51" s="377" t="s">
        <v>463</v>
      </c>
      <c r="R51" s="240" t="s">
        <v>446</v>
      </c>
      <c r="S51" s="240" t="s">
        <v>439</v>
      </c>
      <c r="T51" s="227" t="s">
        <v>464</v>
      </c>
      <c r="U51" s="364"/>
      <c r="V51" s="365" t="s">
        <v>440</v>
      </c>
      <c r="W51" s="366">
        <f t="shared" si="1"/>
        <v>107</v>
      </c>
      <c r="X51" s="367">
        <v>105</v>
      </c>
      <c r="Z51" s="368"/>
    </row>
    <row r="52" spans="2:26" ht="42" customHeight="1">
      <c r="B52" s="369"/>
      <c r="C52" s="370"/>
      <c r="D52" s="375"/>
      <c r="E52" s="376" t="s">
        <v>459</v>
      </c>
      <c r="F52" s="359" t="s">
        <v>460</v>
      </c>
      <c r="G52" s="359">
        <v>2.998</v>
      </c>
      <c r="H52" s="359">
        <v>430</v>
      </c>
      <c r="I52" s="359">
        <v>129</v>
      </c>
      <c r="J52" s="359" t="s">
        <v>465</v>
      </c>
      <c r="K52" s="359">
        <v>3543</v>
      </c>
      <c r="L52" s="359">
        <v>5138</v>
      </c>
      <c r="M52" s="359">
        <v>29</v>
      </c>
      <c r="N52" s="360" t="s">
        <v>443</v>
      </c>
      <c r="O52" s="361" t="s">
        <v>462</v>
      </c>
      <c r="P52" s="362">
        <f t="shared" si="0"/>
        <v>266.62061855670106</v>
      </c>
      <c r="Q52" s="377" t="s">
        <v>463</v>
      </c>
      <c r="R52" s="240" t="s">
        <v>446</v>
      </c>
      <c r="S52" s="240" t="s">
        <v>439</v>
      </c>
      <c r="T52" s="227" t="s">
        <v>464</v>
      </c>
      <c r="U52" s="364"/>
      <c r="V52" s="365" t="s">
        <v>440</v>
      </c>
      <c r="W52" s="366">
        <f t="shared" si="1"/>
        <v>107</v>
      </c>
      <c r="X52" s="367">
        <v>105</v>
      </c>
      <c r="Z52" s="368"/>
    </row>
    <row r="53" spans="2:26" ht="42" customHeight="1">
      <c r="B53" s="369"/>
      <c r="C53" s="370"/>
      <c r="D53" s="375"/>
      <c r="E53" s="376" t="s">
        <v>466</v>
      </c>
      <c r="F53" s="359" t="s">
        <v>460</v>
      </c>
      <c r="G53" s="359">
        <v>2.998</v>
      </c>
      <c r="H53" s="359">
        <v>430</v>
      </c>
      <c r="I53" s="359">
        <v>129</v>
      </c>
      <c r="J53" s="359" t="s">
        <v>461</v>
      </c>
      <c r="K53" s="359">
        <v>3543</v>
      </c>
      <c r="L53" s="359">
        <v>5138</v>
      </c>
      <c r="M53" s="359">
        <v>29</v>
      </c>
      <c r="N53" s="360" t="s">
        <v>443</v>
      </c>
      <c r="O53" s="361" t="s">
        <v>462</v>
      </c>
      <c r="P53" s="362">
        <f t="shared" si="0"/>
        <v>266.62061855670106</v>
      </c>
      <c r="Q53" s="377" t="s">
        <v>463</v>
      </c>
      <c r="R53" s="240" t="s">
        <v>446</v>
      </c>
      <c r="S53" s="240" t="s">
        <v>439</v>
      </c>
      <c r="T53" s="227" t="s">
        <v>464</v>
      </c>
      <c r="U53" s="364"/>
      <c r="V53" s="365" t="s">
        <v>440</v>
      </c>
      <c r="W53" s="366">
        <f t="shared" si="1"/>
        <v>107</v>
      </c>
      <c r="X53" s="367">
        <v>105</v>
      </c>
      <c r="Z53" s="368"/>
    </row>
    <row r="54" spans="2:26" ht="42" customHeight="1">
      <c r="B54" s="369"/>
      <c r="C54" s="370"/>
      <c r="D54" s="375"/>
      <c r="E54" s="376" t="s">
        <v>466</v>
      </c>
      <c r="F54" s="359" t="s">
        <v>460</v>
      </c>
      <c r="G54" s="359">
        <v>2.998</v>
      </c>
      <c r="H54" s="359">
        <v>430</v>
      </c>
      <c r="I54" s="359">
        <v>129</v>
      </c>
      <c r="J54" s="359" t="s">
        <v>465</v>
      </c>
      <c r="K54" s="359">
        <v>3543</v>
      </c>
      <c r="L54" s="359">
        <v>5138</v>
      </c>
      <c r="M54" s="359">
        <v>29</v>
      </c>
      <c r="N54" s="360" t="s">
        <v>443</v>
      </c>
      <c r="O54" s="361" t="s">
        <v>462</v>
      </c>
      <c r="P54" s="362">
        <f t="shared" si="0"/>
        <v>266.62061855670106</v>
      </c>
      <c r="Q54" s="377" t="s">
        <v>463</v>
      </c>
      <c r="R54" s="240" t="s">
        <v>446</v>
      </c>
      <c r="S54" s="240" t="s">
        <v>439</v>
      </c>
      <c r="T54" s="227" t="s">
        <v>464</v>
      </c>
      <c r="U54" s="364"/>
      <c r="V54" s="365" t="s">
        <v>440</v>
      </c>
      <c r="W54" s="366">
        <f t="shared" si="1"/>
        <v>107</v>
      </c>
      <c r="X54" s="367">
        <v>105</v>
      </c>
      <c r="Z54" s="368"/>
    </row>
    <row r="55" spans="2:26" ht="42" customHeight="1">
      <c r="B55" s="369"/>
      <c r="C55" s="370"/>
      <c r="D55" s="375"/>
      <c r="E55" s="376" t="s">
        <v>467</v>
      </c>
      <c r="F55" s="359" t="s">
        <v>460</v>
      </c>
      <c r="G55" s="359">
        <v>2.998</v>
      </c>
      <c r="H55" s="359">
        <v>430</v>
      </c>
      <c r="I55" s="359">
        <v>129</v>
      </c>
      <c r="J55" s="359" t="s">
        <v>461</v>
      </c>
      <c r="K55" s="359">
        <v>5622</v>
      </c>
      <c r="L55" s="359">
        <v>7217</v>
      </c>
      <c r="M55" s="359">
        <v>29</v>
      </c>
      <c r="N55" s="360" t="s">
        <v>443</v>
      </c>
      <c r="O55" s="361" t="s">
        <v>468</v>
      </c>
      <c r="P55" s="362">
        <f t="shared" si="0"/>
        <v>349.4891891891891</v>
      </c>
      <c r="Q55" s="377" t="s">
        <v>469</v>
      </c>
      <c r="R55" s="240" t="s">
        <v>446</v>
      </c>
      <c r="S55" s="240" t="s">
        <v>439</v>
      </c>
      <c r="T55" s="227" t="s">
        <v>464</v>
      </c>
      <c r="U55" s="364"/>
      <c r="V55" s="365" t="s">
        <v>440</v>
      </c>
      <c r="W55" s="366">
        <f t="shared" si="1"/>
        <v>113</v>
      </c>
      <c r="X55" s="367">
        <v>110</v>
      </c>
      <c r="Z55" s="368"/>
    </row>
    <row r="56" spans="2:26" ht="42" customHeight="1">
      <c r="B56" s="369"/>
      <c r="C56" s="370"/>
      <c r="D56" s="375"/>
      <c r="E56" s="376" t="s">
        <v>467</v>
      </c>
      <c r="F56" s="359" t="s">
        <v>460</v>
      </c>
      <c r="G56" s="359">
        <v>2.998</v>
      </c>
      <c r="H56" s="359">
        <v>430</v>
      </c>
      <c r="I56" s="359">
        <v>129</v>
      </c>
      <c r="J56" s="359" t="s">
        <v>465</v>
      </c>
      <c r="K56" s="359">
        <v>5622</v>
      </c>
      <c r="L56" s="359">
        <v>7217</v>
      </c>
      <c r="M56" s="359">
        <v>29</v>
      </c>
      <c r="N56" s="360" t="s">
        <v>443</v>
      </c>
      <c r="O56" s="361" t="s">
        <v>470</v>
      </c>
      <c r="P56" s="362">
        <f t="shared" si="0"/>
        <v>344.82933333333335</v>
      </c>
      <c r="Q56" s="377" t="s">
        <v>469</v>
      </c>
      <c r="R56" s="240" t="s">
        <v>446</v>
      </c>
      <c r="S56" s="240" t="s">
        <v>439</v>
      </c>
      <c r="T56" s="227" t="s">
        <v>464</v>
      </c>
      <c r="U56" s="364"/>
      <c r="V56" s="365" t="s">
        <v>440</v>
      </c>
      <c r="W56" s="366">
        <f t="shared" si="1"/>
        <v>115</v>
      </c>
      <c r="X56" s="367">
        <v>115</v>
      </c>
      <c r="Z56" s="368"/>
    </row>
    <row r="57" spans="2:26" ht="42" customHeight="1">
      <c r="B57" s="369"/>
      <c r="C57" s="370"/>
      <c r="D57" s="375"/>
      <c r="E57" s="376" t="s">
        <v>471</v>
      </c>
      <c r="F57" s="359" t="s">
        <v>460</v>
      </c>
      <c r="G57" s="359">
        <v>2.998</v>
      </c>
      <c r="H57" s="359">
        <v>430</v>
      </c>
      <c r="I57" s="359">
        <v>129</v>
      </c>
      <c r="J57" s="359" t="s">
        <v>465</v>
      </c>
      <c r="K57" s="359">
        <v>5622</v>
      </c>
      <c r="L57" s="359">
        <v>7217</v>
      </c>
      <c r="M57" s="359">
        <v>29</v>
      </c>
      <c r="N57" s="360" t="s">
        <v>443</v>
      </c>
      <c r="O57" s="361" t="s">
        <v>470</v>
      </c>
      <c r="P57" s="362">
        <f>IF(O57&gt;0,1/O57*37.7*68.6,"")</f>
        <v>344.82933333333335</v>
      </c>
      <c r="Q57" s="377" t="s">
        <v>469</v>
      </c>
      <c r="R57" s="240" t="s">
        <v>446</v>
      </c>
      <c r="S57" s="240" t="s">
        <v>439</v>
      </c>
      <c r="T57" s="227" t="s">
        <v>464</v>
      </c>
      <c r="U57" s="364"/>
      <c r="V57" s="365" t="s">
        <v>440</v>
      </c>
      <c r="W57" s="366">
        <f>IF(O57&lt;&gt;0,IF(O57&gt;=Q57,ROUNDDOWN(O57/Q57*100,0),""),"")</f>
        <v>115</v>
      </c>
      <c r="X57" s="367">
        <v>115</v>
      </c>
      <c r="Z57" s="368"/>
    </row>
    <row r="58" spans="1:26" s="391" customFormat="1" ht="42" customHeight="1">
      <c r="A58" s="387"/>
      <c r="B58" s="388"/>
      <c r="C58" s="373"/>
      <c r="D58" s="389"/>
      <c r="E58" s="358" t="s">
        <v>472</v>
      </c>
      <c r="F58" s="359" t="s">
        <v>460</v>
      </c>
      <c r="G58" s="359">
        <v>2.998</v>
      </c>
      <c r="H58" s="359">
        <v>370</v>
      </c>
      <c r="I58" s="359">
        <v>110</v>
      </c>
      <c r="J58" s="359" t="s">
        <v>465</v>
      </c>
      <c r="K58" s="359">
        <v>3543</v>
      </c>
      <c r="L58" s="359">
        <v>5138</v>
      </c>
      <c r="M58" s="359">
        <v>29</v>
      </c>
      <c r="N58" s="360" t="s">
        <v>443</v>
      </c>
      <c r="O58" s="361" t="s">
        <v>473</v>
      </c>
      <c r="P58" s="362">
        <f>IF(O58&gt;0,1/O58*37.7*68.6,"")</f>
        <v>272.2336842105263</v>
      </c>
      <c r="Q58" s="377" t="s">
        <v>463</v>
      </c>
      <c r="R58" s="240" t="s">
        <v>446</v>
      </c>
      <c r="S58" s="240" t="s">
        <v>439</v>
      </c>
      <c r="T58" s="227" t="s">
        <v>474</v>
      </c>
      <c r="U58" s="364"/>
      <c r="V58" s="365" t="s">
        <v>440</v>
      </c>
      <c r="W58" s="366">
        <f>IF(O58&lt;&gt;0,IF(O58&gt;=Q58,ROUNDDOWN(O58/Q58*100,0),""),"")</f>
        <v>105</v>
      </c>
      <c r="X58" s="390">
        <v>115</v>
      </c>
      <c r="Z58" s="392"/>
    </row>
    <row r="59" spans="4:10" ht="12" customHeight="1">
      <c r="D59" s="314"/>
      <c r="E59" s="393"/>
      <c r="F59" s="394"/>
      <c r="G59" s="306"/>
      <c r="H59" s="306"/>
      <c r="I59" s="306"/>
      <c r="J59" s="306"/>
    </row>
    <row r="60" spans="2:26" s="395" customFormat="1" ht="12" customHeight="1">
      <c r="B60" s="396"/>
      <c r="C60" s="396" t="s">
        <v>475</v>
      </c>
      <c r="D60" s="396"/>
      <c r="E60" s="396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6"/>
      <c r="R60" s="396"/>
      <c r="S60" s="396"/>
      <c r="T60" s="396"/>
      <c r="U60" s="396"/>
      <c r="V60" s="396"/>
      <c r="W60" s="396"/>
      <c r="X60" s="396"/>
      <c r="Z60" s="305"/>
    </row>
    <row r="61" spans="2:26" s="395" customFormat="1" ht="12" customHeight="1">
      <c r="B61" s="396"/>
      <c r="C61" s="396" t="s">
        <v>476</v>
      </c>
      <c r="D61" s="396"/>
      <c r="E61" s="396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6"/>
      <c r="R61" s="396"/>
      <c r="S61" s="396"/>
      <c r="T61" s="396"/>
      <c r="U61" s="396"/>
      <c r="V61" s="396"/>
      <c r="W61" s="396"/>
      <c r="X61" s="396"/>
      <c r="Z61" s="305"/>
    </row>
    <row r="62" spans="3:10" ht="12" customHeight="1">
      <c r="C62" s="308"/>
      <c r="F62" s="306"/>
      <c r="G62" s="306"/>
      <c r="H62" s="306"/>
      <c r="I62" s="306"/>
      <c r="J62" s="306"/>
    </row>
  </sheetData>
  <sheetProtection/>
  <mergeCells count="2">
    <mergeCell ref="F4:I4"/>
    <mergeCell ref="S4:U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2015-01-22T06:22:30Z</dcterms:created>
  <dcterms:modified xsi:type="dcterms:W3CDTF">2016-03-23T02:07:20Z</dcterms:modified>
  <cp:category/>
  <cp:version/>
  <cp:contentType/>
  <cp:contentStatus/>
</cp:coreProperties>
</file>