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0月\"/>
    </mc:Choice>
  </mc:AlternateContent>
  <bookViews>
    <workbookView xWindow="0" yWindow="0" windowWidth="16200" windowHeight="24810"/>
  </bookViews>
  <sheets>
    <sheet name="1-7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'1-7'!$A$8:$U$19</definedName>
    <definedName name="Module1.社内配布用印刷">[1]!Module1.社内配布用印刷</definedName>
    <definedName name="Module1.提出用印刷">[1]!Module1.提出用印刷</definedName>
    <definedName name="_xlnm.Print_Area" localSheetId="0">'1-7'!$A$2:$U$30</definedName>
    <definedName name="_xlnm.Print_Titles" localSheetId="0">'1-7'!$3:$8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L9" i="1"/>
  <c r="M9" i="1"/>
  <c r="T9" i="1" s="1"/>
  <c r="N9" i="1"/>
  <c r="U9" i="1" s="1"/>
  <c r="S9" i="1"/>
  <c r="I10" i="1"/>
  <c r="L10" i="1"/>
  <c r="M10" i="1"/>
  <c r="N10" i="1"/>
  <c r="U10" i="1" s="1"/>
  <c r="S10" i="1"/>
  <c r="T10" i="1"/>
  <c r="I11" i="1"/>
  <c r="L11" i="1"/>
  <c r="M11" i="1"/>
  <c r="N11" i="1"/>
  <c r="S11" i="1"/>
  <c r="T11" i="1"/>
  <c r="U11" i="1"/>
  <c r="I12" i="1"/>
  <c r="L12" i="1"/>
  <c r="M12" i="1"/>
  <c r="T12" i="1" s="1"/>
  <c r="N12" i="1"/>
  <c r="S12" i="1"/>
  <c r="U12" i="1"/>
  <c r="I13" i="1"/>
  <c r="L13" i="1"/>
  <c r="M13" i="1"/>
  <c r="T13" i="1" s="1"/>
  <c r="N13" i="1"/>
  <c r="U13" i="1" s="1"/>
  <c r="S13" i="1"/>
  <c r="I14" i="1"/>
  <c r="L14" i="1"/>
  <c r="M14" i="1"/>
  <c r="N14" i="1"/>
  <c r="U14" i="1" s="1"/>
  <c r="S14" i="1"/>
  <c r="T14" i="1"/>
  <c r="I15" i="1"/>
  <c r="L15" i="1"/>
  <c r="M15" i="1"/>
  <c r="N15" i="1"/>
  <c r="S15" i="1"/>
  <c r="T15" i="1"/>
  <c r="U15" i="1"/>
  <c r="I16" i="1"/>
  <c r="L16" i="1"/>
  <c r="M16" i="1"/>
  <c r="T16" i="1" s="1"/>
  <c r="N16" i="1"/>
  <c r="S16" i="1"/>
  <c r="U16" i="1"/>
  <c r="I17" i="1"/>
  <c r="L17" i="1"/>
  <c r="M17" i="1"/>
  <c r="T17" i="1" s="1"/>
  <c r="N17" i="1"/>
  <c r="U17" i="1" s="1"/>
  <c r="S17" i="1"/>
  <c r="I18" i="1"/>
  <c r="L18" i="1"/>
  <c r="M18" i="1"/>
  <c r="N18" i="1"/>
  <c r="U18" i="1" s="1"/>
  <c r="S18" i="1"/>
  <c r="T18" i="1"/>
  <c r="I19" i="1"/>
  <c r="L19" i="1"/>
  <c r="M19" i="1"/>
  <c r="N19" i="1"/>
  <c r="S19" i="1"/>
  <c r="T19" i="1"/>
  <c r="U19" i="1"/>
</calcChain>
</file>

<file path=xl/sharedStrings.xml><?xml version="1.0" encoding="utf-8"?>
<sst xmlns="http://schemas.openxmlformats.org/spreadsheetml/2006/main" count="122" uniqueCount="65">
  <si>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5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</si>
  <si>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5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</si>
  <si>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</si>
  <si>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5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</si>
  <si>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5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</si>
  <si>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</si>
  <si>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</si>
  <si>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5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</si>
  <si>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</t>
    </r>
    <r>
      <rPr>
        <sz val="8"/>
        <rFont val="ＭＳ Ｐゴシック"/>
        <family val="3"/>
        <charset val="128"/>
      </rPr>
      <t>０８燃費値欄及び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</si>
  <si>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5"/>
  </si>
  <si>
    <t>F</t>
  </si>
  <si>
    <t>CCO, EGR, DF, SCR</t>
  </si>
  <si>
    <t>I, D, FI, TC, IC, P, EP</t>
  </si>
  <si>
    <t>8AT(E･LTC)</t>
  </si>
  <si>
    <t>YH01</t>
  </si>
  <si>
    <r>
      <t>0001, 0002</t>
    </r>
    <r>
      <rPr>
        <sz val="8"/>
        <color rgb="FFFF0000"/>
        <rFont val="Arial"/>
        <family val="2"/>
      </rPr>
      <t>, 0011, 0012</t>
    </r>
    <phoneticPr fontId="5"/>
  </si>
  <si>
    <t>3DA-K9CYH01L</t>
  </si>
  <si>
    <r>
      <t>1101</t>
    </r>
    <r>
      <rPr>
        <sz val="8"/>
        <color rgb="FFFF0000"/>
        <rFont val="Arial"/>
        <family val="2"/>
      </rPr>
      <t>, 1111</t>
    </r>
    <phoneticPr fontId="5"/>
  </si>
  <si>
    <t>3DA-K9CYH01</t>
  </si>
  <si>
    <r>
      <t xml:space="preserve">0101, 0102, 0103, 0104,
</t>
    </r>
    <r>
      <rPr>
        <sz val="8"/>
        <color rgb="FFFF0000"/>
        <rFont val="Arial"/>
        <family val="2"/>
      </rPr>
      <t>0111, 0112, 0113, 0114</t>
    </r>
    <phoneticPr fontId="5"/>
  </si>
  <si>
    <t>1001, 1002, 1003</t>
  </si>
  <si>
    <t>0001, 0002</t>
  </si>
  <si>
    <t>ベルランゴ</t>
    <phoneticPr fontId="5"/>
  </si>
  <si>
    <t>AH01</t>
  </si>
  <si>
    <t>0208</t>
  </si>
  <si>
    <t>3DA-C84AH01</t>
  </si>
  <si>
    <t>0204, 0209</t>
  </si>
  <si>
    <t>0205, 0206, 0207</t>
  </si>
  <si>
    <t>0201, 0202, 0203</t>
  </si>
  <si>
    <r>
      <t xml:space="preserve">C5 </t>
    </r>
    <r>
      <rPr>
        <sz val="8"/>
        <color theme="1"/>
        <rFont val="ＭＳ Ｐゴシック"/>
        <family val="3"/>
        <charset val="128"/>
      </rPr>
      <t>エアクロス</t>
    </r>
    <phoneticPr fontId="5"/>
  </si>
  <si>
    <t>0002</t>
  </si>
  <si>
    <t>3DA-C41YH01</t>
  </si>
  <si>
    <t>0001</t>
  </si>
  <si>
    <t>C4</t>
    <phoneticPr fontId="5"/>
  </si>
  <si>
    <t>シトロエン</t>
    <phoneticPr fontId="5"/>
  </si>
  <si>
    <t>低排出ガス
認定レベル</t>
    <rPh sb="6" eb="8">
      <t>ニンテイ</t>
    </rPh>
    <phoneticPr fontId="5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</si>
  <si>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</si>
  <si>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5"/>
  </si>
  <si>
    <t>主要排出
ガス対策</t>
    <phoneticPr fontId="5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</si>
  <si>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5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</si>
  <si>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</si>
  <si>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5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</si>
  <si>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5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</si>
  <si>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5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</si>
  <si>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</si>
  <si>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</si>
  <si>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</si>
  <si>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5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</si>
  <si>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</si>
  <si>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</si>
  <si>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</si>
  <si>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</si>
  <si>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</si>
  <si>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5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</si>
  <si>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5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</si>
  <si>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</si>
  <si>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</si>
  <si>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</si>
  <si>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</si>
  <si>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5"/>
  </si>
  <si>
    <t>メーカー入力欄</t>
    <rPh sb="4" eb="6">
      <t>ニュウリョク</t>
    </rPh>
    <rPh sb="6" eb="7">
      <t>ラン</t>
    </rPh>
    <phoneticPr fontId="5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</si>
  <si>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5"/>
  </si>
  <si>
    <t>ディーゼル乗用車</t>
    <rPh sb="5" eb="7">
      <t>ジョウヨウ</t>
    </rPh>
    <phoneticPr fontId="5"/>
  </si>
  <si>
    <r>
      <t>Stellantis</t>
    </r>
    <r>
      <rPr>
        <sz val="8"/>
        <rFont val="游ゴシック"/>
        <family val="2"/>
        <charset val="128"/>
      </rPr>
      <t>ジャパン株式会社</t>
    </r>
    <phoneticPr fontId="5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</si>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</sst>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"/>
    <numFmt numFmtId="178" formatCode="0_);[Red]\(0\)"/>
    <numFmt numFmtId="179" formatCode="0.0_ "/>
  </numFmts>
  <fonts count="18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color theme="1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游ゴシック"/>
      <family val="2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1">
    <xf numFmtId="0" fontId="0" fillId="0" borderId="0" xfId="0">
      <alignment vertical="center"/>
    </xf>
    <xf numFmtId="0" fontId="2" fillId="0" borderId="0" xfId="1" applyFont="1" applyFill="1" applyBorder="1"/>
    <xf numFmtId="0" fontId="2" fillId="0" borderId="0" xfId="0" applyFont="1" applyFill="1" applyBorder="1" applyAlignment="1"/>
    <xf numFmtId="0" fontId="2" fillId="0" borderId="0" xfId="1" applyFont="1" applyFill="1"/>
    <xf numFmtId="0" fontId="2" fillId="0" borderId="1" xfId="1" applyFont="1" applyFill="1" applyBorder="1"/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77" fontId="7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177" fontId="7" fillId="2" borderId="5" xfId="0" quotePrefix="1" applyNumberFormat="1" applyFont="1" applyFill="1" applyBorder="1" applyAlignment="1" applyProtection="1">
      <alignment horizontal="center" vertical="center" wrapText="1"/>
      <protection locked="0"/>
    </xf>
    <xf numFmtId="178" fontId="7" fillId="2" borderId="6" xfId="1" applyNumberFormat="1" applyFont="1" applyFill="1" applyBorder="1" applyAlignment="1">
      <alignment horizontal="center" vertical="center" wrapText="1"/>
    </xf>
    <xf numFmtId="179" fontId="7" fillId="2" borderId="7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>
      <alignment horizontal="center" vertical="center"/>
    </xf>
    <xf numFmtId="0" fontId="2" fillId="3" borderId="2" xfId="2" applyNumberFormat="1" applyFont="1" applyFill="1" applyBorder="1" applyAlignment="1">
      <alignment horizontal="center" vertical="center" wrapText="1"/>
    </xf>
    <xf numFmtId="49" fontId="2" fillId="3" borderId="2" xfId="2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2" fillId="3" borderId="8" xfId="1" applyFont="1" applyFill="1" applyBorder="1" applyAlignment="1">
      <alignment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Protection="1">
      <alignment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Protection="1">
      <alignment vertical="center"/>
      <protection locked="0"/>
    </xf>
    <xf numFmtId="0" fontId="2" fillId="0" borderId="2" xfId="1" applyFont="1" applyFill="1" applyBorder="1" applyAlignment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Protection="1">
      <alignment vertical="center"/>
      <protection locked="0"/>
    </xf>
    <xf numFmtId="0" fontId="9" fillId="2" borderId="12" xfId="0" applyFont="1" applyFill="1" applyBorder="1" applyProtection="1">
      <alignment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protection locked="0"/>
    </xf>
    <xf numFmtId="0" fontId="9" fillId="2" borderId="15" xfId="0" applyFont="1" applyFill="1" applyBorder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protection locked="0"/>
    </xf>
    <xf numFmtId="0" fontId="9" fillId="2" borderId="17" xfId="0" applyFont="1" applyFill="1" applyBorder="1" applyProtection="1">
      <alignment vertical="center"/>
      <protection locked="0"/>
    </xf>
    <xf numFmtId="0" fontId="11" fillId="0" borderId="8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shrinkToFit="1"/>
    </xf>
    <xf numFmtId="0" fontId="2" fillId="0" borderId="16" xfId="1" applyFont="1" applyFill="1" applyBorder="1" applyAlignment="1">
      <alignment horizontal="center" shrinkToFit="1"/>
    </xf>
    <xf numFmtId="0" fontId="2" fillId="0" borderId="10" xfId="1" applyFont="1" applyFill="1" applyBorder="1" applyAlignment="1">
      <alignment horizontal="center" shrinkToFit="1"/>
    </xf>
    <xf numFmtId="0" fontId="2" fillId="2" borderId="13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4" fillId="0" borderId="29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shrinkToFit="1"/>
    </xf>
    <xf numFmtId="0" fontId="2" fillId="0" borderId="1" xfId="1" applyFont="1" applyFill="1" applyBorder="1" applyAlignment="1">
      <alignment horizontal="center" shrinkToFit="1"/>
    </xf>
    <xf numFmtId="0" fontId="4" fillId="0" borderId="14" xfId="1" applyFont="1" applyFill="1" applyBorder="1" applyAlignment="1">
      <alignment horizontal="center" shrinkToFit="1"/>
    </xf>
    <xf numFmtId="0" fontId="2" fillId="4" borderId="1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Continuous"/>
    </xf>
    <xf numFmtId="0" fontId="4" fillId="0" borderId="4" xfId="1" applyFont="1" applyFill="1" applyBorder="1" applyAlignment="1">
      <alignment horizontal="centerContinuous"/>
    </xf>
    <xf numFmtId="0" fontId="2" fillId="0" borderId="31" xfId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16" xfId="1" applyFont="1" applyFill="1" applyBorder="1"/>
    <xf numFmtId="0" fontId="13" fillId="0" borderId="0" xfId="1" applyFont="1" applyFill="1" applyBorder="1" applyAlignment="1"/>
    <xf numFmtId="0" fontId="14" fillId="0" borderId="0" xfId="1" applyFont="1" applyFill="1" applyBorder="1" applyAlignment="1"/>
    <xf numFmtId="0" fontId="2" fillId="0" borderId="0" xfId="0" applyFont="1" applyFill="1" applyAlignment="1"/>
    <xf numFmtId="0" fontId="2" fillId="0" borderId="16" xfId="1" applyFont="1" applyFill="1" applyBorder="1" applyAlignment="1" applyProtection="1">
      <alignment horizontal="left"/>
      <protection locked="0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right"/>
    </xf>
    <xf numFmtId="0" fontId="17" fillId="0" borderId="0" xfId="1" applyFont="1" applyFill="1" applyBorder="1"/>
  </cellXfs>
  <cellStyles count="3">
    <cellStyle name="標準" xfId="0" builtinId="0"/>
    <cellStyle name="標準 2" xfId="1"/>
    <cellStyle name="標準_H14ﾍﾞｰ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30"/>
  <sheetViews>
    <sheetView tabSelected="1" view="pageBreakPreview" zoomScaleNormal="100" zoomScaleSheetLayoutView="100" workbookViewId="0">
      <selection activeCell="E19" sqref="E19"/>
    </sheetView>
  </sheetViews>
  <sheetFormatPr defaultRowHeight="11.25" x14ac:dyDescent="0.2"/>
  <cols>
    <col min="1" max="1" width="13.625" style="1" customWidth="1"/>
    <col min="2" max="2" width="1.875" style="1" customWidth="1"/>
    <col min="3" max="3" width="10.75" style="1" customWidth="1"/>
    <col min="4" max="4" width="13.875" style="1" bestFit="1" customWidth="1"/>
    <col min="5" max="5" width="17.5" style="1" customWidth="1"/>
    <col min="6" max="6" width="13.125" style="1" bestFit="1" customWidth="1"/>
    <col min="7" max="7" width="7" style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4" width="8.5" style="1" bestFit="1" customWidth="1"/>
    <col min="15" max="15" width="15.625" style="1" customWidth="1"/>
    <col min="16" max="16" width="17.125" style="1" customWidth="1"/>
    <col min="17" max="17" width="6" style="1" customWidth="1"/>
    <col min="18" max="18" width="12.625" style="1" customWidth="1"/>
    <col min="19" max="19" width="11" style="1" customWidth="1"/>
    <col min="20" max="21" width="8.25" style="1" bestFit="1" customWidth="1"/>
    <col min="22" max="22" width="9" style="1"/>
    <col min="23" max="24" width="10.625" style="2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" style="1" bestFit="1" customWidth="1"/>
    <col min="262" max="262" width="13.125" style="1" bestFit="1" customWidth="1"/>
    <col min="263" max="263" width="7" style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70" width="8.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19.375" style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" style="1" bestFit="1" customWidth="1"/>
    <col min="518" max="518" width="13.125" style="1" bestFit="1" customWidth="1"/>
    <col min="519" max="519" width="7" style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6" width="8.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19.375" style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" style="1" bestFit="1" customWidth="1"/>
    <col min="774" max="774" width="13.125" style="1" bestFit="1" customWidth="1"/>
    <col min="775" max="775" width="7" style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2" width="8.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19.375" style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" style="1" bestFit="1" customWidth="1"/>
    <col min="1030" max="1030" width="13.125" style="1" bestFit="1" customWidth="1"/>
    <col min="1031" max="1031" width="7" style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8" width="8.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19.375" style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" style="1" bestFit="1" customWidth="1"/>
    <col min="1286" max="1286" width="13.125" style="1" bestFit="1" customWidth="1"/>
    <col min="1287" max="1287" width="7" style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4" width="8.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19.375" style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" style="1" bestFit="1" customWidth="1"/>
    <col min="1542" max="1542" width="13.125" style="1" bestFit="1" customWidth="1"/>
    <col min="1543" max="1543" width="7" style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50" width="8.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19.375" style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" style="1" bestFit="1" customWidth="1"/>
    <col min="1798" max="1798" width="13.125" style="1" bestFit="1" customWidth="1"/>
    <col min="1799" max="1799" width="7" style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6" width="8.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19.375" style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" style="1" bestFit="1" customWidth="1"/>
    <col min="2054" max="2054" width="13.125" style="1" bestFit="1" customWidth="1"/>
    <col min="2055" max="2055" width="7" style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2" width="8.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19.375" style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" style="1" bestFit="1" customWidth="1"/>
    <col min="2310" max="2310" width="13.125" style="1" bestFit="1" customWidth="1"/>
    <col min="2311" max="2311" width="7" style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8" width="8.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19.375" style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" style="1" bestFit="1" customWidth="1"/>
    <col min="2566" max="2566" width="13.125" style="1" bestFit="1" customWidth="1"/>
    <col min="2567" max="2567" width="7" style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4" width="8.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19.375" style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" style="1" bestFit="1" customWidth="1"/>
    <col min="2822" max="2822" width="13.125" style="1" bestFit="1" customWidth="1"/>
    <col min="2823" max="2823" width="7" style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30" width="8.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19.375" style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" style="1" bestFit="1" customWidth="1"/>
    <col min="3078" max="3078" width="13.125" style="1" bestFit="1" customWidth="1"/>
    <col min="3079" max="3079" width="7" style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6" width="8.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19.375" style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" style="1" bestFit="1" customWidth="1"/>
    <col min="3334" max="3334" width="13.125" style="1" bestFit="1" customWidth="1"/>
    <col min="3335" max="3335" width="7" style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2" width="8.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19.375" style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" style="1" bestFit="1" customWidth="1"/>
    <col min="3590" max="3590" width="13.125" style="1" bestFit="1" customWidth="1"/>
    <col min="3591" max="3591" width="7" style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8" width="8.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19.375" style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" style="1" bestFit="1" customWidth="1"/>
    <col min="3846" max="3846" width="13.125" style="1" bestFit="1" customWidth="1"/>
    <col min="3847" max="3847" width="7" style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4" width="8.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19.375" style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" style="1" bestFit="1" customWidth="1"/>
    <col min="4102" max="4102" width="13.125" style="1" bestFit="1" customWidth="1"/>
    <col min="4103" max="4103" width="7" style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10" width="8.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19.375" style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" style="1" bestFit="1" customWidth="1"/>
    <col min="4358" max="4358" width="13.125" style="1" bestFit="1" customWidth="1"/>
    <col min="4359" max="4359" width="7" style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6" width="8.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19.375" style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" style="1" bestFit="1" customWidth="1"/>
    <col min="4614" max="4614" width="13.125" style="1" bestFit="1" customWidth="1"/>
    <col min="4615" max="4615" width="7" style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2" width="8.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19.375" style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" style="1" bestFit="1" customWidth="1"/>
    <col min="4870" max="4870" width="13.125" style="1" bestFit="1" customWidth="1"/>
    <col min="4871" max="4871" width="7" style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8" width="8.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19.375" style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" style="1" bestFit="1" customWidth="1"/>
    <col min="5126" max="5126" width="13.125" style="1" bestFit="1" customWidth="1"/>
    <col min="5127" max="5127" width="7" style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4" width="8.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19.375" style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" style="1" bestFit="1" customWidth="1"/>
    <col min="5382" max="5382" width="13.125" style="1" bestFit="1" customWidth="1"/>
    <col min="5383" max="5383" width="7" style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90" width="8.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19.375" style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" style="1" bestFit="1" customWidth="1"/>
    <col min="5638" max="5638" width="13.125" style="1" bestFit="1" customWidth="1"/>
    <col min="5639" max="5639" width="7" style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6" width="8.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19.375" style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" style="1" bestFit="1" customWidth="1"/>
    <col min="5894" max="5894" width="13.125" style="1" bestFit="1" customWidth="1"/>
    <col min="5895" max="5895" width="7" style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2" width="8.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19.375" style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" style="1" bestFit="1" customWidth="1"/>
    <col min="6150" max="6150" width="13.125" style="1" bestFit="1" customWidth="1"/>
    <col min="6151" max="6151" width="7" style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8" width="8.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19.375" style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" style="1" bestFit="1" customWidth="1"/>
    <col min="6406" max="6406" width="13.125" style="1" bestFit="1" customWidth="1"/>
    <col min="6407" max="6407" width="7" style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4" width="8.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19.375" style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" style="1" bestFit="1" customWidth="1"/>
    <col min="6662" max="6662" width="13.125" style="1" bestFit="1" customWidth="1"/>
    <col min="6663" max="6663" width="7" style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70" width="8.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19.375" style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" style="1" bestFit="1" customWidth="1"/>
    <col min="6918" max="6918" width="13.125" style="1" bestFit="1" customWidth="1"/>
    <col min="6919" max="6919" width="7" style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6" width="8.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19.375" style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" style="1" bestFit="1" customWidth="1"/>
    <col min="7174" max="7174" width="13.125" style="1" bestFit="1" customWidth="1"/>
    <col min="7175" max="7175" width="7" style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2" width="8.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19.375" style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" style="1" bestFit="1" customWidth="1"/>
    <col min="7430" max="7430" width="13.125" style="1" bestFit="1" customWidth="1"/>
    <col min="7431" max="7431" width="7" style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8" width="8.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19.375" style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" style="1" bestFit="1" customWidth="1"/>
    <col min="7686" max="7686" width="13.125" style="1" bestFit="1" customWidth="1"/>
    <col min="7687" max="7687" width="7" style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4" width="8.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19.375" style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" style="1" bestFit="1" customWidth="1"/>
    <col min="7942" max="7942" width="13.125" style="1" bestFit="1" customWidth="1"/>
    <col min="7943" max="7943" width="7" style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50" width="8.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19.375" style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" style="1" bestFit="1" customWidth="1"/>
    <col min="8198" max="8198" width="13.125" style="1" bestFit="1" customWidth="1"/>
    <col min="8199" max="8199" width="7" style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6" width="8.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19.375" style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" style="1" bestFit="1" customWidth="1"/>
    <col min="8454" max="8454" width="13.125" style="1" bestFit="1" customWidth="1"/>
    <col min="8455" max="8455" width="7" style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2" width="8.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19.375" style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" style="1" bestFit="1" customWidth="1"/>
    <col min="8710" max="8710" width="13.125" style="1" bestFit="1" customWidth="1"/>
    <col min="8711" max="8711" width="7" style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8" width="8.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19.375" style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" style="1" bestFit="1" customWidth="1"/>
    <col min="8966" max="8966" width="13.125" style="1" bestFit="1" customWidth="1"/>
    <col min="8967" max="8967" width="7" style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4" width="8.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19.375" style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" style="1" bestFit="1" customWidth="1"/>
    <col min="9222" max="9222" width="13.125" style="1" bestFit="1" customWidth="1"/>
    <col min="9223" max="9223" width="7" style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30" width="8.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19.375" style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" style="1" bestFit="1" customWidth="1"/>
    <col min="9478" max="9478" width="13.125" style="1" bestFit="1" customWidth="1"/>
    <col min="9479" max="9479" width="7" style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6" width="8.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19.375" style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" style="1" bestFit="1" customWidth="1"/>
    <col min="9734" max="9734" width="13.125" style="1" bestFit="1" customWidth="1"/>
    <col min="9735" max="9735" width="7" style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2" width="8.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19.375" style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" style="1" bestFit="1" customWidth="1"/>
    <col min="9990" max="9990" width="13.125" style="1" bestFit="1" customWidth="1"/>
    <col min="9991" max="9991" width="7" style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8" width="8.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19.375" style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" style="1" bestFit="1" customWidth="1"/>
    <col min="10246" max="10246" width="13.125" style="1" bestFit="1" customWidth="1"/>
    <col min="10247" max="10247" width="7" style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4" width="8.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19.375" style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" style="1" bestFit="1" customWidth="1"/>
    <col min="10502" max="10502" width="13.125" style="1" bestFit="1" customWidth="1"/>
    <col min="10503" max="10503" width="7" style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10" width="8.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19.375" style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" style="1" bestFit="1" customWidth="1"/>
    <col min="10758" max="10758" width="13.125" style="1" bestFit="1" customWidth="1"/>
    <col min="10759" max="10759" width="7" style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6" width="8.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19.375" style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" style="1" bestFit="1" customWidth="1"/>
    <col min="11014" max="11014" width="13.125" style="1" bestFit="1" customWidth="1"/>
    <col min="11015" max="11015" width="7" style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2" width="8.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19.375" style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" style="1" bestFit="1" customWidth="1"/>
    <col min="11270" max="11270" width="13.125" style="1" bestFit="1" customWidth="1"/>
    <col min="11271" max="11271" width="7" style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8" width="8.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19.375" style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" style="1" bestFit="1" customWidth="1"/>
    <col min="11526" max="11526" width="13.125" style="1" bestFit="1" customWidth="1"/>
    <col min="11527" max="11527" width="7" style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4" width="8.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19.375" style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" style="1" bestFit="1" customWidth="1"/>
    <col min="11782" max="11782" width="13.125" style="1" bestFit="1" customWidth="1"/>
    <col min="11783" max="11783" width="7" style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90" width="8.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19.375" style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" style="1" bestFit="1" customWidth="1"/>
    <col min="12038" max="12038" width="13.125" style="1" bestFit="1" customWidth="1"/>
    <col min="12039" max="12039" width="7" style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6" width="8.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19.375" style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" style="1" bestFit="1" customWidth="1"/>
    <col min="12294" max="12294" width="13.125" style="1" bestFit="1" customWidth="1"/>
    <col min="12295" max="12295" width="7" style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2" width="8.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19.375" style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" style="1" bestFit="1" customWidth="1"/>
    <col min="12550" max="12550" width="13.125" style="1" bestFit="1" customWidth="1"/>
    <col min="12551" max="12551" width="7" style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8" width="8.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19.375" style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" style="1" bestFit="1" customWidth="1"/>
    <col min="12806" max="12806" width="13.125" style="1" bestFit="1" customWidth="1"/>
    <col min="12807" max="12807" width="7" style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4" width="8.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19.375" style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" style="1" bestFit="1" customWidth="1"/>
    <col min="13062" max="13062" width="13.125" style="1" bestFit="1" customWidth="1"/>
    <col min="13063" max="13063" width="7" style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70" width="8.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19.375" style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" style="1" bestFit="1" customWidth="1"/>
    <col min="13318" max="13318" width="13.125" style="1" bestFit="1" customWidth="1"/>
    <col min="13319" max="13319" width="7" style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6" width="8.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19.375" style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" style="1" bestFit="1" customWidth="1"/>
    <col min="13574" max="13574" width="13.125" style="1" bestFit="1" customWidth="1"/>
    <col min="13575" max="13575" width="7" style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2" width="8.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19.375" style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" style="1" bestFit="1" customWidth="1"/>
    <col min="13830" max="13830" width="13.125" style="1" bestFit="1" customWidth="1"/>
    <col min="13831" max="13831" width="7" style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8" width="8.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19.375" style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" style="1" bestFit="1" customWidth="1"/>
    <col min="14086" max="14086" width="13.125" style="1" bestFit="1" customWidth="1"/>
    <col min="14087" max="14087" width="7" style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4" width="8.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19.375" style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" style="1" bestFit="1" customWidth="1"/>
    <col min="14342" max="14342" width="13.125" style="1" bestFit="1" customWidth="1"/>
    <col min="14343" max="14343" width="7" style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50" width="8.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19.375" style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" style="1" bestFit="1" customWidth="1"/>
    <col min="14598" max="14598" width="13.125" style="1" bestFit="1" customWidth="1"/>
    <col min="14599" max="14599" width="7" style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6" width="8.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19.375" style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" style="1" bestFit="1" customWidth="1"/>
    <col min="14854" max="14854" width="13.125" style="1" bestFit="1" customWidth="1"/>
    <col min="14855" max="14855" width="7" style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2" width="8.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19.375" style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" style="1" bestFit="1" customWidth="1"/>
    <col min="15110" max="15110" width="13.125" style="1" bestFit="1" customWidth="1"/>
    <col min="15111" max="15111" width="7" style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8" width="8.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19.375" style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" style="1" bestFit="1" customWidth="1"/>
    <col min="15366" max="15366" width="13.125" style="1" bestFit="1" customWidth="1"/>
    <col min="15367" max="15367" width="7" style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4" width="8.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19.375" style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" style="1" bestFit="1" customWidth="1"/>
    <col min="15622" max="15622" width="13.125" style="1" bestFit="1" customWidth="1"/>
    <col min="15623" max="15623" width="7" style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30" width="8.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19.375" style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" style="1" bestFit="1" customWidth="1"/>
    <col min="15878" max="15878" width="13.125" style="1" bestFit="1" customWidth="1"/>
    <col min="15879" max="15879" width="7" style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6" width="8.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19.375" style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" style="1" bestFit="1" customWidth="1"/>
    <col min="16134" max="16134" width="13.125" style="1" bestFit="1" customWidth="1"/>
    <col min="16135" max="16135" width="7" style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2" width="8.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19.375" style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21.75" customHeight="1" x14ac:dyDescent="0.25">
      <c r="A1" s="100"/>
      <c r="B1" s="100"/>
      <c r="Q1" s="99"/>
    </row>
    <row r="2" spans="1:24" s="3" customFormat="1" ht="15.75" x14ac:dyDescent="0.25">
      <c r="A2" s="1"/>
      <c r="B2" s="1"/>
      <c r="C2" s="1"/>
      <c r="F2" s="98"/>
      <c r="I2" s="1"/>
      <c r="J2" s="93" t="s">
        <v>64</v>
      </c>
      <c r="K2" s="93"/>
      <c r="L2" s="93"/>
      <c r="M2" s="93"/>
      <c r="N2" s="93"/>
      <c r="O2" s="93"/>
      <c r="P2" s="93"/>
      <c r="Q2" s="97" t="s">
        <v>63</v>
      </c>
      <c r="R2" s="97"/>
      <c r="S2" s="97"/>
      <c r="T2" s="97"/>
      <c r="U2" s="97"/>
      <c r="W2" s="96"/>
      <c r="X2" s="96"/>
    </row>
    <row r="3" spans="1:24" s="3" customFormat="1" ht="23.25" customHeight="1" x14ac:dyDescent="0.25">
      <c r="A3" s="95" t="s">
        <v>62</v>
      </c>
      <c r="B3" s="94"/>
      <c r="C3" s="1"/>
      <c r="F3" s="1"/>
      <c r="G3" s="1"/>
      <c r="H3" s="1"/>
      <c r="I3" s="1"/>
      <c r="J3" s="93"/>
      <c r="K3" s="1"/>
      <c r="L3" s="1"/>
      <c r="M3" s="1"/>
      <c r="N3" s="1"/>
      <c r="O3" s="1"/>
      <c r="Q3" s="92"/>
      <c r="R3" s="91" t="s">
        <v>61</v>
      </c>
      <c r="S3" s="91"/>
      <c r="T3" s="91"/>
      <c r="U3" s="91"/>
      <c r="W3" s="90" t="s">
        <v>60</v>
      </c>
      <c r="X3" s="89"/>
    </row>
    <row r="4" spans="1:24" s="3" customFormat="1" ht="14.25" customHeight="1" thickBot="1" x14ac:dyDescent="0.25">
      <c r="A4" s="60" t="s">
        <v>59</v>
      </c>
      <c r="B4" s="85" t="s">
        <v>58</v>
      </c>
      <c r="C4" s="88"/>
      <c r="D4" s="87"/>
      <c r="E4" s="86"/>
      <c r="F4" s="85" t="s">
        <v>57</v>
      </c>
      <c r="G4" s="84"/>
      <c r="H4" s="61" t="s">
        <v>56</v>
      </c>
      <c r="I4" s="62" t="s">
        <v>55</v>
      </c>
      <c r="J4" s="83" t="s">
        <v>54</v>
      </c>
      <c r="K4" s="82" t="s">
        <v>53</v>
      </c>
      <c r="L4" s="81"/>
      <c r="M4" s="81"/>
      <c r="N4" s="80"/>
      <c r="O4" s="61" t="s">
        <v>52</v>
      </c>
      <c r="P4" s="79" t="s">
        <v>51</v>
      </c>
      <c r="Q4" s="78"/>
      <c r="R4" s="77"/>
      <c r="S4" s="76" t="s">
        <v>50</v>
      </c>
      <c r="T4" s="75" t="s">
        <v>49</v>
      </c>
      <c r="U4" s="61" t="s">
        <v>48</v>
      </c>
      <c r="W4" s="49" t="s">
        <v>47</v>
      </c>
      <c r="X4" s="49" t="s">
        <v>46</v>
      </c>
    </row>
    <row r="5" spans="1:24" s="3" customFormat="1" ht="11.25" customHeight="1" x14ac:dyDescent="0.2">
      <c r="A5" s="50"/>
      <c r="B5" s="57"/>
      <c r="C5" s="58"/>
      <c r="D5" s="74"/>
      <c r="E5" s="73"/>
      <c r="F5" s="47"/>
      <c r="G5" s="72"/>
      <c r="H5" s="50"/>
      <c r="I5" s="50"/>
      <c r="J5" s="57"/>
      <c r="K5" s="71" t="s">
        <v>45</v>
      </c>
      <c r="L5" s="70" t="s">
        <v>44</v>
      </c>
      <c r="M5" s="69" t="s">
        <v>43</v>
      </c>
      <c r="N5" s="68" t="s">
        <v>42</v>
      </c>
      <c r="O5" s="53"/>
      <c r="P5" s="67"/>
      <c r="Q5" s="66"/>
      <c r="R5" s="65"/>
      <c r="S5" s="64"/>
      <c r="T5" s="51"/>
      <c r="U5" s="50"/>
      <c r="W5" s="49"/>
      <c r="X5" s="49"/>
    </row>
    <row r="6" spans="1:24" s="3" customFormat="1" x14ac:dyDescent="0.2">
      <c r="A6" s="50"/>
      <c r="B6" s="57"/>
      <c r="C6" s="58"/>
      <c r="D6" s="60" t="s">
        <v>40</v>
      </c>
      <c r="E6" s="63" t="s">
        <v>41</v>
      </c>
      <c r="F6" s="60" t="s">
        <v>40</v>
      </c>
      <c r="G6" s="62" t="s">
        <v>39</v>
      </c>
      <c r="H6" s="50"/>
      <c r="I6" s="50"/>
      <c r="J6" s="57"/>
      <c r="K6" s="55"/>
      <c r="L6" s="56"/>
      <c r="M6" s="55"/>
      <c r="N6" s="54"/>
      <c r="O6" s="53"/>
      <c r="P6" s="61" t="s">
        <v>38</v>
      </c>
      <c r="Q6" s="61" t="s">
        <v>37</v>
      </c>
      <c r="R6" s="60" t="s">
        <v>36</v>
      </c>
      <c r="S6" s="59" t="s">
        <v>35</v>
      </c>
      <c r="T6" s="51"/>
      <c r="U6" s="50"/>
      <c r="W6" s="49"/>
      <c r="X6" s="49"/>
    </row>
    <row r="7" spans="1:24" s="3" customFormat="1" x14ac:dyDescent="0.2">
      <c r="A7" s="50"/>
      <c r="B7" s="57"/>
      <c r="C7" s="58"/>
      <c r="D7" s="50"/>
      <c r="E7" s="50"/>
      <c r="F7" s="50"/>
      <c r="G7" s="50"/>
      <c r="H7" s="50"/>
      <c r="I7" s="50"/>
      <c r="J7" s="57"/>
      <c r="K7" s="55"/>
      <c r="L7" s="56"/>
      <c r="M7" s="55"/>
      <c r="N7" s="54"/>
      <c r="O7" s="53"/>
      <c r="P7" s="53"/>
      <c r="Q7" s="53"/>
      <c r="R7" s="50"/>
      <c r="S7" s="52"/>
      <c r="T7" s="51"/>
      <c r="U7" s="50"/>
      <c r="W7" s="49"/>
      <c r="X7" s="49"/>
    </row>
    <row r="8" spans="1:24" s="3" customFormat="1" x14ac:dyDescent="0.2">
      <c r="A8" s="40"/>
      <c r="B8" s="47"/>
      <c r="C8" s="48"/>
      <c r="D8" s="40"/>
      <c r="E8" s="40"/>
      <c r="F8" s="40"/>
      <c r="G8" s="40"/>
      <c r="H8" s="40"/>
      <c r="I8" s="40"/>
      <c r="J8" s="47"/>
      <c r="K8" s="45"/>
      <c r="L8" s="46"/>
      <c r="M8" s="45"/>
      <c r="N8" s="44"/>
      <c r="O8" s="43"/>
      <c r="P8" s="43"/>
      <c r="Q8" s="43"/>
      <c r="R8" s="40"/>
      <c r="S8" s="42"/>
      <c r="T8" s="41"/>
      <c r="U8" s="40"/>
      <c r="W8" s="39"/>
      <c r="X8" s="39"/>
    </row>
    <row r="9" spans="1:24" s="3" customFormat="1" ht="15.75" customHeight="1" x14ac:dyDescent="0.2">
      <c r="A9" s="38" t="s">
        <v>34</v>
      </c>
      <c r="B9" s="37"/>
      <c r="C9" s="36" t="s">
        <v>33</v>
      </c>
      <c r="D9" s="22" t="s">
        <v>31</v>
      </c>
      <c r="E9" s="21" t="s">
        <v>32</v>
      </c>
      <c r="F9" s="20" t="s">
        <v>14</v>
      </c>
      <c r="G9" s="19">
        <v>1.498</v>
      </c>
      <c r="H9" s="18" t="s">
        <v>13</v>
      </c>
      <c r="I9" s="17" t="str">
        <f>IF(W9="","",(IF(X9-W9&gt;0,CONCATENATE(TEXT(W9,"#,##0"),"~",TEXT(X9,"#,##0")),TEXT(W9,"#,##0"))))</f>
        <v>1,360</v>
      </c>
      <c r="J9" s="16">
        <v>5</v>
      </c>
      <c r="K9" s="15">
        <v>23.7</v>
      </c>
      <c r="L9" s="14">
        <f>IF(K9&gt;0,1/K9*37.7*68.6,"")</f>
        <v>109.12320675105485</v>
      </c>
      <c r="M9" s="13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17.400000000000002</v>
      </c>
      <c r="N9" s="12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20.9</v>
      </c>
      <c r="O9" s="10" t="s">
        <v>12</v>
      </c>
      <c r="P9" s="11" t="s">
        <v>11</v>
      </c>
      <c r="Q9" s="10" t="s">
        <v>10</v>
      </c>
      <c r="R9" s="9"/>
      <c r="S9" s="8" t="str">
        <f>IF((LEFT(D9,1)="6"),"☆☆☆☆☆",IF((LEFT(D9,1)="5"),"☆☆☆☆",IF((LEFT(D9,1)="4"),"☆☆☆"," ")))</f>
        <v xml:space="preserve"> </v>
      </c>
      <c r="T9" s="7">
        <f>IFERROR(IF(K9&lt;M9,"",(ROUNDDOWN(K9/M9*100,0))),"")</f>
        <v>136</v>
      </c>
      <c r="U9" s="6">
        <f>IFERROR(IF(K9&lt;N9,"",(ROUNDDOWN(K9/N9*100,0))),"")</f>
        <v>113</v>
      </c>
      <c r="W9" s="5">
        <v>1360</v>
      </c>
      <c r="X9" s="5"/>
    </row>
    <row r="10" spans="1:24" s="3" customFormat="1" ht="15.75" customHeight="1" x14ac:dyDescent="0.2">
      <c r="A10" s="33"/>
      <c r="B10" s="35"/>
      <c r="C10" s="34"/>
      <c r="D10" s="22" t="s">
        <v>31</v>
      </c>
      <c r="E10" s="21" t="s">
        <v>30</v>
      </c>
      <c r="F10" s="20" t="s">
        <v>14</v>
      </c>
      <c r="G10" s="19">
        <v>1.498</v>
      </c>
      <c r="H10" s="18" t="s">
        <v>13</v>
      </c>
      <c r="I10" s="17" t="str">
        <f>IF(W10="","",(IF(X10-W10&gt;0,CONCATENATE(TEXT(W10,"#,##0"),"~",TEXT(X10,"#,##0")),TEXT(W10,"#,##0"))))</f>
        <v>1,380</v>
      </c>
      <c r="J10" s="16">
        <v>5</v>
      </c>
      <c r="K10" s="15">
        <v>23.7</v>
      </c>
      <c r="L10" s="14">
        <f>IF(K10&gt;0,1/K10*37.7*68.6,"")</f>
        <v>109.12320675105485</v>
      </c>
      <c r="M10" s="13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17.400000000000002</v>
      </c>
      <c r="N10" s="12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20.9</v>
      </c>
      <c r="O10" s="10" t="s">
        <v>12</v>
      </c>
      <c r="P10" s="11" t="s">
        <v>11</v>
      </c>
      <c r="Q10" s="10" t="s">
        <v>10</v>
      </c>
      <c r="R10" s="9"/>
      <c r="S10" s="8" t="str">
        <f>IF((LEFT(D10,1)="6"),"☆☆☆☆☆",IF((LEFT(D10,1)="5"),"☆☆☆☆",IF((LEFT(D10,1)="4"),"☆☆☆"," ")))</f>
        <v xml:space="preserve"> </v>
      </c>
      <c r="T10" s="7">
        <f>IFERROR(IF(K10&lt;M10,"",(ROUNDDOWN(K10/M10*100,0))),"")</f>
        <v>136</v>
      </c>
      <c r="U10" s="6">
        <f>IFERROR(IF(K10&lt;N10,"",(ROUNDDOWN(K10/N10*100,0))),"")</f>
        <v>113</v>
      </c>
      <c r="W10" s="5">
        <v>1380</v>
      </c>
      <c r="X10" s="5"/>
    </row>
    <row r="11" spans="1:24" s="3" customFormat="1" ht="15.75" customHeight="1" x14ac:dyDescent="0.2">
      <c r="A11" s="33"/>
      <c r="B11" s="32"/>
      <c r="C11" s="31" t="s">
        <v>29</v>
      </c>
      <c r="D11" s="22" t="s">
        <v>25</v>
      </c>
      <c r="E11" s="21" t="s">
        <v>28</v>
      </c>
      <c r="F11" s="20" t="s">
        <v>23</v>
      </c>
      <c r="G11" s="19">
        <v>1.9970000000000001</v>
      </c>
      <c r="H11" s="18" t="s">
        <v>13</v>
      </c>
      <c r="I11" s="17" t="str">
        <f>IF(W11="","",(IF(X11-W11&gt;0,CONCATENATE(TEXT(W11,"#,##0"),"~",TEXT(X11,"#,##0")),TEXT(W11,"#,##0"))))</f>
        <v>1,620~1,650</v>
      </c>
      <c r="J11" s="16">
        <v>5</v>
      </c>
      <c r="K11" s="15">
        <v>19.2</v>
      </c>
      <c r="L11" s="14">
        <f>IF(K11&gt;0,1/K11*37.7*68.6,"")</f>
        <v>134.69895833333334</v>
      </c>
      <c r="M11" s="13">
        <f>IFERROR(VALUE(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),"")</f>
        <v>14.6</v>
      </c>
      <c r="N11" s="12">
        <f>IFERROR(VALUE(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),"")</f>
        <v>18.200000000000003</v>
      </c>
      <c r="O11" s="10" t="s">
        <v>12</v>
      </c>
      <c r="P11" s="11" t="s">
        <v>11</v>
      </c>
      <c r="Q11" s="10" t="s">
        <v>10</v>
      </c>
      <c r="R11" s="9"/>
      <c r="S11" s="8" t="str">
        <f>IF((LEFT(D11,1)="6"),"☆☆☆☆☆",IF((LEFT(D11,1)="5"),"☆☆☆☆",IF((LEFT(D11,1)="4"),"☆☆☆"," ")))</f>
        <v xml:space="preserve"> </v>
      </c>
      <c r="T11" s="7">
        <f>IFERROR(IF(K11&lt;M11,"",(ROUNDDOWN(K11/M11*100,0))),"")</f>
        <v>131</v>
      </c>
      <c r="U11" s="6">
        <f>IFERROR(IF(K11&lt;N11,"",(ROUNDDOWN(K11/N11*100,0))),"")</f>
        <v>105</v>
      </c>
      <c r="W11" s="5">
        <v>1620</v>
      </c>
      <c r="X11" s="5">
        <v>1650</v>
      </c>
    </row>
    <row r="12" spans="1:24" s="3" customFormat="1" ht="15.75" customHeight="1" x14ac:dyDescent="0.2">
      <c r="A12" s="33"/>
      <c r="B12" s="32"/>
      <c r="C12" s="31"/>
      <c r="D12" s="22" t="s">
        <v>25</v>
      </c>
      <c r="E12" s="21" t="s">
        <v>27</v>
      </c>
      <c r="F12" s="20" t="s">
        <v>23</v>
      </c>
      <c r="G12" s="19">
        <v>1.9970000000000001</v>
      </c>
      <c r="H12" s="18" t="s">
        <v>13</v>
      </c>
      <c r="I12" s="17" t="str">
        <f>IF(W12="","",(IF(X12-W12&gt;0,CONCATENATE(TEXT(W12,"#,##0"),"~",TEXT(X12,"#,##0")),TEXT(W12,"#,##0"))))</f>
        <v>1,620~1,650</v>
      </c>
      <c r="J12" s="16">
        <v>5</v>
      </c>
      <c r="K12" s="15">
        <v>19.600000000000001</v>
      </c>
      <c r="L12" s="14">
        <f>IF(K12&gt;0,1/K12*37.7*68.6,"")</f>
        <v>131.94999999999999</v>
      </c>
      <c r="M12" s="13">
        <f>IFERROR(VALUE(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),"")</f>
        <v>14.6</v>
      </c>
      <c r="N12" s="12">
        <f>IFERROR(VALUE(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),"")</f>
        <v>18.200000000000003</v>
      </c>
      <c r="O12" s="10" t="s">
        <v>12</v>
      </c>
      <c r="P12" s="11" t="s">
        <v>11</v>
      </c>
      <c r="Q12" s="10" t="s">
        <v>10</v>
      </c>
      <c r="R12" s="9"/>
      <c r="S12" s="8" t="str">
        <f>IF((LEFT(D12,1)="6"),"☆☆☆☆☆",IF((LEFT(D12,1)="5"),"☆☆☆☆",IF((LEFT(D12,1)="4"),"☆☆☆"," ")))</f>
        <v xml:space="preserve"> </v>
      </c>
      <c r="T12" s="7">
        <f>IFERROR(IF(K12&lt;M12,"",(ROUNDDOWN(K12/M12*100,0))),"")</f>
        <v>134</v>
      </c>
      <c r="U12" s="6">
        <f>IFERROR(IF(K12&lt;N12,"",(ROUNDDOWN(K12/N12*100,0))),"")</f>
        <v>107</v>
      </c>
      <c r="W12" s="5">
        <v>1620</v>
      </c>
      <c r="X12" s="5">
        <v>1650</v>
      </c>
    </row>
    <row r="13" spans="1:24" s="3" customFormat="1" ht="15.75" customHeight="1" x14ac:dyDescent="0.2">
      <c r="A13" s="33"/>
      <c r="B13" s="32"/>
      <c r="C13" s="31"/>
      <c r="D13" s="22" t="s">
        <v>25</v>
      </c>
      <c r="E13" s="21" t="s">
        <v>26</v>
      </c>
      <c r="F13" s="20" t="s">
        <v>23</v>
      </c>
      <c r="G13" s="19">
        <v>1.9970000000000001</v>
      </c>
      <c r="H13" s="18" t="s">
        <v>13</v>
      </c>
      <c r="I13" s="17" t="str">
        <f>IF(W13="","",(IF(X13-W13&gt;0,CONCATENATE(TEXT(W13,"#,##0"),"~",TEXT(X13,"#,##0")),TEXT(W13,"#,##0"))))</f>
        <v>1,670~1,690</v>
      </c>
      <c r="J13" s="16">
        <v>5</v>
      </c>
      <c r="K13" s="15">
        <v>19.2</v>
      </c>
      <c r="L13" s="14">
        <f>IF(K13&gt;0,1/K13*37.7*68.6,"")</f>
        <v>134.69895833333334</v>
      </c>
      <c r="M13" s="13">
        <f>IFERROR(VALUE(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),"")</f>
        <v>13.5</v>
      </c>
      <c r="N13" s="12">
        <f>IFERROR(VALUE(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),"")</f>
        <v>17</v>
      </c>
      <c r="O13" s="10" t="s">
        <v>12</v>
      </c>
      <c r="P13" s="11" t="s">
        <v>11</v>
      </c>
      <c r="Q13" s="10" t="s">
        <v>10</v>
      </c>
      <c r="R13" s="9"/>
      <c r="S13" s="8" t="str">
        <f>IF((LEFT(D13,1)="6"),"☆☆☆☆☆",IF((LEFT(D13,1)="5"),"☆☆☆☆",IF((LEFT(D13,1)="4"),"☆☆☆"," ")))</f>
        <v xml:space="preserve"> </v>
      </c>
      <c r="T13" s="7">
        <f>IFERROR(IF(K13&lt;M13,"",(ROUNDDOWN(K13/M13*100,0))),"")</f>
        <v>142</v>
      </c>
      <c r="U13" s="6">
        <f>IFERROR(IF(K13&lt;N13,"",(ROUNDDOWN(K13/N13*100,0))),"")</f>
        <v>112</v>
      </c>
      <c r="W13" s="5">
        <v>1670</v>
      </c>
      <c r="X13" s="5">
        <v>1690</v>
      </c>
    </row>
    <row r="14" spans="1:24" s="3" customFormat="1" ht="15.75" customHeight="1" x14ac:dyDescent="0.2">
      <c r="A14" s="33"/>
      <c r="B14" s="32"/>
      <c r="C14" s="31"/>
      <c r="D14" s="22" t="s">
        <v>25</v>
      </c>
      <c r="E14" s="21" t="s">
        <v>24</v>
      </c>
      <c r="F14" s="20" t="s">
        <v>23</v>
      </c>
      <c r="G14" s="19">
        <v>1.9970000000000001</v>
      </c>
      <c r="H14" s="18" t="s">
        <v>13</v>
      </c>
      <c r="I14" s="17" t="str">
        <f>IF(W14="","",(IF(X14-W14&gt;0,CONCATENATE(TEXT(W14,"#,##0"),"~",TEXT(X14,"#,##0")),TEXT(W14,"#,##0"))))</f>
        <v>1,670</v>
      </c>
      <c r="J14" s="16">
        <v>5</v>
      </c>
      <c r="K14" s="15">
        <v>19.600000000000001</v>
      </c>
      <c r="L14" s="14">
        <f>IF(K14&gt;0,1/K14*37.7*68.6,"")</f>
        <v>131.94999999999999</v>
      </c>
      <c r="M14" s="13">
        <f>IFERROR(VALUE(IF(W14="","",ROUNDUP(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*1.1,1))),"")</f>
        <v>13.5</v>
      </c>
      <c r="N14" s="12">
        <f>IFERROR(VALUE(IF(W14="","",ROUNDUP(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*1.1,1))),"")</f>
        <v>17</v>
      </c>
      <c r="O14" s="10" t="s">
        <v>12</v>
      </c>
      <c r="P14" s="11" t="s">
        <v>11</v>
      </c>
      <c r="Q14" s="10" t="s">
        <v>10</v>
      </c>
      <c r="R14" s="9"/>
      <c r="S14" s="8" t="str">
        <f>IF((LEFT(D14,1)="6"),"☆☆☆☆☆",IF((LEFT(D14,1)="5"),"☆☆☆☆",IF((LEFT(D14,1)="4"),"☆☆☆"," ")))</f>
        <v xml:space="preserve"> </v>
      </c>
      <c r="T14" s="7">
        <f>IFERROR(IF(K14&lt;M14,"",(ROUNDDOWN(K14/M14*100,0))),"")</f>
        <v>145</v>
      </c>
      <c r="U14" s="6">
        <f>IFERROR(IF(K14&lt;N14,"",(ROUNDDOWN(K14/N14*100,0))),"")</f>
        <v>115</v>
      </c>
      <c r="W14" s="5">
        <v>1670</v>
      </c>
      <c r="X14" s="5"/>
    </row>
    <row r="15" spans="1:24" s="3" customFormat="1" ht="15.75" customHeight="1" x14ac:dyDescent="0.2">
      <c r="A15" s="30"/>
      <c r="B15" s="29"/>
      <c r="C15" s="28" t="s">
        <v>22</v>
      </c>
      <c r="D15" s="22" t="s">
        <v>18</v>
      </c>
      <c r="E15" s="21" t="s">
        <v>21</v>
      </c>
      <c r="F15" s="20" t="s">
        <v>14</v>
      </c>
      <c r="G15" s="19">
        <v>1.498</v>
      </c>
      <c r="H15" s="18" t="s">
        <v>13</v>
      </c>
      <c r="I15" s="17" t="str">
        <f>IF(W15="","",(IF(X15-W15&gt;0,CONCATENATE(TEXT(W15,"#,##0"),"~",TEXT(X15,"#,##0")),TEXT(W15,"#,##0"))))</f>
        <v>1,610~1,630</v>
      </c>
      <c r="J15" s="16">
        <v>5</v>
      </c>
      <c r="K15" s="15">
        <v>21.2</v>
      </c>
      <c r="L15" s="14">
        <f>IF(K15&gt;0,1/K15*37.7*68.6,"")</f>
        <v>121.99150943396228</v>
      </c>
      <c r="M15" s="13">
        <f>IFERROR(VALUE(IF(W15="","",ROUNDUP(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*1.1,1))),"")</f>
        <v>14.6</v>
      </c>
      <c r="N15" s="12">
        <f>IFERROR(VALUE(IF(W15="","",ROUNDUP(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*1.1,1))),"")</f>
        <v>18.200000000000003</v>
      </c>
      <c r="O15" s="10" t="s">
        <v>12</v>
      </c>
      <c r="P15" s="11" t="s">
        <v>11</v>
      </c>
      <c r="Q15" s="10" t="s">
        <v>10</v>
      </c>
      <c r="R15" s="9"/>
      <c r="S15" s="8" t="str">
        <f>IF((LEFT(D15,1)="6"),"☆☆☆☆☆",IF((LEFT(D15,1)="5"),"☆☆☆☆",IF((LEFT(D15,1)="4"),"☆☆☆"," ")))</f>
        <v xml:space="preserve"> </v>
      </c>
      <c r="T15" s="7">
        <f>IFERROR(IF(K15&lt;M15,"",(ROUNDDOWN(K15/M15*100,0))),"")</f>
        <v>145</v>
      </c>
      <c r="U15" s="6">
        <f>IFERROR(IF(K15&lt;N15,"",(ROUNDDOWN(K15/N15*100,0))),"")</f>
        <v>116</v>
      </c>
      <c r="W15" s="5">
        <v>1610</v>
      </c>
      <c r="X15" s="5">
        <v>1630</v>
      </c>
    </row>
    <row r="16" spans="1:24" s="3" customFormat="1" ht="15.75" customHeight="1" x14ac:dyDescent="0.2">
      <c r="A16" s="26"/>
      <c r="B16" s="26"/>
      <c r="C16" s="25"/>
      <c r="D16" s="22" t="s">
        <v>18</v>
      </c>
      <c r="E16" s="21" t="s">
        <v>20</v>
      </c>
      <c r="F16" s="20" t="s">
        <v>14</v>
      </c>
      <c r="G16" s="19">
        <v>1.498</v>
      </c>
      <c r="H16" s="18" t="s">
        <v>13</v>
      </c>
      <c r="I16" s="17" t="str">
        <f>IF(W16="","",(IF(X16-W16&gt;0,CONCATENATE(TEXT(W16,"#,##0"),"~",TEXT(X16,"#,##0")),TEXT(W16,"#,##0"))))</f>
        <v>1,670~1,720</v>
      </c>
      <c r="J16" s="16">
        <v>7</v>
      </c>
      <c r="K16" s="15">
        <v>21.2</v>
      </c>
      <c r="L16" s="14">
        <f>IF(K16&gt;0,1/K16*37.7*68.6,"")</f>
        <v>121.99150943396228</v>
      </c>
      <c r="M16" s="13">
        <f>IFERROR(VALUE(IF(W16="","",ROUNDUP(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*1.1,1))),"")</f>
        <v>13.5</v>
      </c>
      <c r="N16" s="12">
        <f>IFERROR(VALUE(IF(W16="","",ROUNDUP(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*1.1,1))),"")</f>
        <v>17</v>
      </c>
      <c r="O16" s="10" t="s">
        <v>12</v>
      </c>
      <c r="P16" s="11" t="s">
        <v>11</v>
      </c>
      <c r="Q16" s="10" t="s">
        <v>10</v>
      </c>
      <c r="R16" s="9"/>
      <c r="S16" s="8" t="str">
        <f>IF((LEFT(D16,1)="6"),"☆☆☆☆☆",IF((LEFT(D16,1)="5"),"☆☆☆☆",IF((LEFT(D16,1)="4"),"☆☆☆"," ")))</f>
        <v xml:space="preserve"> </v>
      </c>
      <c r="T16" s="7">
        <f>IFERROR(IF(K16&lt;M16,"",(ROUNDDOWN(K16/M16*100,0))),"")</f>
        <v>157</v>
      </c>
      <c r="U16" s="6">
        <f>IFERROR(IF(K16&lt;N16,"",(ROUNDDOWN(K16/N16*100,0))),"")</f>
        <v>124</v>
      </c>
      <c r="W16" s="5">
        <v>1670</v>
      </c>
      <c r="X16" s="5">
        <v>1720</v>
      </c>
    </row>
    <row r="17" spans="1:24" s="3" customFormat="1" ht="28.5" customHeight="1" x14ac:dyDescent="0.2">
      <c r="A17" s="26"/>
      <c r="B17" s="26"/>
      <c r="C17" s="25"/>
      <c r="D17" s="22" t="s">
        <v>18</v>
      </c>
      <c r="E17" s="27" t="s">
        <v>19</v>
      </c>
      <c r="F17" s="20" t="s">
        <v>14</v>
      </c>
      <c r="G17" s="19">
        <v>1.498</v>
      </c>
      <c r="H17" s="18" t="s">
        <v>13</v>
      </c>
      <c r="I17" s="17" t="str">
        <f>IF(W17="","",(IF(X17-W17&gt;0,CONCATENATE(TEXT(W17,"#,##0"),"~",TEXT(X17,"#,##0")),TEXT(W17,"#,##0"))))</f>
        <v>1,580~1,630</v>
      </c>
      <c r="J17" s="16">
        <v>5</v>
      </c>
      <c r="K17" s="15">
        <v>22.9</v>
      </c>
      <c r="L17" s="14">
        <f>IF(K17&gt;0,1/K17*37.7*68.6,"")</f>
        <v>112.93537117903932</v>
      </c>
      <c r="M17" s="13">
        <f>IFERROR(VALUE(IF(W17="","",ROUNDUP(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*1.1,1))),"")</f>
        <v>14.6</v>
      </c>
      <c r="N17" s="12">
        <f>IFERROR(VALUE(IF(W17="","",ROUNDUP(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*1.1,1))),"")</f>
        <v>18.200000000000003</v>
      </c>
      <c r="O17" s="10" t="s">
        <v>12</v>
      </c>
      <c r="P17" s="11" t="s">
        <v>11</v>
      </c>
      <c r="Q17" s="10" t="s">
        <v>10</v>
      </c>
      <c r="R17" s="9"/>
      <c r="S17" s="8" t="str">
        <f>IF((LEFT(D17,1)="6"),"☆☆☆☆☆",IF((LEFT(D17,1)="5"),"☆☆☆☆",IF((LEFT(D17,1)="4"),"☆☆☆"," ")))</f>
        <v xml:space="preserve"> </v>
      </c>
      <c r="T17" s="7">
        <f>IFERROR(IF(K17&lt;M17,"",(ROUNDDOWN(K17/M17*100,0))),"")</f>
        <v>156</v>
      </c>
      <c r="U17" s="6">
        <f>IFERROR(IF(K17&lt;N17,"",(ROUNDDOWN(K17/N17*100,0))),"")</f>
        <v>125</v>
      </c>
      <c r="W17" s="5">
        <v>1580</v>
      </c>
      <c r="X17" s="5">
        <v>1630</v>
      </c>
    </row>
    <row r="18" spans="1:24" s="3" customFormat="1" ht="15.75" customHeight="1" x14ac:dyDescent="0.2">
      <c r="A18" s="26"/>
      <c r="B18" s="26"/>
      <c r="C18" s="25"/>
      <c r="D18" s="22" t="s">
        <v>18</v>
      </c>
      <c r="E18" s="21" t="s">
        <v>17</v>
      </c>
      <c r="F18" s="20" t="s">
        <v>14</v>
      </c>
      <c r="G18" s="19">
        <v>1.498</v>
      </c>
      <c r="H18" s="18" t="s">
        <v>13</v>
      </c>
      <c r="I18" s="17" t="str">
        <f>IF(W18="","",(IF(X18-W18&gt;0,CONCATENATE(TEXT(W18,"#,##0"),"~",TEXT(X18,"#,##0")),TEXT(W18,"#,##0"))))</f>
        <v>1,670</v>
      </c>
      <c r="J18" s="16">
        <v>7</v>
      </c>
      <c r="K18" s="15">
        <v>22.9</v>
      </c>
      <c r="L18" s="14">
        <f>IF(K18&gt;0,1/K18*37.7*68.6,"")</f>
        <v>112.93537117903932</v>
      </c>
      <c r="M18" s="13">
        <f>IFERROR(VALUE(IF(W18="","",ROUNDUP(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*1.1,1))),"")</f>
        <v>13.5</v>
      </c>
      <c r="N18" s="12">
        <f>IFERROR(VALUE(IF(W18="","",ROUNDUP(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*1.1,1))),"")</f>
        <v>17</v>
      </c>
      <c r="O18" s="10" t="s">
        <v>12</v>
      </c>
      <c r="P18" s="11" t="s">
        <v>11</v>
      </c>
      <c r="Q18" s="10" t="s">
        <v>10</v>
      </c>
      <c r="R18" s="9"/>
      <c r="S18" s="8" t="str">
        <f>IF((LEFT(D18,1)="6"),"☆☆☆☆☆",IF((LEFT(D18,1)="5"),"☆☆☆☆",IF((LEFT(D18,1)="4"),"☆☆☆"," ")))</f>
        <v xml:space="preserve"> </v>
      </c>
      <c r="T18" s="7">
        <f>IFERROR(IF(K18&lt;M18,"",(ROUNDDOWN(K18/M18*100,0))),"")</f>
        <v>169</v>
      </c>
      <c r="U18" s="6">
        <f>IFERROR(IF(K18&lt;N18,"",(ROUNDDOWN(K18/N18*100,0))),"")</f>
        <v>134</v>
      </c>
      <c r="W18" s="5">
        <v>1670</v>
      </c>
      <c r="X18" s="5"/>
    </row>
    <row r="19" spans="1:24" s="3" customFormat="1" ht="15.75" customHeight="1" x14ac:dyDescent="0.2">
      <c r="A19" s="24"/>
      <c r="B19" s="24"/>
      <c r="C19" s="23"/>
      <c r="D19" s="22" t="s">
        <v>16</v>
      </c>
      <c r="E19" s="21" t="s">
        <v>15</v>
      </c>
      <c r="F19" s="20" t="s">
        <v>14</v>
      </c>
      <c r="G19" s="19">
        <v>1.498</v>
      </c>
      <c r="H19" s="18" t="s">
        <v>13</v>
      </c>
      <c r="I19" s="17" t="str">
        <f>IF(W19="","",(IF(X19-W19&gt;0,CONCATENATE(TEXT(W19,"#,##0"),"~",TEXT(X19,"#,##0")),TEXT(W19,"#,##0"))))</f>
        <v>1,660~1,680</v>
      </c>
      <c r="J19" s="16">
        <v>7</v>
      </c>
      <c r="K19" s="15">
        <v>22.9</v>
      </c>
      <c r="L19" s="14">
        <f>IF(K19&gt;0,1/K19*37.7*68.6,"")</f>
        <v>112.93537117903932</v>
      </c>
      <c r="M19" s="13">
        <f>IFERROR(VALUE(IF(W19="","",ROUNDUP(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*1.1,1))),"")</f>
        <v>13.5</v>
      </c>
      <c r="N19" s="12">
        <f>IFERROR(VALUE(IF(W19="","",ROUNDUP(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*1.1,1))),"")</f>
        <v>17</v>
      </c>
      <c r="O19" s="10" t="s">
        <v>12</v>
      </c>
      <c r="P19" s="11" t="s">
        <v>11</v>
      </c>
      <c r="Q19" s="10" t="s">
        <v>10</v>
      </c>
      <c r="R19" s="9"/>
      <c r="S19" s="8" t="str">
        <f>IF((LEFT(D19,1)="6"),"☆☆☆☆☆",IF((LEFT(D19,1)="5"),"☆☆☆☆",IF((LEFT(D19,1)="4"),"☆☆☆"," ")))</f>
        <v xml:space="preserve"> </v>
      </c>
      <c r="T19" s="7">
        <f>IFERROR(IF(K19&lt;M19,"",(ROUNDDOWN(K19/M19*100,0))),"")</f>
        <v>169</v>
      </c>
      <c r="U19" s="6">
        <f>IFERROR(IF(K19&lt;N19,"",(ROUNDDOWN(K19/N19*100,0))),"")</f>
        <v>134</v>
      </c>
      <c r="W19" s="5">
        <v>1660</v>
      </c>
      <c r="X19" s="5">
        <v>1680</v>
      </c>
    </row>
    <row r="20" spans="1:24" s="3" customFormat="1" ht="24" customHeight="1" x14ac:dyDescent="0.2">
      <c r="A20" s="1"/>
      <c r="D20" s="1"/>
      <c r="E20" s="1"/>
      <c r="F20" s="1"/>
      <c r="G20" s="1"/>
      <c r="H20" s="1"/>
      <c r="I20" s="1"/>
      <c r="J20" s="4"/>
      <c r="K20" s="1"/>
      <c r="L20" s="1"/>
      <c r="M20" s="1"/>
      <c r="N20" s="1"/>
      <c r="O20" s="1"/>
      <c r="P20" s="1"/>
      <c r="Q20" s="1"/>
      <c r="R20" s="1"/>
      <c r="W20" s="2"/>
      <c r="X20" s="2"/>
    </row>
    <row r="21" spans="1:24" ht="10.5" customHeight="1" x14ac:dyDescent="0.2">
      <c r="B21" s="3" t="s">
        <v>9</v>
      </c>
      <c r="C21" s="3"/>
    </row>
    <row r="22" spans="1:24" ht="10.5" customHeight="1" x14ac:dyDescent="0.2">
      <c r="B22" s="3" t="s">
        <v>8</v>
      </c>
      <c r="C22" s="3"/>
    </row>
    <row r="23" spans="1:24" ht="10.5" customHeight="1" x14ac:dyDescent="0.2">
      <c r="B23" s="1" t="s">
        <v>7</v>
      </c>
      <c r="C23" s="3"/>
    </row>
    <row r="24" spans="1:24" ht="10.5" customHeight="1" x14ac:dyDescent="0.2">
      <c r="B24" s="1" t="s">
        <v>6</v>
      </c>
    </row>
    <row r="25" spans="1:24" ht="10.5" customHeight="1" x14ac:dyDescent="0.2">
      <c r="B25" s="1" t="s">
        <v>5</v>
      </c>
    </row>
    <row r="26" spans="1:24" ht="10.5" customHeight="1" x14ac:dyDescent="0.2">
      <c r="B26" s="1" t="s">
        <v>4</v>
      </c>
    </row>
    <row r="27" spans="1:24" ht="10.5" customHeight="1" x14ac:dyDescent="0.2">
      <c r="B27" s="1" t="s">
        <v>3</v>
      </c>
    </row>
    <row r="28" spans="1:24" ht="10.5" customHeight="1" x14ac:dyDescent="0.2">
      <c r="B28" s="1" t="s">
        <v>2</v>
      </c>
    </row>
    <row r="29" spans="1:24" ht="10.5" customHeight="1" x14ac:dyDescent="0.2">
      <c r="B29" s="1" t="s">
        <v>1</v>
      </c>
    </row>
    <row r="30" spans="1:24" ht="10.5" customHeight="1" x14ac:dyDescent="0.2">
      <c r="C30" s="1" t="s">
        <v>0</v>
      </c>
    </row>
  </sheetData>
  <sheetProtection selectLockedCells="1"/>
  <mergeCells count="30">
    <mergeCell ref="Q6:Q8"/>
    <mergeCell ref="D6:D8"/>
    <mergeCell ref="E6:E8"/>
    <mergeCell ref="F6:F8"/>
    <mergeCell ref="G6:G8"/>
    <mergeCell ref="P6:P8"/>
    <mergeCell ref="O4:O8"/>
    <mergeCell ref="P4:R5"/>
    <mergeCell ref="N5:N8"/>
    <mergeCell ref="K4:N4"/>
    <mergeCell ref="I4:I8"/>
    <mergeCell ref="J4:J8"/>
    <mergeCell ref="U4:U8"/>
    <mergeCell ref="K5:K8"/>
    <mergeCell ref="L5:L8"/>
    <mergeCell ref="M5:M8"/>
    <mergeCell ref="S4:S5"/>
    <mergeCell ref="T4:T8"/>
    <mergeCell ref="R6:R8"/>
    <mergeCell ref="S6:S8"/>
    <mergeCell ref="W4:W8"/>
    <mergeCell ref="X4:X8"/>
    <mergeCell ref="Q2:U2"/>
    <mergeCell ref="R3:U3"/>
    <mergeCell ref="A4:A8"/>
    <mergeCell ref="B4:C8"/>
    <mergeCell ref="D4:D5"/>
    <mergeCell ref="E4:E5"/>
    <mergeCell ref="F4:G5"/>
    <mergeCell ref="H4:H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5" firstPageNumber="0" fitToHeight="0" orientation="landscape" r:id="rId1"/>
  <headerFooter alignWithMargins="0">
    <oddHeader>&amp;R様式1-7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1-7</vt:lpstr>
      <vt:lpstr>'1-7'!Print_Area</vt:lpstr>
      <vt:lpstr>'1-7'!Print_Titles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2023-10-02T01:23:35Z</dcterms:created>
  <dcterms:modified xsi:type="dcterms:W3CDTF">2023-10-02T01:26:08Z</dcterms:modified>
</cp:coreProperties>
</file>