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'Sheet1'!$B$2:$T$68</definedName>
  </definedNames>
  <calcPr fullCalcOnLoad="1"/>
</workbook>
</file>

<file path=xl/sharedStrings.xml><?xml version="1.0" encoding="utf-8"?>
<sst xmlns="http://schemas.openxmlformats.org/spreadsheetml/2006/main" count="94" uniqueCount="85">
  <si>
    <t>計</t>
  </si>
  <si>
    <t>その他</t>
  </si>
  <si>
    <t>鉄　　　　道</t>
  </si>
  <si>
    <t>鉄　　道　　　コンテナ</t>
  </si>
  <si>
    <t>車　扱　　　　その他</t>
  </si>
  <si>
    <t>自家用　　　トラック</t>
  </si>
  <si>
    <t>一車貸切</t>
  </si>
  <si>
    <t>宅配便等　　混載</t>
  </si>
  <si>
    <t>トレーラー</t>
  </si>
  <si>
    <t>営　業　用　ト　ラ　ッ　ク</t>
  </si>
  <si>
    <t>ト　　　　　　　ラ　　　　　　　ッ　　　　　　　ク</t>
  </si>
  <si>
    <t>フェリー</t>
  </si>
  <si>
    <t>コンテナ船</t>
  </si>
  <si>
    <t>ＲＯＲＯ船</t>
  </si>
  <si>
    <t>その他　　　　船　舶</t>
  </si>
  <si>
    <t>海　　　　　　　運</t>
  </si>
  <si>
    <t>航　空</t>
  </si>
  <si>
    <t>合　計</t>
  </si>
  <si>
    <t>農　業　</t>
  </si>
  <si>
    <t>林　業　</t>
  </si>
  <si>
    <t>漁　業　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</si>
  <si>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</si>
  <si>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</si>
  <si>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</si>
  <si>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</si>
  <si>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</si>
  <si>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</si>
  <si>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</si>
  <si>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</si>
  <si>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</si>
  <si>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</si>
  <si>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>着　産　業　業　種</t>
  </si>
  <si>
    <t>建設業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</si>
  <si>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</si>
  <si>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</si>
  <si>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</si>
  <si>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</si>
  <si>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</si>
  <si>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</si>
  <si>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</si>
  <si>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</si>
  <si>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</si>
  <si>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</si>
  <si>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</si>
  <si>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</si>
  <si>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繊維</t>
  </si>
  <si>
    <t xml:space="preserve">代 表 輸 送 機 関 </t>
  </si>
  <si>
    <t>鉱業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</si>
  <si>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</si>
  <si>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</si>
  <si>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</si>
  <si>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</si>
  <si>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</si>
  <si>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</si>
  <si>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</si>
  <si>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</si>
  <si>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</si>
  <si>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</si>
  <si>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</si>
  <si>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</si>
  <si>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</si>
  <si>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</si>
  <si>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</si>
  <si>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</si>
  <si>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</si>
  <si>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</si>
  <si>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</si>
  <si>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</si>
  <si>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</si>
  <si>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</si>
  <si>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</si>
  <si>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</si>
  <si>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</si>
  <si>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</si>
  <si>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</si>
  <si>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</si>
  <si>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</si>
  <si>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</si>
  <si>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</si>
  <si>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表Ⅰ－２－13　着産業業種・代表輸送機関別流動量　－件数－</t>
  </si>
  <si>
    <t>(３日間調査　単位：件）</t>
  </si>
  <si>
    <t>なめし革・同製品・毛皮</t>
  </si>
  <si>
    <t>飲料・たばこ・飼料</t>
  </si>
  <si>
    <t>石油製品・石炭製品</t>
  </si>
  <si>
    <t>建築材料，鉱物・金属材料等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</si>
</sst>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44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38" fontId="2" fillId="0" borderId="11" xfId="49" applyNumberFormat="1" applyFont="1" applyBorder="1" applyAlignment="1">
      <alignment horizontal="center" vertical="center"/>
    </xf>
    <xf numFmtId="38" fontId="2" fillId="0" borderId="12" xfId="49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14" xfId="49" applyNumberFormat="1" applyFont="1" applyBorder="1" applyAlignment="1">
      <alignment horizontal="center" vertical="center"/>
    </xf>
    <xf numFmtId="38" fontId="2" fillId="0" borderId="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2" fillId="0" borderId="15" xfId="49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38" fontId="2" fillId="0" borderId="0" xfId="49" applyNumberFormat="1" applyFont="1" applyFill="1" applyAlignment="1">
      <alignment horizontal="distributed" vertical="center"/>
    </xf>
    <xf numFmtId="185" fontId="2" fillId="0" borderId="23" xfId="49" applyNumberFormat="1" applyFont="1" applyBorder="1" applyAlignment="1">
      <alignment vertical="center"/>
    </xf>
    <xf numFmtId="185" fontId="2" fillId="0" borderId="24" xfId="49" applyNumberFormat="1" applyFont="1" applyBorder="1" applyAlignment="1">
      <alignment vertical="center"/>
    </xf>
    <xf numFmtId="185" fontId="2" fillId="0" borderId="14" xfId="49" applyNumberFormat="1" applyFont="1" applyBorder="1" applyAlignment="1">
      <alignment vertical="center"/>
    </xf>
    <xf numFmtId="185" fontId="2" fillId="0" borderId="25" xfId="49" applyNumberFormat="1" applyFont="1" applyBorder="1" applyAlignment="1">
      <alignment vertical="center"/>
    </xf>
    <xf numFmtId="185" fontId="2" fillId="0" borderId="26" xfId="49" applyNumberFormat="1" applyFont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27" xfId="49" applyNumberFormat="1" applyFont="1" applyBorder="1" applyAlignment="1">
      <alignment vertical="center"/>
    </xf>
    <xf numFmtId="185" fontId="2" fillId="0" borderId="28" xfId="49" applyNumberFormat="1" applyFont="1" applyBorder="1" applyAlignment="1">
      <alignment vertical="center"/>
    </xf>
    <xf numFmtId="38" fontId="2" fillId="0" borderId="18" xfId="49" applyNumberFormat="1" applyFont="1" applyBorder="1" applyAlignment="1">
      <alignment horizontal="center" vertical="center"/>
    </xf>
    <xf numFmtId="185" fontId="2" fillId="0" borderId="19" xfId="49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5" fontId="2" fillId="0" borderId="29" xfId="49" applyNumberFormat="1" applyFont="1" applyBorder="1" applyAlignment="1">
      <alignment vertical="center"/>
    </xf>
    <xf numFmtId="185" fontId="2" fillId="0" borderId="18" xfId="49" applyNumberFormat="1" applyFont="1" applyBorder="1" applyAlignment="1">
      <alignment vertical="center"/>
    </xf>
    <xf numFmtId="185" fontId="2" fillId="0" borderId="30" xfId="49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35" xfId="49" applyNumberFormat="1" applyFont="1" applyBorder="1" applyAlignment="1">
      <alignment horizontal="center" vertical="center"/>
    </xf>
    <xf numFmtId="38" fontId="2" fillId="0" borderId="36" xfId="49" applyNumberFormat="1" applyFont="1" applyBorder="1" applyAlignment="1">
      <alignment horizontal="center" vertical="center"/>
    </xf>
    <xf numFmtId="38" fontId="2" fillId="0" borderId="21" xfId="49" applyNumberFormat="1" applyFont="1" applyBorder="1" applyAlignment="1">
      <alignment horizontal="center" vertical="center" wrapText="1"/>
    </xf>
    <xf numFmtId="38" fontId="2" fillId="0" borderId="18" xfId="49" applyNumberFormat="1" applyFont="1" applyBorder="1" applyAlignment="1">
      <alignment horizontal="center" vertical="center" wrapText="1"/>
    </xf>
    <xf numFmtId="38" fontId="2" fillId="0" borderId="19" xfId="49" applyNumberFormat="1" applyFont="1" applyBorder="1" applyAlignment="1">
      <alignment horizontal="center" vertical="center" wrapText="1"/>
    </xf>
    <xf numFmtId="38" fontId="2" fillId="0" borderId="18" xfId="49" applyNumberFormat="1" applyFont="1" applyBorder="1" applyAlignment="1">
      <alignment horizontal="center" vertical="center"/>
    </xf>
    <xf numFmtId="38" fontId="2" fillId="0" borderId="19" xfId="49" applyNumberFormat="1" applyFont="1" applyBorder="1" applyAlignment="1">
      <alignment horizontal="center" vertical="center"/>
    </xf>
    <xf numFmtId="38" fontId="2" fillId="0" borderId="23" xfId="49" applyNumberFormat="1" applyFont="1" applyBorder="1" applyAlignment="1">
      <alignment horizontal="center" vertical="center"/>
    </xf>
    <xf numFmtId="38" fontId="2" fillId="0" borderId="37" xfId="49" applyNumberFormat="1" applyFont="1" applyBorder="1" applyAlignment="1">
      <alignment horizontal="center" vertical="center"/>
    </xf>
    <xf numFmtId="38" fontId="2" fillId="0" borderId="38" xfId="49" applyNumberFormat="1" applyFont="1" applyBorder="1" applyAlignment="1">
      <alignment horizontal="center" vertical="center" wrapText="1"/>
    </xf>
    <xf numFmtId="38" fontId="2" fillId="0" borderId="14" xfId="49" applyNumberFormat="1" applyFont="1" applyBorder="1" applyAlignment="1">
      <alignment horizontal="center" vertical="center" wrapText="1"/>
    </xf>
    <xf numFmtId="38" fontId="2" fillId="0" borderId="26" xfId="49" applyNumberFormat="1" applyFont="1" applyBorder="1" applyAlignment="1">
      <alignment horizontal="center" vertical="center" wrapText="1"/>
    </xf>
    <xf numFmtId="38" fontId="2" fillId="0" borderId="14" xfId="49" applyNumberFormat="1" applyFont="1" applyBorder="1" applyAlignment="1">
      <alignment horizontal="center" vertical="center"/>
    </xf>
    <xf numFmtId="38" fontId="2" fillId="0" borderId="26" xfId="49" applyNumberFormat="1" applyFont="1" applyBorder="1" applyAlignment="1">
      <alignment horizontal="center" vertical="center"/>
    </xf>
    <xf numFmtId="38" fontId="2" fillId="0" borderId="39" xfId="49" applyNumberFormat="1" applyFont="1" applyBorder="1" applyAlignment="1">
      <alignment horizontal="center" vertical="center"/>
    </xf>
    <xf numFmtId="38" fontId="2" fillId="0" borderId="40" xfId="49" applyNumberFormat="1" applyFont="1" applyBorder="1" applyAlignment="1">
      <alignment horizontal="center" vertical="center"/>
    </xf>
    <xf numFmtId="38" fontId="2" fillId="0" borderId="25" xfId="49" applyNumberFormat="1" applyFont="1" applyBorder="1" applyAlignment="1">
      <alignment horizontal="center" vertical="center"/>
    </xf>
    <xf numFmtId="38" fontId="2" fillId="0" borderId="41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4.19921875" style="1" customWidth="1"/>
    <col min="3" max="3" width="23.8984375" style="1" bestFit="1" customWidth="1"/>
    <col min="4" max="11" width="9.59765625" style="2" customWidth="1"/>
    <col min="12" max="12" width="9.59765625" style="3" customWidth="1"/>
    <col min="13" max="20" width="9.59765625" style="2" customWidth="1"/>
    <col min="21" max="21" width="9.59765625" style="3" customWidth="1"/>
    <col min="22" max="63" width="9" style="3" customWidth="1"/>
    <col min="64" max="64" width="9" style="4" customWidth="1"/>
    <col min="65" max="16384" width="9" style="3" customWidth="1"/>
  </cols>
  <sheetData>
    <row r="1" spans="2:7" s="26" customFormat="1" ht="13.5" customHeight="1">
      <c r="B1" s="27"/>
      <c r="D1" s="29"/>
      <c r="G1" s="28"/>
    </row>
    <row r="2" spans="2:12" s="40" customFormat="1" ht="13.5">
      <c r="B2" s="41" t="s">
        <v>79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12" customHeight="1"/>
    <row r="4" spans="3:64" ht="12" customHeight="1">
      <c r="C4" s="5"/>
      <c r="K4" s="6"/>
      <c r="L4" s="25"/>
      <c r="S4" s="3"/>
      <c r="T4" s="25" t="s">
        <v>80</v>
      </c>
      <c r="BL4" s="3"/>
    </row>
    <row r="5" spans="2:64" ht="12" customHeight="1">
      <c r="B5" s="7"/>
      <c r="C5" s="45" t="s">
        <v>46</v>
      </c>
      <c r="D5" s="52" t="s">
        <v>2</v>
      </c>
      <c r="E5" s="53"/>
      <c r="F5" s="9"/>
      <c r="G5" s="52" t="s">
        <v>10</v>
      </c>
      <c r="H5" s="53"/>
      <c r="I5" s="53"/>
      <c r="J5" s="53"/>
      <c r="K5" s="53"/>
      <c r="L5" s="53"/>
      <c r="M5" s="9"/>
      <c r="N5" s="52" t="s">
        <v>15</v>
      </c>
      <c r="O5" s="53"/>
      <c r="P5" s="53"/>
      <c r="Q5" s="8"/>
      <c r="R5" s="66" t="s">
        <v>16</v>
      </c>
      <c r="S5" s="66" t="s">
        <v>1</v>
      </c>
      <c r="T5" s="67" t="s">
        <v>17</v>
      </c>
      <c r="BL5" s="3"/>
    </row>
    <row r="6" spans="2:64" ht="12" customHeight="1">
      <c r="B6" s="10"/>
      <c r="C6" s="11"/>
      <c r="D6" s="54" t="s">
        <v>3</v>
      </c>
      <c r="E6" s="54" t="s">
        <v>4</v>
      </c>
      <c r="F6" s="3"/>
      <c r="G6" s="54" t="s">
        <v>5</v>
      </c>
      <c r="H6" s="59" t="s">
        <v>9</v>
      </c>
      <c r="I6" s="60"/>
      <c r="J6" s="60"/>
      <c r="K6" s="16"/>
      <c r="L6" s="61" t="s">
        <v>11</v>
      </c>
      <c r="M6" s="38"/>
      <c r="N6" s="54" t="s">
        <v>12</v>
      </c>
      <c r="O6" s="54" t="s">
        <v>13</v>
      </c>
      <c r="P6" s="54" t="s">
        <v>14</v>
      </c>
      <c r="Q6" s="3"/>
      <c r="R6" s="57"/>
      <c r="S6" s="57"/>
      <c r="T6" s="68"/>
      <c r="BL6" s="3"/>
    </row>
    <row r="7" spans="2:64" ht="12" customHeight="1">
      <c r="B7" s="10"/>
      <c r="C7" s="11"/>
      <c r="D7" s="55"/>
      <c r="E7" s="55"/>
      <c r="F7" s="12" t="s">
        <v>0</v>
      </c>
      <c r="G7" s="55"/>
      <c r="H7" s="55" t="s">
        <v>7</v>
      </c>
      <c r="I7" s="57" t="s">
        <v>6</v>
      </c>
      <c r="J7" s="57" t="s">
        <v>8</v>
      </c>
      <c r="K7" s="64" t="s">
        <v>0</v>
      </c>
      <c r="L7" s="62"/>
      <c r="M7" s="38" t="s">
        <v>0</v>
      </c>
      <c r="N7" s="55"/>
      <c r="O7" s="55"/>
      <c r="P7" s="55"/>
      <c r="Q7" s="12" t="s">
        <v>0</v>
      </c>
      <c r="R7" s="57"/>
      <c r="S7" s="57"/>
      <c r="T7" s="68"/>
      <c r="BL7" s="3"/>
    </row>
    <row r="8" spans="2:64" ht="12" customHeight="1">
      <c r="B8" s="50" t="s">
        <v>31</v>
      </c>
      <c r="C8" s="51"/>
      <c r="D8" s="56"/>
      <c r="E8" s="56"/>
      <c r="F8" s="12"/>
      <c r="G8" s="56"/>
      <c r="H8" s="56"/>
      <c r="I8" s="58"/>
      <c r="J8" s="58"/>
      <c r="K8" s="65"/>
      <c r="L8" s="63"/>
      <c r="M8" s="38"/>
      <c r="N8" s="56"/>
      <c r="O8" s="56"/>
      <c r="P8" s="56"/>
      <c r="Q8" s="12"/>
      <c r="R8" s="58"/>
      <c r="S8" s="58"/>
      <c r="T8" s="69"/>
      <c r="BL8" s="3"/>
    </row>
    <row r="9" spans="1:20" ht="12" customHeight="1">
      <c r="A9" s="26"/>
      <c r="B9" s="46" t="s">
        <v>18</v>
      </c>
      <c r="C9" s="47"/>
      <c r="D9" s="30">
        <v>708.3126</v>
      </c>
      <c r="E9" s="30">
        <v>0</v>
      </c>
      <c r="F9" s="30">
        <f>+D9+E9</f>
        <v>708.3126</v>
      </c>
      <c r="G9" s="30">
        <v>29140.4399</v>
      </c>
      <c r="H9" s="30">
        <v>42156.7498</v>
      </c>
      <c r="I9" s="30">
        <v>19524.8465</v>
      </c>
      <c r="J9" s="30">
        <v>340.5206</v>
      </c>
      <c r="K9" s="30">
        <f>SUM(H9:J9)</f>
        <v>62022.1169</v>
      </c>
      <c r="L9" s="30">
        <v>1142.5129</v>
      </c>
      <c r="M9" s="42">
        <f aca="true" t="shared" si="0" ref="M9:M38">+G9+K9+L9</f>
        <v>92305.06970000001</v>
      </c>
      <c r="N9" s="30">
        <v>23.0332</v>
      </c>
      <c r="O9" s="30">
        <v>11.7249</v>
      </c>
      <c r="P9" s="30">
        <v>3.2942</v>
      </c>
      <c r="Q9" s="30">
        <f>SUM(N9:P9)</f>
        <v>38.0523</v>
      </c>
      <c r="R9" s="30">
        <v>236.7673</v>
      </c>
      <c r="S9" s="30">
        <v>19.8238</v>
      </c>
      <c r="T9" s="31">
        <f aca="true" t="shared" si="1" ref="T9:T36">+F9+M9+Q9+R9+S9</f>
        <v>93308.02570000001</v>
      </c>
    </row>
    <row r="10" spans="1:20" ht="12" customHeight="1">
      <c r="A10" s="26"/>
      <c r="B10" s="46" t="s">
        <v>19</v>
      </c>
      <c r="C10" s="47"/>
      <c r="D10" s="30">
        <v>0</v>
      </c>
      <c r="E10" s="30">
        <v>0</v>
      </c>
      <c r="F10" s="30">
        <f aca="true" t="shared" si="2" ref="F10:F66">+D10+E10</f>
        <v>0</v>
      </c>
      <c r="G10" s="30">
        <v>258.108</v>
      </c>
      <c r="H10" s="30">
        <v>59.6145</v>
      </c>
      <c r="I10" s="30">
        <v>239.662</v>
      </c>
      <c r="J10" s="30">
        <v>0</v>
      </c>
      <c r="K10" s="30">
        <f aca="true" t="shared" si="3" ref="K10:K66">SUM(H10:J10)</f>
        <v>299.2765</v>
      </c>
      <c r="L10" s="30">
        <v>20.7737</v>
      </c>
      <c r="M10" s="42">
        <f t="shared" si="0"/>
        <v>578.1582</v>
      </c>
      <c r="N10" s="30">
        <v>0</v>
      </c>
      <c r="O10" s="30">
        <v>0</v>
      </c>
      <c r="P10" s="30">
        <v>0</v>
      </c>
      <c r="Q10" s="30">
        <f aca="true" t="shared" si="4" ref="Q10:Q66">SUM(N10:P10)</f>
        <v>0</v>
      </c>
      <c r="R10" s="30">
        <v>0</v>
      </c>
      <c r="S10" s="30">
        <v>0</v>
      </c>
      <c r="T10" s="31">
        <f t="shared" si="1"/>
        <v>578.1582</v>
      </c>
    </row>
    <row r="11" spans="1:20" ht="12" customHeight="1">
      <c r="A11" s="26"/>
      <c r="B11" s="46" t="s">
        <v>20</v>
      </c>
      <c r="C11" s="47"/>
      <c r="D11" s="30">
        <v>8.1636</v>
      </c>
      <c r="E11" s="30">
        <v>0</v>
      </c>
      <c r="F11" s="30">
        <f t="shared" si="2"/>
        <v>8.1636</v>
      </c>
      <c r="G11" s="30">
        <v>6452.1765</v>
      </c>
      <c r="H11" s="30">
        <v>2888.324</v>
      </c>
      <c r="I11" s="30">
        <v>3000.1913</v>
      </c>
      <c r="J11" s="30">
        <v>319.1597</v>
      </c>
      <c r="K11" s="30">
        <f t="shared" si="3"/>
        <v>6207.675</v>
      </c>
      <c r="L11" s="30">
        <v>92.1106</v>
      </c>
      <c r="M11" s="42">
        <f t="shared" si="0"/>
        <v>12751.9621</v>
      </c>
      <c r="N11" s="30">
        <v>0</v>
      </c>
      <c r="O11" s="30">
        <v>0</v>
      </c>
      <c r="P11" s="30">
        <v>0</v>
      </c>
      <c r="Q11" s="30">
        <f t="shared" si="4"/>
        <v>0</v>
      </c>
      <c r="R11" s="30">
        <v>224.2335</v>
      </c>
      <c r="S11" s="30">
        <v>8.6695</v>
      </c>
      <c r="T11" s="31">
        <f t="shared" si="1"/>
        <v>12993.0287</v>
      </c>
    </row>
    <row r="12" spans="1:20" ht="12" customHeight="1">
      <c r="A12" s="26"/>
      <c r="B12" s="46" t="s">
        <v>47</v>
      </c>
      <c r="C12" s="47"/>
      <c r="D12" s="30">
        <v>27.3335</v>
      </c>
      <c r="E12" s="30">
        <v>15.7521</v>
      </c>
      <c r="F12" s="30">
        <f t="shared" si="2"/>
        <v>43.0856</v>
      </c>
      <c r="G12" s="30">
        <v>2342.6142</v>
      </c>
      <c r="H12" s="30">
        <v>972.8475</v>
      </c>
      <c r="I12" s="30">
        <v>6443.9409</v>
      </c>
      <c r="J12" s="30">
        <v>54.6029</v>
      </c>
      <c r="K12" s="30">
        <f t="shared" si="3"/>
        <v>7471.391299999999</v>
      </c>
      <c r="L12" s="30">
        <v>59.8754</v>
      </c>
      <c r="M12" s="42">
        <f t="shared" si="0"/>
        <v>9873.8809</v>
      </c>
      <c r="N12" s="30">
        <v>0</v>
      </c>
      <c r="O12" s="30">
        <v>14.1035</v>
      </c>
      <c r="P12" s="30">
        <v>33.4143</v>
      </c>
      <c r="Q12" s="30">
        <f t="shared" si="4"/>
        <v>47.517799999999994</v>
      </c>
      <c r="R12" s="30">
        <v>9.8058</v>
      </c>
      <c r="S12" s="30">
        <v>22.125</v>
      </c>
      <c r="T12" s="31">
        <f t="shared" si="1"/>
        <v>9996.4151</v>
      </c>
    </row>
    <row r="13" spans="1:20" ht="12" customHeight="1">
      <c r="A13" s="26"/>
      <c r="B13" s="46" t="s">
        <v>32</v>
      </c>
      <c r="C13" s="47"/>
      <c r="D13" s="30">
        <v>261.7916</v>
      </c>
      <c r="E13" s="30">
        <v>0</v>
      </c>
      <c r="F13" s="30">
        <f>+D13+E13</f>
        <v>261.7916</v>
      </c>
      <c r="G13" s="30">
        <v>934375.115</v>
      </c>
      <c r="H13" s="30">
        <v>307357.7851</v>
      </c>
      <c r="I13" s="30">
        <v>255661.479</v>
      </c>
      <c r="J13" s="30">
        <v>9478.7241</v>
      </c>
      <c r="K13" s="30">
        <f>SUM(H13:J13)</f>
        <v>572497.9882</v>
      </c>
      <c r="L13" s="30">
        <v>2878.5527</v>
      </c>
      <c r="M13" s="42">
        <f t="shared" si="0"/>
        <v>1509751.6559000001</v>
      </c>
      <c r="N13" s="30">
        <v>69.7455</v>
      </c>
      <c r="O13" s="30">
        <v>189.9902</v>
      </c>
      <c r="P13" s="30">
        <v>354.1306</v>
      </c>
      <c r="Q13" s="30">
        <f>SUM(N13:P13)</f>
        <v>613.8663</v>
      </c>
      <c r="R13" s="30">
        <v>938.6442</v>
      </c>
      <c r="S13" s="30">
        <v>197.536</v>
      </c>
      <c r="T13" s="31">
        <f t="shared" si="1"/>
        <v>1511763.4940000004</v>
      </c>
    </row>
    <row r="14" spans="1:20" ht="12" customHeight="1">
      <c r="A14" s="26"/>
      <c r="B14" s="18"/>
      <c r="C14" s="20" t="s">
        <v>33</v>
      </c>
      <c r="D14" s="32">
        <v>7948.5975</v>
      </c>
      <c r="E14" s="32">
        <v>0</v>
      </c>
      <c r="F14" s="32">
        <f t="shared" si="2"/>
        <v>7948.5975</v>
      </c>
      <c r="G14" s="32">
        <v>125999.9541</v>
      </c>
      <c r="H14" s="32">
        <v>342458.8749</v>
      </c>
      <c r="I14" s="32">
        <v>133767.6391</v>
      </c>
      <c r="J14" s="32">
        <v>2199.8172</v>
      </c>
      <c r="K14" s="32">
        <f t="shared" si="3"/>
        <v>478426.33119999996</v>
      </c>
      <c r="L14" s="32">
        <v>8876.7527</v>
      </c>
      <c r="M14" s="43">
        <f t="shared" si="0"/>
        <v>613303.038</v>
      </c>
      <c r="N14" s="32">
        <v>74.6179</v>
      </c>
      <c r="O14" s="32">
        <v>246.7548</v>
      </c>
      <c r="P14" s="32">
        <v>2544.3023</v>
      </c>
      <c r="Q14" s="32">
        <f t="shared" si="4"/>
        <v>2865.6749999999997</v>
      </c>
      <c r="R14" s="32">
        <v>1215.1695</v>
      </c>
      <c r="S14" s="32">
        <v>306.0777</v>
      </c>
      <c r="T14" s="33">
        <f t="shared" si="1"/>
        <v>625638.5577</v>
      </c>
    </row>
    <row r="15" spans="1:64" ht="12" customHeight="1">
      <c r="A15" s="26"/>
      <c r="B15" s="18"/>
      <c r="C15" s="20" t="s">
        <v>82</v>
      </c>
      <c r="D15" s="32">
        <v>5649.9082</v>
      </c>
      <c r="E15" s="32">
        <v>0</v>
      </c>
      <c r="F15" s="32">
        <f t="shared" si="2"/>
        <v>5649.9082</v>
      </c>
      <c r="G15" s="32">
        <v>8246.1292</v>
      </c>
      <c r="H15" s="32">
        <v>43173.7993</v>
      </c>
      <c r="I15" s="32">
        <v>31691.3439</v>
      </c>
      <c r="J15" s="32">
        <v>2935.3335</v>
      </c>
      <c r="K15" s="32">
        <f t="shared" si="3"/>
        <v>77800.47669999998</v>
      </c>
      <c r="L15" s="32">
        <v>1159.4974</v>
      </c>
      <c r="M15" s="43">
        <f t="shared" si="0"/>
        <v>87206.10329999997</v>
      </c>
      <c r="N15" s="32">
        <v>35.1015</v>
      </c>
      <c r="O15" s="32">
        <v>74.2195</v>
      </c>
      <c r="P15" s="32">
        <v>23.9521</v>
      </c>
      <c r="Q15" s="32">
        <f t="shared" si="4"/>
        <v>133.2731</v>
      </c>
      <c r="R15" s="32">
        <v>140.4147</v>
      </c>
      <c r="S15" s="32">
        <v>358.273</v>
      </c>
      <c r="T15" s="33">
        <f t="shared" si="1"/>
        <v>93487.97229999998</v>
      </c>
      <c r="BL15" s="14"/>
    </row>
    <row r="16" spans="1:20" ht="12" customHeight="1">
      <c r="A16" s="26"/>
      <c r="B16" s="18"/>
      <c r="C16" s="20" t="s">
        <v>45</v>
      </c>
      <c r="D16" s="32">
        <v>80.8966</v>
      </c>
      <c r="E16" s="32">
        <v>0</v>
      </c>
      <c r="F16" s="32">
        <f t="shared" si="2"/>
        <v>80.8966</v>
      </c>
      <c r="G16" s="32">
        <v>11356.0817</v>
      </c>
      <c r="H16" s="32">
        <v>45256.7363</v>
      </c>
      <c r="I16" s="32">
        <v>6031.1685</v>
      </c>
      <c r="J16" s="32">
        <v>384.732</v>
      </c>
      <c r="K16" s="32">
        <f t="shared" si="3"/>
        <v>51672.6368</v>
      </c>
      <c r="L16" s="32">
        <v>249.981</v>
      </c>
      <c r="M16" s="43">
        <f t="shared" si="0"/>
        <v>63278.6995</v>
      </c>
      <c r="N16" s="32">
        <v>0</v>
      </c>
      <c r="O16" s="32">
        <v>0</v>
      </c>
      <c r="P16" s="32">
        <v>4.8619</v>
      </c>
      <c r="Q16" s="32">
        <f t="shared" si="4"/>
        <v>4.8619</v>
      </c>
      <c r="R16" s="32">
        <v>10.5716</v>
      </c>
      <c r="S16" s="32">
        <v>11.9178</v>
      </c>
      <c r="T16" s="33">
        <f t="shared" si="1"/>
        <v>63386.94740000001</v>
      </c>
    </row>
    <row r="17" spans="1:20" ht="12" customHeight="1">
      <c r="A17" s="26"/>
      <c r="B17" s="18"/>
      <c r="C17" s="20" t="s">
        <v>34</v>
      </c>
      <c r="D17" s="32">
        <v>11.3223</v>
      </c>
      <c r="E17" s="32">
        <v>0</v>
      </c>
      <c r="F17" s="32">
        <f t="shared" si="2"/>
        <v>11.3223</v>
      </c>
      <c r="G17" s="32">
        <v>41353.0663</v>
      </c>
      <c r="H17" s="32">
        <v>88790.7367</v>
      </c>
      <c r="I17" s="32">
        <v>18200.1245</v>
      </c>
      <c r="J17" s="32">
        <v>3612.4285</v>
      </c>
      <c r="K17" s="32">
        <f t="shared" si="3"/>
        <v>110603.2897</v>
      </c>
      <c r="L17" s="32">
        <v>1586.3877</v>
      </c>
      <c r="M17" s="43">
        <f t="shared" si="0"/>
        <v>153542.7437</v>
      </c>
      <c r="N17" s="32">
        <v>0</v>
      </c>
      <c r="O17" s="32">
        <v>83.6402</v>
      </c>
      <c r="P17" s="32">
        <v>5.0212</v>
      </c>
      <c r="Q17" s="32">
        <f t="shared" si="4"/>
        <v>88.66139999999999</v>
      </c>
      <c r="R17" s="32">
        <v>313.2945</v>
      </c>
      <c r="S17" s="32">
        <v>0</v>
      </c>
      <c r="T17" s="33">
        <f t="shared" si="1"/>
        <v>153956.0219</v>
      </c>
    </row>
    <row r="18" spans="1:20" ht="12" customHeight="1">
      <c r="A18" s="26"/>
      <c r="B18" s="18"/>
      <c r="C18" s="20" t="s">
        <v>35</v>
      </c>
      <c r="D18" s="32">
        <v>110.1296</v>
      </c>
      <c r="E18" s="32">
        <v>0</v>
      </c>
      <c r="F18" s="32">
        <f t="shared" si="2"/>
        <v>110.1296</v>
      </c>
      <c r="G18" s="32">
        <v>35093.963</v>
      </c>
      <c r="H18" s="32">
        <v>12858.8857</v>
      </c>
      <c r="I18" s="32">
        <v>5245.8685</v>
      </c>
      <c r="J18" s="32">
        <v>10.54</v>
      </c>
      <c r="K18" s="32">
        <f t="shared" si="3"/>
        <v>18115.2942</v>
      </c>
      <c r="L18" s="32">
        <v>77.3426</v>
      </c>
      <c r="M18" s="43">
        <f t="shared" si="0"/>
        <v>53286.59980000001</v>
      </c>
      <c r="N18" s="32">
        <v>0</v>
      </c>
      <c r="O18" s="32">
        <v>1.1261</v>
      </c>
      <c r="P18" s="32">
        <v>0</v>
      </c>
      <c r="Q18" s="32">
        <f t="shared" si="4"/>
        <v>1.1261</v>
      </c>
      <c r="R18" s="32">
        <v>68.5678</v>
      </c>
      <c r="S18" s="32">
        <v>0</v>
      </c>
      <c r="T18" s="33">
        <f t="shared" si="1"/>
        <v>53466.42330000001</v>
      </c>
    </row>
    <row r="19" spans="1:20" ht="12" customHeight="1">
      <c r="A19" s="26"/>
      <c r="B19" s="18" t="s">
        <v>21</v>
      </c>
      <c r="C19" s="20" t="s">
        <v>48</v>
      </c>
      <c r="D19" s="32">
        <v>536.9155</v>
      </c>
      <c r="E19" s="32">
        <v>0</v>
      </c>
      <c r="F19" s="32">
        <f t="shared" si="2"/>
        <v>536.9155</v>
      </c>
      <c r="G19" s="32">
        <v>14882.2054</v>
      </c>
      <c r="H19" s="32">
        <v>12807.6129</v>
      </c>
      <c r="I19" s="32">
        <v>39078.5228</v>
      </c>
      <c r="J19" s="32">
        <v>1833.5796</v>
      </c>
      <c r="K19" s="32">
        <f t="shared" si="3"/>
        <v>53719.715299999996</v>
      </c>
      <c r="L19" s="32">
        <v>644.5559</v>
      </c>
      <c r="M19" s="43">
        <f t="shared" si="0"/>
        <v>69246.47660000001</v>
      </c>
      <c r="N19" s="32">
        <v>0</v>
      </c>
      <c r="O19" s="32">
        <v>530.3797</v>
      </c>
      <c r="P19" s="32">
        <v>12.9825</v>
      </c>
      <c r="Q19" s="32">
        <f t="shared" si="4"/>
        <v>543.3621999999999</v>
      </c>
      <c r="R19" s="32">
        <v>62.1755</v>
      </c>
      <c r="S19" s="32">
        <v>3.225</v>
      </c>
      <c r="T19" s="33">
        <f t="shared" si="1"/>
        <v>70392.15480000002</v>
      </c>
    </row>
    <row r="20" spans="1:20" ht="12" customHeight="1">
      <c r="A20" s="26"/>
      <c r="B20" s="18"/>
      <c r="C20" s="20" t="s">
        <v>49</v>
      </c>
      <c r="D20" s="32">
        <v>686.4973</v>
      </c>
      <c r="E20" s="32">
        <v>0</v>
      </c>
      <c r="F20" s="32">
        <f t="shared" si="2"/>
        <v>686.4973</v>
      </c>
      <c r="G20" s="32">
        <v>49161.1895</v>
      </c>
      <c r="H20" s="32">
        <v>102041.6714</v>
      </c>
      <c r="I20" s="32">
        <v>57689.9337</v>
      </c>
      <c r="J20" s="32">
        <v>146.9608</v>
      </c>
      <c r="K20" s="32">
        <f t="shared" si="3"/>
        <v>159878.56590000002</v>
      </c>
      <c r="L20" s="32">
        <v>11979.3538</v>
      </c>
      <c r="M20" s="43">
        <f t="shared" si="0"/>
        <v>221019.10920000004</v>
      </c>
      <c r="N20" s="32">
        <v>37.0416</v>
      </c>
      <c r="O20" s="32">
        <v>180.1773</v>
      </c>
      <c r="P20" s="32">
        <v>7.1458</v>
      </c>
      <c r="Q20" s="32">
        <f t="shared" si="4"/>
        <v>224.36470000000003</v>
      </c>
      <c r="R20" s="32">
        <v>1142.2244</v>
      </c>
      <c r="S20" s="32">
        <v>3876.3399</v>
      </c>
      <c r="T20" s="33">
        <f t="shared" si="1"/>
        <v>226948.53550000003</v>
      </c>
    </row>
    <row r="21" spans="1:64" s="15" customFormat="1" ht="12" customHeight="1">
      <c r="A21" s="26"/>
      <c r="B21" s="18"/>
      <c r="C21" s="20" t="s">
        <v>50</v>
      </c>
      <c r="D21" s="32">
        <v>2444.6849</v>
      </c>
      <c r="E21" s="32">
        <v>0</v>
      </c>
      <c r="F21" s="32">
        <f t="shared" si="2"/>
        <v>2444.6849</v>
      </c>
      <c r="G21" s="32">
        <v>59771.5698</v>
      </c>
      <c r="H21" s="32">
        <v>145045.5968</v>
      </c>
      <c r="I21" s="32">
        <v>66775.6787</v>
      </c>
      <c r="J21" s="32">
        <v>2621.8499</v>
      </c>
      <c r="K21" s="32">
        <f t="shared" si="3"/>
        <v>214443.1254</v>
      </c>
      <c r="L21" s="32">
        <v>1061.7966</v>
      </c>
      <c r="M21" s="43">
        <f t="shared" si="0"/>
        <v>275276.49179999996</v>
      </c>
      <c r="N21" s="32">
        <v>8.95</v>
      </c>
      <c r="O21" s="32">
        <v>271.6238</v>
      </c>
      <c r="P21" s="32">
        <v>349.6021</v>
      </c>
      <c r="Q21" s="32">
        <f t="shared" si="4"/>
        <v>630.1759</v>
      </c>
      <c r="R21" s="32">
        <v>507.9962</v>
      </c>
      <c r="S21" s="32">
        <v>415.4663</v>
      </c>
      <c r="T21" s="33">
        <f t="shared" si="1"/>
        <v>279274.8150999999</v>
      </c>
      <c r="U21" s="3"/>
      <c r="BL21" s="4"/>
    </row>
    <row r="22" spans="1:20" ht="12" customHeight="1">
      <c r="A22" s="26"/>
      <c r="B22" s="18"/>
      <c r="C22" s="20" t="s">
        <v>83</v>
      </c>
      <c r="D22" s="32">
        <v>223.6131</v>
      </c>
      <c r="E22" s="32">
        <v>456.5967</v>
      </c>
      <c r="F22" s="32">
        <f t="shared" si="2"/>
        <v>680.2098</v>
      </c>
      <c r="G22" s="32">
        <v>3038.7409</v>
      </c>
      <c r="H22" s="32">
        <v>12098.6899</v>
      </c>
      <c r="I22" s="32">
        <v>8637.1022</v>
      </c>
      <c r="J22" s="32">
        <v>598.6062</v>
      </c>
      <c r="K22" s="32">
        <f t="shared" si="3"/>
        <v>21334.398299999997</v>
      </c>
      <c r="L22" s="32">
        <v>213.8033</v>
      </c>
      <c r="M22" s="43">
        <f t="shared" si="0"/>
        <v>24586.942499999997</v>
      </c>
      <c r="N22" s="32">
        <v>5.578</v>
      </c>
      <c r="O22" s="32">
        <v>63.0222</v>
      </c>
      <c r="P22" s="32">
        <v>710.1747</v>
      </c>
      <c r="Q22" s="32">
        <f t="shared" si="4"/>
        <v>778.7749</v>
      </c>
      <c r="R22" s="32">
        <v>37.9877</v>
      </c>
      <c r="S22" s="32">
        <v>74.8583</v>
      </c>
      <c r="T22" s="33">
        <f t="shared" si="1"/>
        <v>26158.7732</v>
      </c>
    </row>
    <row r="23" spans="1:20" ht="12" customHeight="1">
      <c r="A23" s="26"/>
      <c r="B23" s="18"/>
      <c r="C23" s="20" t="s">
        <v>36</v>
      </c>
      <c r="D23" s="32">
        <v>655.8317</v>
      </c>
      <c r="E23" s="32">
        <v>0</v>
      </c>
      <c r="F23" s="32">
        <f t="shared" si="2"/>
        <v>655.8317</v>
      </c>
      <c r="G23" s="32">
        <v>28889.7912</v>
      </c>
      <c r="H23" s="32">
        <v>107621.8011</v>
      </c>
      <c r="I23" s="32">
        <v>53991.9582</v>
      </c>
      <c r="J23" s="32">
        <v>516.0748</v>
      </c>
      <c r="K23" s="32">
        <f t="shared" si="3"/>
        <v>162129.8341</v>
      </c>
      <c r="L23" s="32">
        <v>1688.3894</v>
      </c>
      <c r="M23" s="43">
        <f t="shared" si="0"/>
        <v>192708.0147</v>
      </c>
      <c r="N23" s="32">
        <v>0</v>
      </c>
      <c r="O23" s="32">
        <v>345.5411</v>
      </c>
      <c r="P23" s="32">
        <v>66.2891</v>
      </c>
      <c r="Q23" s="32">
        <f t="shared" si="4"/>
        <v>411.8302</v>
      </c>
      <c r="R23" s="32">
        <v>7886.9425</v>
      </c>
      <c r="S23" s="32">
        <v>502.1144</v>
      </c>
      <c r="T23" s="33">
        <f t="shared" si="1"/>
        <v>202164.7335</v>
      </c>
    </row>
    <row r="24" spans="1:20" ht="12" customHeight="1">
      <c r="A24" s="26"/>
      <c r="B24" s="18"/>
      <c r="C24" s="20" t="s">
        <v>37</v>
      </c>
      <c r="D24" s="32">
        <v>37.1215</v>
      </c>
      <c r="E24" s="32">
        <v>0</v>
      </c>
      <c r="F24" s="32">
        <f t="shared" si="2"/>
        <v>37.1215</v>
      </c>
      <c r="G24" s="32">
        <v>6648.2643</v>
      </c>
      <c r="H24" s="32">
        <v>32482.6021</v>
      </c>
      <c r="I24" s="32">
        <v>12209.2978</v>
      </c>
      <c r="J24" s="32">
        <v>131.1308</v>
      </c>
      <c r="K24" s="32">
        <f t="shared" si="3"/>
        <v>44823.0307</v>
      </c>
      <c r="L24" s="32">
        <v>212.0063</v>
      </c>
      <c r="M24" s="43">
        <f t="shared" si="0"/>
        <v>51683.30130000001</v>
      </c>
      <c r="N24" s="32">
        <v>0</v>
      </c>
      <c r="O24" s="32">
        <v>19.5608</v>
      </c>
      <c r="P24" s="32">
        <v>4.0515</v>
      </c>
      <c r="Q24" s="32">
        <f t="shared" si="4"/>
        <v>23.6123</v>
      </c>
      <c r="R24" s="32">
        <v>143.6353</v>
      </c>
      <c r="S24" s="32">
        <v>0</v>
      </c>
      <c r="T24" s="33">
        <f t="shared" si="1"/>
        <v>51887.67040000001</v>
      </c>
    </row>
    <row r="25" spans="1:20" ht="12" customHeight="1">
      <c r="A25" s="26"/>
      <c r="B25" s="18" t="s">
        <v>22</v>
      </c>
      <c r="C25" s="20" t="s">
        <v>81</v>
      </c>
      <c r="D25" s="32">
        <v>110.6312</v>
      </c>
      <c r="E25" s="32">
        <v>0</v>
      </c>
      <c r="F25" s="32">
        <f t="shared" si="2"/>
        <v>110.6312</v>
      </c>
      <c r="G25" s="32">
        <v>961.6262</v>
      </c>
      <c r="H25" s="32">
        <v>7918.9943</v>
      </c>
      <c r="I25" s="32">
        <v>1824.6268</v>
      </c>
      <c r="J25" s="32">
        <v>0</v>
      </c>
      <c r="K25" s="32">
        <f t="shared" si="3"/>
        <v>9743.6211</v>
      </c>
      <c r="L25" s="32">
        <v>1.8702</v>
      </c>
      <c r="M25" s="43">
        <f t="shared" si="0"/>
        <v>10707.1175</v>
      </c>
      <c r="N25" s="32">
        <v>0</v>
      </c>
      <c r="O25" s="32">
        <v>0</v>
      </c>
      <c r="P25" s="32">
        <v>0</v>
      </c>
      <c r="Q25" s="32">
        <f t="shared" si="4"/>
        <v>0</v>
      </c>
      <c r="R25" s="32">
        <v>0</v>
      </c>
      <c r="S25" s="32">
        <v>0</v>
      </c>
      <c r="T25" s="33">
        <f t="shared" si="1"/>
        <v>10817.7487</v>
      </c>
    </row>
    <row r="26" spans="1:20" ht="12" customHeight="1">
      <c r="A26" s="26"/>
      <c r="B26" s="18"/>
      <c r="C26" s="20" t="s">
        <v>38</v>
      </c>
      <c r="D26" s="32">
        <v>471.3166</v>
      </c>
      <c r="E26" s="32">
        <v>15.5898</v>
      </c>
      <c r="F26" s="32">
        <f t="shared" si="2"/>
        <v>486.9064</v>
      </c>
      <c r="G26" s="32">
        <v>51184.6373</v>
      </c>
      <c r="H26" s="32">
        <v>13314.4853</v>
      </c>
      <c r="I26" s="32">
        <v>54312.8276</v>
      </c>
      <c r="J26" s="32">
        <v>1553.0222</v>
      </c>
      <c r="K26" s="32">
        <f t="shared" si="3"/>
        <v>69180.3351</v>
      </c>
      <c r="L26" s="32">
        <v>848.548</v>
      </c>
      <c r="M26" s="43">
        <f t="shared" si="0"/>
        <v>121213.5204</v>
      </c>
      <c r="N26" s="32">
        <v>0</v>
      </c>
      <c r="O26" s="32">
        <v>129.3608</v>
      </c>
      <c r="P26" s="32">
        <v>207.2407</v>
      </c>
      <c r="Q26" s="32">
        <f t="shared" si="4"/>
        <v>336.6015</v>
      </c>
      <c r="R26" s="32">
        <v>15.2209</v>
      </c>
      <c r="S26" s="32">
        <v>34.3511</v>
      </c>
      <c r="T26" s="33">
        <f t="shared" si="1"/>
        <v>122086.6003</v>
      </c>
    </row>
    <row r="27" spans="1:20" ht="12" customHeight="1">
      <c r="A27" s="26"/>
      <c r="B27" s="18"/>
      <c r="C27" s="20" t="s">
        <v>51</v>
      </c>
      <c r="D27" s="32">
        <v>82.1898</v>
      </c>
      <c r="E27" s="32">
        <v>0</v>
      </c>
      <c r="F27" s="32">
        <f t="shared" si="2"/>
        <v>82.1898</v>
      </c>
      <c r="G27" s="32">
        <v>25197.2511</v>
      </c>
      <c r="H27" s="32">
        <v>17694.031</v>
      </c>
      <c r="I27" s="32">
        <v>24771.3688</v>
      </c>
      <c r="J27" s="32">
        <v>5258.0911</v>
      </c>
      <c r="K27" s="32">
        <f t="shared" si="3"/>
        <v>47723.4909</v>
      </c>
      <c r="L27" s="32">
        <v>129.921</v>
      </c>
      <c r="M27" s="43">
        <f t="shared" si="0"/>
        <v>73050.663</v>
      </c>
      <c r="N27" s="32">
        <v>18.0646</v>
      </c>
      <c r="O27" s="32">
        <v>55.3759</v>
      </c>
      <c r="P27" s="32">
        <v>419.6693</v>
      </c>
      <c r="Q27" s="32">
        <f t="shared" si="4"/>
        <v>493.1098</v>
      </c>
      <c r="R27" s="32">
        <v>29.0215</v>
      </c>
      <c r="S27" s="32">
        <v>27.9444</v>
      </c>
      <c r="T27" s="33">
        <f t="shared" si="1"/>
        <v>73682.9285</v>
      </c>
    </row>
    <row r="28" spans="1:20" ht="12" customHeight="1">
      <c r="A28" s="26"/>
      <c r="B28" s="18"/>
      <c r="C28" s="20" t="s">
        <v>39</v>
      </c>
      <c r="D28" s="32">
        <v>244.4615</v>
      </c>
      <c r="E28" s="32">
        <v>3.0618</v>
      </c>
      <c r="F28" s="32">
        <f t="shared" si="2"/>
        <v>247.5233</v>
      </c>
      <c r="G28" s="32">
        <v>34846.3614</v>
      </c>
      <c r="H28" s="32">
        <v>95453.7367</v>
      </c>
      <c r="I28" s="32">
        <v>27102.7684</v>
      </c>
      <c r="J28" s="32">
        <v>1111.4299</v>
      </c>
      <c r="K28" s="32">
        <f t="shared" si="3"/>
        <v>123667.935</v>
      </c>
      <c r="L28" s="32">
        <v>688.2475</v>
      </c>
      <c r="M28" s="43">
        <f t="shared" si="0"/>
        <v>159202.5439</v>
      </c>
      <c r="N28" s="32">
        <v>0</v>
      </c>
      <c r="O28" s="32">
        <v>9.1839</v>
      </c>
      <c r="P28" s="32">
        <v>20.0164</v>
      </c>
      <c r="Q28" s="32">
        <f t="shared" si="4"/>
        <v>29.2003</v>
      </c>
      <c r="R28" s="32">
        <v>2914.8836</v>
      </c>
      <c r="S28" s="32">
        <v>588.8709</v>
      </c>
      <c r="T28" s="33">
        <f t="shared" si="1"/>
        <v>162983.022</v>
      </c>
    </row>
    <row r="29" spans="1:20" ht="12" customHeight="1">
      <c r="A29" s="26"/>
      <c r="B29" s="18"/>
      <c r="C29" s="20" t="s">
        <v>40</v>
      </c>
      <c r="D29" s="32">
        <v>326.5056</v>
      </c>
      <c r="E29" s="32">
        <v>0</v>
      </c>
      <c r="F29" s="32">
        <f t="shared" si="2"/>
        <v>326.5056</v>
      </c>
      <c r="G29" s="32">
        <v>138056.3535</v>
      </c>
      <c r="H29" s="32">
        <v>318343.3663</v>
      </c>
      <c r="I29" s="32">
        <v>60792.493</v>
      </c>
      <c r="J29" s="32">
        <v>10378.6173</v>
      </c>
      <c r="K29" s="32">
        <f t="shared" si="3"/>
        <v>389514.4766</v>
      </c>
      <c r="L29" s="32">
        <v>2072.1996</v>
      </c>
      <c r="M29" s="43">
        <f t="shared" si="0"/>
        <v>529643.0297000001</v>
      </c>
      <c r="N29" s="32">
        <v>0</v>
      </c>
      <c r="O29" s="32">
        <v>195.4875</v>
      </c>
      <c r="P29" s="32">
        <v>494.5963</v>
      </c>
      <c r="Q29" s="32">
        <f t="shared" si="4"/>
        <v>690.0838</v>
      </c>
      <c r="R29" s="32">
        <v>488.2757</v>
      </c>
      <c r="S29" s="32">
        <v>618.3153</v>
      </c>
      <c r="T29" s="33">
        <f t="shared" si="1"/>
        <v>531766.2101000001</v>
      </c>
    </row>
    <row r="30" spans="1:20" ht="12" customHeight="1">
      <c r="A30" s="26"/>
      <c r="B30" s="18"/>
      <c r="C30" s="20" t="s">
        <v>52</v>
      </c>
      <c r="D30" s="32">
        <v>41.4622</v>
      </c>
      <c r="E30" s="32">
        <v>0</v>
      </c>
      <c r="F30" s="32">
        <f t="shared" si="2"/>
        <v>41.4622</v>
      </c>
      <c r="G30" s="32">
        <v>26570.4225</v>
      </c>
      <c r="H30" s="32">
        <v>87339.5353</v>
      </c>
      <c r="I30" s="32">
        <v>13604.8098</v>
      </c>
      <c r="J30" s="32">
        <v>655.016</v>
      </c>
      <c r="K30" s="32">
        <f t="shared" si="3"/>
        <v>101599.36110000001</v>
      </c>
      <c r="L30" s="32">
        <v>520.8048</v>
      </c>
      <c r="M30" s="43">
        <f t="shared" si="0"/>
        <v>128690.58840000001</v>
      </c>
      <c r="N30" s="32">
        <v>0</v>
      </c>
      <c r="O30" s="32">
        <v>11.2602</v>
      </c>
      <c r="P30" s="32">
        <v>12.6918</v>
      </c>
      <c r="Q30" s="32">
        <f t="shared" si="4"/>
        <v>23.951999999999998</v>
      </c>
      <c r="R30" s="32">
        <v>137.9123</v>
      </c>
      <c r="S30" s="32">
        <v>0</v>
      </c>
      <c r="T30" s="33">
        <f t="shared" si="1"/>
        <v>128893.9149</v>
      </c>
    </row>
    <row r="31" spans="1:64" s="15" customFormat="1" ht="12" customHeight="1">
      <c r="A31" s="26"/>
      <c r="B31" s="18" t="s">
        <v>23</v>
      </c>
      <c r="C31" s="20" t="s">
        <v>53</v>
      </c>
      <c r="D31" s="32">
        <v>45.9518</v>
      </c>
      <c r="E31" s="32">
        <v>0</v>
      </c>
      <c r="F31" s="32">
        <f t="shared" si="2"/>
        <v>45.9518</v>
      </c>
      <c r="G31" s="32">
        <v>58925.628</v>
      </c>
      <c r="H31" s="32">
        <v>160633.0738</v>
      </c>
      <c r="I31" s="32">
        <v>29209.3192</v>
      </c>
      <c r="J31" s="32">
        <v>1426.4288</v>
      </c>
      <c r="K31" s="32">
        <f t="shared" si="3"/>
        <v>191268.8218</v>
      </c>
      <c r="L31" s="32">
        <v>1242.031</v>
      </c>
      <c r="M31" s="43">
        <f t="shared" si="0"/>
        <v>251436.4808</v>
      </c>
      <c r="N31" s="32">
        <v>22.788</v>
      </c>
      <c r="O31" s="32">
        <v>58.1217</v>
      </c>
      <c r="P31" s="32">
        <v>39.6716</v>
      </c>
      <c r="Q31" s="32">
        <f t="shared" si="4"/>
        <v>120.5813</v>
      </c>
      <c r="R31" s="32">
        <v>2637.8471</v>
      </c>
      <c r="S31" s="32">
        <v>3.225</v>
      </c>
      <c r="T31" s="33">
        <f t="shared" si="1"/>
        <v>254244.086</v>
      </c>
      <c r="U31" s="3"/>
      <c r="BL31" s="4"/>
    </row>
    <row r="32" spans="1:20" ht="12" customHeight="1">
      <c r="A32" s="26"/>
      <c r="B32" s="18"/>
      <c r="C32" s="20" t="s">
        <v>54</v>
      </c>
      <c r="D32" s="32">
        <v>51.0516</v>
      </c>
      <c r="E32" s="32">
        <v>0</v>
      </c>
      <c r="F32" s="32">
        <f>+D32+E32</f>
        <v>51.0516</v>
      </c>
      <c r="G32" s="32">
        <v>62667.655</v>
      </c>
      <c r="H32" s="32">
        <v>105911.2571</v>
      </c>
      <c r="I32" s="32">
        <v>9333.9766</v>
      </c>
      <c r="J32" s="32">
        <v>382.2529</v>
      </c>
      <c r="K32" s="32">
        <f>SUM(H32:J32)</f>
        <v>115627.4866</v>
      </c>
      <c r="L32" s="32">
        <v>1370.9701</v>
      </c>
      <c r="M32" s="43">
        <f>+G32+K32+L32</f>
        <v>179666.1117</v>
      </c>
      <c r="N32" s="32">
        <v>0</v>
      </c>
      <c r="O32" s="32">
        <v>68.9512</v>
      </c>
      <c r="P32" s="32">
        <v>131.8594</v>
      </c>
      <c r="Q32" s="32">
        <f>SUM(N32:P32)</f>
        <v>200.8106</v>
      </c>
      <c r="R32" s="32">
        <v>1174.532</v>
      </c>
      <c r="S32" s="32">
        <v>0</v>
      </c>
      <c r="T32" s="33">
        <f t="shared" si="1"/>
        <v>181092.50590000002</v>
      </c>
    </row>
    <row r="33" spans="1:20" ht="12" customHeight="1">
      <c r="A33" s="26"/>
      <c r="B33" s="18"/>
      <c r="C33" s="20" t="s">
        <v>55</v>
      </c>
      <c r="D33" s="32">
        <v>67.6823</v>
      </c>
      <c r="E33" s="32">
        <v>0</v>
      </c>
      <c r="F33" s="32">
        <f>+D33+E33</f>
        <v>67.6823</v>
      </c>
      <c r="G33" s="32">
        <v>16238.6666</v>
      </c>
      <c r="H33" s="32">
        <v>160049.4366</v>
      </c>
      <c r="I33" s="32">
        <v>14981.8914</v>
      </c>
      <c r="J33" s="32">
        <v>453.738</v>
      </c>
      <c r="K33" s="32">
        <f>SUM(H33:J33)</f>
        <v>175485.066</v>
      </c>
      <c r="L33" s="32">
        <v>358.1697</v>
      </c>
      <c r="M33" s="43">
        <f>+G33+K33+L33</f>
        <v>192081.9023</v>
      </c>
      <c r="N33" s="32">
        <v>0</v>
      </c>
      <c r="O33" s="32">
        <v>0</v>
      </c>
      <c r="P33" s="32">
        <v>0</v>
      </c>
      <c r="Q33" s="32">
        <f>SUM(N33:P33)</f>
        <v>0</v>
      </c>
      <c r="R33" s="32">
        <v>9134.2918</v>
      </c>
      <c r="S33" s="32">
        <v>5.3382</v>
      </c>
      <c r="T33" s="33">
        <f t="shared" si="1"/>
        <v>201289.21459999998</v>
      </c>
    </row>
    <row r="34" spans="1:20" ht="12" customHeight="1">
      <c r="A34" s="26"/>
      <c r="B34" s="18"/>
      <c r="C34" s="20" t="s">
        <v>41</v>
      </c>
      <c r="D34" s="32">
        <v>419.1671</v>
      </c>
      <c r="E34" s="32">
        <v>0</v>
      </c>
      <c r="F34" s="32">
        <f t="shared" si="2"/>
        <v>419.1671</v>
      </c>
      <c r="G34" s="32">
        <v>49923.2244</v>
      </c>
      <c r="H34" s="32">
        <v>252473.3425</v>
      </c>
      <c r="I34" s="32">
        <v>30093.6368</v>
      </c>
      <c r="J34" s="32">
        <v>507.5501</v>
      </c>
      <c r="K34" s="32">
        <f t="shared" si="3"/>
        <v>283074.5294</v>
      </c>
      <c r="L34" s="32">
        <v>1528.1779</v>
      </c>
      <c r="M34" s="43">
        <f t="shared" si="0"/>
        <v>334525.9317</v>
      </c>
      <c r="N34" s="32">
        <v>9.0242</v>
      </c>
      <c r="O34" s="32">
        <v>457.8253</v>
      </c>
      <c r="P34" s="32">
        <v>9.6718</v>
      </c>
      <c r="Q34" s="32">
        <f t="shared" si="4"/>
        <v>476.52130000000005</v>
      </c>
      <c r="R34" s="32">
        <v>815.8856</v>
      </c>
      <c r="S34" s="32">
        <v>0</v>
      </c>
      <c r="T34" s="33">
        <f t="shared" si="1"/>
        <v>336237.50570000004</v>
      </c>
    </row>
    <row r="35" spans="1:20" ht="12" customHeight="1">
      <c r="A35" s="26"/>
      <c r="B35" s="18"/>
      <c r="C35" s="20" t="s">
        <v>56</v>
      </c>
      <c r="D35" s="32">
        <v>41.8611</v>
      </c>
      <c r="E35" s="32">
        <v>0</v>
      </c>
      <c r="F35" s="32">
        <f t="shared" si="2"/>
        <v>41.8611</v>
      </c>
      <c r="G35" s="32">
        <v>9104.4563</v>
      </c>
      <c r="H35" s="32">
        <v>58223.2381</v>
      </c>
      <c r="I35" s="32">
        <v>14061.1465</v>
      </c>
      <c r="J35" s="32">
        <v>330.496</v>
      </c>
      <c r="K35" s="32">
        <f t="shared" si="3"/>
        <v>72614.8806</v>
      </c>
      <c r="L35" s="32">
        <v>646.9294</v>
      </c>
      <c r="M35" s="43">
        <f t="shared" si="0"/>
        <v>82366.2663</v>
      </c>
      <c r="N35" s="32">
        <v>0</v>
      </c>
      <c r="O35" s="32">
        <v>7.9832</v>
      </c>
      <c r="P35" s="32">
        <v>37.3451</v>
      </c>
      <c r="Q35" s="32">
        <f t="shared" si="4"/>
        <v>45.3283</v>
      </c>
      <c r="R35" s="32">
        <v>764.1262</v>
      </c>
      <c r="S35" s="32">
        <v>0</v>
      </c>
      <c r="T35" s="33">
        <f t="shared" si="1"/>
        <v>83217.58189999999</v>
      </c>
    </row>
    <row r="36" spans="1:20" ht="12" customHeight="1">
      <c r="A36" s="26"/>
      <c r="B36" s="18"/>
      <c r="C36" s="20" t="s">
        <v>42</v>
      </c>
      <c r="D36" s="32">
        <v>593.1757</v>
      </c>
      <c r="E36" s="32">
        <v>0</v>
      </c>
      <c r="F36" s="32">
        <f t="shared" si="2"/>
        <v>593.1757</v>
      </c>
      <c r="G36" s="32">
        <v>74639.9417</v>
      </c>
      <c r="H36" s="32">
        <v>125491.0905</v>
      </c>
      <c r="I36" s="32">
        <v>126327.5782</v>
      </c>
      <c r="J36" s="32">
        <v>5845.5054</v>
      </c>
      <c r="K36" s="32">
        <f t="shared" si="3"/>
        <v>257664.1741</v>
      </c>
      <c r="L36" s="32">
        <v>2816.2314</v>
      </c>
      <c r="M36" s="43">
        <f t="shared" si="0"/>
        <v>335120.3472</v>
      </c>
      <c r="N36" s="32">
        <v>0</v>
      </c>
      <c r="O36" s="32">
        <v>1736.1041</v>
      </c>
      <c r="P36" s="32">
        <v>546.6613</v>
      </c>
      <c r="Q36" s="32">
        <f t="shared" si="4"/>
        <v>2282.7654</v>
      </c>
      <c r="R36" s="32">
        <v>457.7156</v>
      </c>
      <c r="S36" s="32">
        <v>4345.5948</v>
      </c>
      <c r="T36" s="33">
        <f t="shared" si="1"/>
        <v>342799.59870000003</v>
      </c>
    </row>
    <row r="37" spans="1:20" ht="12" customHeight="1">
      <c r="A37" s="26"/>
      <c r="B37" s="18"/>
      <c r="C37" s="21" t="s">
        <v>24</v>
      </c>
      <c r="D37" s="32">
        <v>156.6621</v>
      </c>
      <c r="E37" s="32">
        <v>0</v>
      </c>
      <c r="F37" s="32">
        <f aca="true" t="shared" si="5" ref="F37:F42">+D37+E37</f>
        <v>156.6621</v>
      </c>
      <c r="G37" s="32">
        <v>113837.3069</v>
      </c>
      <c r="H37" s="32">
        <v>139870.3578</v>
      </c>
      <c r="I37" s="32">
        <v>18966.7446</v>
      </c>
      <c r="J37" s="32">
        <v>215.9496</v>
      </c>
      <c r="K37" s="32">
        <f aca="true" t="shared" si="6" ref="K37:K42">SUM(H37:J37)</f>
        <v>159053.052</v>
      </c>
      <c r="L37" s="32">
        <v>2386.3574</v>
      </c>
      <c r="M37" s="43">
        <f t="shared" si="0"/>
        <v>275276.7163</v>
      </c>
      <c r="N37" s="32">
        <v>24.3853</v>
      </c>
      <c r="O37" s="32">
        <v>0</v>
      </c>
      <c r="P37" s="32">
        <v>4.9809</v>
      </c>
      <c r="Q37" s="32">
        <f t="shared" si="4"/>
        <v>29.3662</v>
      </c>
      <c r="R37" s="32">
        <v>560.7217</v>
      </c>
      <c r="S37" s="32">
        <v>0</v>
      </c>
      <c r="T37" s="33">
        <f aca="true" t="shared" si="7" ref="T37:T58">+F37+M37+Q37+R37+S37</f>
        <v>276023.4663</v>
      </c>
    </row>
    <row r="38" spans="1:20" ht="12" customHeight="1">
      <c r="A38" s="26"/>
      <c r="B38" s="19"/>
      <c r="C38" s="22" t="s">
        <v>0</v>
      </c>
      <c r="D38" s="30">
        <f>SUM(D14:D37)</f>
        <v>21037.636799999997</v>
      </c>
      <c r="E38" s="30">
        <f>SUM(E14:E37)</f>
        <v>475.24830000000003</v>
      </c>
      <c r="F38" s="30">
        <f t="shared" si="5"/>
        <v>21512.885099999996</v>
      </c>
      <c r="G38" s="30">
        <f>SUM(G14:G37)</f>
        <v>1046594.4862999999</v>
      </c>
      <c r="H38" s="30">
        <f>SUM(H14:H37)</f>
        <v>2487352.9524</v>
      </c>
      <c r="I38" s="30">
        <f>SUM(I14:I37)</f>
        <v>858701.8256000002</v>
      </c>
      <c r="J38" s="30">
        <f>SUM(J14:J37)</f>
        <v>43109.15060000001</v>
      </c>
      <c r="K38" s="30">
        <f t="shared" si="6"/>
        <v>3389163.9285999998</v>
      </c>
      <c r="L38" s="30">
        <f>SUM(L14:L37)</f>
        <v>42360.3247</v>
      </c>
      <c r="M38" s="42">
        <f t="shared" si="0"/>
        <v>4478118.739599999</v>
      </c>
      <c r="N38" s="30">
        <f>SUM(N14:N37)</f>
        <v>235.55110000000005</v>
      </c>
      <c r="O38" s="30">
        <f>SUM(O14:O37)</f>
        <v>4545.6993</v>
      </c>
      <c r="P38" s="30">
        <f>SUM(P14:P37)</f>
        <v>5652.787799999999</v>
      </c>
      <c r="Q38" s="30">
        <f t="shared" si="4"/>
        <v>10434.038199999999</v>
      </c>
      <c r="R38" s="30">
        <f>SUM(R14:R37)</f>
        <v>30659.413699999997</v>
      </c>
      <c r="S38" s="30">
        <f>SUM(S14:S37)</f>
        <v>11171.912100000001</v>
      </c>
      <c r="T38" s="31">
        <f t="shared" si="7"/>
        <v>4551896.9887</v>
      </c>
    </row>
    <row r="39" spans="1:20" ht="12" customHeight="1">
      <c r="A39" s="26"/>
      <c r="B39" s="17"/>
      <c r="C39" s="23" t="s">
        <v>43</v>
      </c>
      <c r="D39" s="32">
        <v>372.8037</v>
      </c>
      <c r="E39" s="32">
        <v>0</v>
      </c>
      <c r="F39" s="32">
        <f t="shared" si="5"/>
        <v>372.8037</v>
      </c>
      <c r="G39" s="32">
        <v>14076.6905</v>
      </c>
      <c r="H39" s="32">
        <v>372603.3452</v>
      </c>
      <c r="I39" s="32">
        <v>26571.1396</v>
      </c>
      <c r="J39" s="32">
        <v>1000.7089</v>
      </c>
      <c r="K39" s="32">
        <f t="shared" si="6"/>
        <v>400175.1937</v>
      </c>
      <c r="L39" s="32">
        <v>9630.3321</v>
      </c>
      <c r="M39" s="43">
        <f aca="true" t="shared" si="8" ref="M39:M67">+G39+K39+L39</f>
        <v>423882.21630000003</v>
      </c>
      <c r="N39" s="32">
        <v>78.0873</v>
      </c>
      <c r="O39" s="32">
        <v>85.7615</v>
      </c>
      <c r="P39" s="32">
        <v>116.2385</v>
      </c>
      <c r="Q39" s="32">
        <f t="shared" si="4"/>
        <v>280.08729999999997</v>
      </c>
      <c r="R39" s="32">
        <v>2562.6139</v>
      </c>
      <c r="S39" s="32">
        <v>673.9488</v>
      </c>
      <c r="T39" s="33">
        <f t="shared" si="7"/>
        <v>427771.67000000004</v>
      </c>
    </row>
    <row r="40" spans="1:20" ht="12" customHeight="1">
      <c r="A40" s="26"/>
      <c r="B40" s="18" t="s">
        <v>25</v>
      </c>
      <c r="C40" s="20" t="s">
        <v>57</v>
      </c>
      <c r="D40" s="32">
        <v>221.6943</v>
      </c>
      <c r="E40" s="32">
        <v>0</v>
      </c>
      <c r="F40" s="32">
        <f t="shared" si="5"/>
        <v>221.6943</v>
      </c>
      <c r="G40" s="32">
        <v>20379.7171</v>
      </c>
      <c r="H40" s="32">
        <v>266793.3479</v>
      </c>
      <c r="I40" s="32">
        <v>3090.4041</v>
      </c>
      <c r="J40" s="32">
        <v>1</v>
      </c>
      <c r="K40" s="32">
        <f t="shared" si="6"/>
        <v>269884.752</v>
      </c>
      <c r="L40" s="32">
        <v>4380.0427</v>
      </c>
      <c r="M40" s="43">
        <f>+G40+K40+L40</f>
        <v>294644.5118</v>
      </c>
      <c r="N40" s="32">
        <v>0</v>
      </c>
      <c r="O40" s="32">
        <v>0</v>
      </c>
      <c r="P40" s="32">
        <v>0</v>
      </c>
      <c r="Q40" s="32">
        <f>SUM(N40:P40)</f>
        <v>0</v>
      </c>
      <c r="R40" s="32">
        <v>817.4414</v>
      </c>
      <c r="S40" s="32">
        <v>0</v>
      </c>
      <c r="T40" s="33">
        <f t="shared" si="7"/>
        <v>295683.64749999996</v>
      </c>
    </row>
    <row r="41" spans="1:20" ht="12" customHeight="1">
      <c r="A41" s="26"/>
      <c r="B41" s="18"/>
      <c r="C41" s="20" t="s">
        <v>58</v>
      </c>
      <c r="D41" s="32">
        <v>1755.4525</v>
      </c>
      <c r="E41" s="32">
        <v>0</v>
      </c>
      <c r="F41" s="32">
        <f t="shared" si="5"/>
        <v>1755.4525</v>
      </c>
      <c r="G41" s="32">
        <v>129319.2435</v>
      </c>
      <c r="H41" s="32">
        <v>555588.0962</v>
      </c>
      <c r="I41" s="32">
        <v>156797.4803</v>
      </c>
      <c r="J41" s="32">
        <v>2317.2301</v>
      </c>
      <c r="K41" s="32">
        <f t="shared" si="6"/>
        <v>714702.8066</v>
      </c>
      <c r="L41" s="32">
        <v>33550.5121</v>
      </c>
      <c r="M41" s="43">
        <f>+G41+K41+L41</f>
        <v>877572.5622</v>
      </c>
      <c r="N41" s="32">
        <v>202.6689</v>
      </c>
      <c r="O41" s="32">
        <v>483.5112</v>
      </c>
      <c r="P41" s="32">
        <v>273.405</v>
      </c>
      <c r="Q41" s="32">
        <f>SUM(N41:P41)</f>
        <v>959.5851</v>
      </c>
      <c r="R41" s="32">
        <v>5292.202</v>
      </c>
      <c r="S41" s="32">
        <v>6329.7464</v>
      </c>
      <c r="T41" s="33">
        <f t="shared" si="7"/>
        <v>891909.5482000001</v>
      </c>
    </row>
    <row r="42" spans="1:20" ht="12" customHeight="1">
      <c r="A42" s="26"/>
      <c r="B42" s="18" t="s">
        <v>26</v>
      </c>
      <c r="C42" s="20" t="s">
        <v>84</v>
      </c>
      <c r="D42" s="32">
        <v>528.711</v>
      </c>
      <c r="E42" s="32">
        <v>3.0431</v>
      </c>
      <c r="F42" s="32">
        <f t="shared" si="5"/>
        <v>531.7541</v>
      </c>
      <c r="G42" s="32">
        <v>92412.997</v>
      </c>
      <c r="H42" s="32">
        <v>213819.6277</v>
      </c>
      <c r="I42" s="32">
        <v>55946.8952</v>
      </c>
      <c r="J42" s="32">
        <v>5451.3998</v>
      </c>
      <c r="K42" s="32">
        <f t="shared" si="6"/>
        <v>275217.9227</v>
      </c>
      <c r="L42" s="32">
        <v>2626.0203</v>
      </c>
      <c r="M42" s="43">
        <f>+G42+K42+L42</f>
        <v>370256.93999999994</v>
      </c>
      <c r="N42" s="32">
        <v>63.3381</v>
      </c>
      <c r="O42" s="32">
        <v>145.0079</v>
      </c>
      <c r="P42" s="32">
        <v>325.8692</v>
      </c>
      <c r="Q42" s="32">
        <f>SUM(N42:P42)</f>
        <v>534.2152</v>
      </c>
      <c r="R42" s="32">
        <v>198.3309</v>
      </c>
      <c r="S42" s="32">
        <v>5.009</v>
      </c>
      <c r="T42" s="33">
        <f t="shared" si="7"/>
        <v>371526.24919999996</v>
      </c>
    </row>
    <row r="43" spans="1:20" ht="12" customHeight="1">
      <c r="A43" s="26"/>
      <c r="B43" s="18"/>
      <c r="C43" s="20" t="s">
        <v>59</v>
      </c>
      <c r="D43" s="32">
        <v>350.5741</v>
      </c>
      <c r="E43" s="32">
        <v>0</v>
      </c>
      <c r="F43" s="32">
        <f t="shared" si="2"/>
        <v>350.5741</v>
      </c>
      <c r="G43" s="32">
        <v>55004.4597</v>
      </c>
      <c r="H43" s="32">
        <v>705364.2018</v>
      </c>
      <c r="I43" s="32">
        <v>65651.6251</v>
      </c>
      <c r="J43" s="32">
        <v>1028.0406</v>
      </c>
      <c r="K43" s="32">
        <f t="shared" si="3"/>
        <v>772043.8674999999</v>
      </c>
      <c r="L43" s="32">
        <v>5525.5553</v>
      </c>
      <c r="M43" s="43">
        <f t="shared" si="8"/>
        <v>832573.8825</v>
      </c>
      <c r="N43" s="32">
        <v>32.1441</v>
      </c>
      <c r="O43" s="32">
        <v>39.8318</v>
      </c>
      <c r="P43" s="32">
        <v>0</v>
      </c>
      <c r="Q43" s="32">
        <f t="shared" si="4"/>
        <v>71.9759</v>
      </c>
      <c r="R43" s="32">
        <v>4129.622</v>
      </c>
      <c r="S43" s="32">
        <v>4.6401</v>
      </c>
      <c r="T43" s="33">
        <f t="shared" si="7"/>
        <v>837130.6945999998</v>
      </c>
    </row>
    <row r="44" spans="1:20" ht="12" customHeight="1">
      <c r="A44" s="26"/>
      <c r="B44" s="18" t="s">
        <v>27</v>
      </c>
      <c r="C44" s="21" t="s">
        <v>44</v>
      </c>
      <c r="D44" s="39">
        <v>1038.9282</v>
      </c>
      <c r="E44" s="32">
        <v>0</v>
      </c>
      <c r="F44" s="32">
        <f>+D44+E44</f>
        <v>1038.9282</v>
      </c>
      <c r="G44" s="32">
        <v>39811.1688</v>
      </c>
      <c r="H44" s="32">
        <v>791475.9656</v>
      </c>
      <c r="I44" s="32">
        <v>33966.746</v>
      </c>
      <c r="J44" s="32">
        <v>1542.9867</v>
      </c>
      <c r="K44" s="32">
        <f>SUM(H44:J44)</f>
        <v>826985.6983</v>
      </c>
      <c r="L44" s="32">
        <v>8538.3256</v>
      </c>
      <c r="M44" s="43">
        <f t="shared" si="8"/>
        <v>875335.1927</v>
      </c>
      <c r="N44" s="32">
        <v>144.1957</v>
      </c>
      <c r="O44" s="32">
        <v>119.5153</v>
      </c>
      <c r="P44" s="32">
        <v>116.5505</v>
      </c>
      <c r="Q44" s="32">
        <f t="shared" si="4"/>
        <v>380.2615</v>
      </c>
      <c r="R44" s="32">
        <v>17654.1151</v>
      </c>
      <c r="S44" s="32">
        <v>122.79</v>
      </c>
      <c r="T44" s="33">
        <f t="shared" si="7"/>
        <v>894531.2875000001</v>
      </c>
    </row>
    <row r="45" spans="1:20" ht="12" customHeight="1">
      <c r="A45" s="26"/>
      <c r="B45" s="19"/>
      <c r="C45" s="24" t="s">
        <v>0</v>
      </c>
      <c r="D45" s="34">
        <f>SUM(D39:D44)</f>
        <v>4268.1638</v>
      </c>
      <c r="E45" s="30">
        <f>SUM(E39:E44)</f>
        <v>3.0431</v>
      </c>
      <c r="F45" s="30">
        <f>+D45+E45</f>
        <v>4271.2069</v>
      </c>
      <c r="G45" s="30">
        <f>SUM(G39:G44)</f>
        <v>351004.2766</v>
      </c>
      <c r="H45" s="30">
        <f>SUM(H39:H44)</f>
        <v>2905644.5844</v>
      </c>
      <c r="I45" s="30">
        <f>SUM(I39:I44)</f>
        <v>342024.2903</v>
      </c>
      <c r="J45" s="30">
        <f>SUM(J39:J44)</f>
        <v>11341.366100000001</v>
      </c>
      <c r="K45" s="30">
        <f>SUM(H45:J45)</f>
        <v>3259010.2408000003</v>
      </c>
      <c r="L45" s="30">
        <f>SUM(L39:L44)</f>
        <v>64250.788100000005</v>
      </c>
      <c r="M45" s="42">
        <f t="shared" si="8"/>
        <v>3674265.3055000002</v>
      </c>
      <c r="N45" s="30">
        <f>SUM(N39:N44)</f>
        <v>520.4341</v>
      </c>
      <c r="O45" s="30">
        <f>SUM(O39:O44)</f>
        <v>873.6277000000001</v>
      </c>
      <c r="P45" s="30">
        <f>SUM(P39:P44)</f>
        <v>832.0632</v>
      </c>
      <c r="Q45" s="30">
        <f t="shared" si="4"/>
        <v>2226.125</v>
      </c>
      <c r="R45" s="30">
        <f>SUM(R39:R44)</f>
        <v>30654.3253</v>
      </c>
      <c r="S45" s="30">
        <f>SUM(S39:S44)</f>
        <v>7136.1343</v>
      </c>
      <c r="T45" s="31">
        <f t="shared" si="7"/>
        <v>3718553.0970000005</v>
      </c>
    </row>
    <row r="46" spans="1:20" ht="12" customHeight="1">
      <c r="A46" s="26"/>
      <c r="B46" s="18"/>
      <c r="C46" s="23" t="s">
        <v>43</v>
      </c>
      <c r="D46" s="32">
        <v>779.058</v>
      </c>
      <c r="E46" s="32">
        <v>0</v>
      </c>
      <c r="F46" s="32">
        <f>+D46+E46</f>
        <v>779.058</v>
      </c>
      <c r="G46" s="32">
        <v>337172.1795</v>
      </c>
      <c r="H46" s="32">
        <v>1100982.1641</v>
      </c>
      <c r="I46" s="32">
        <v>185347.9464</v>
      </c>
      <c r="J46" s="32">
        <v>737.5084</v>
      </c>
      <c r="K46" s="32">
        <f>SUM(H46:J46)</f>
        <v>1287067.6189</v>
      </c>
      <c r="L46" s="32">
        <v>23237.638</v>
      </c>
      <c r="M46" s="43">
        <f t="shared" si="8"/>
        <v>1647477.4364</v>
      </c>
      <c r="N46" s="32">
        <v>286.8458</v>
      </c>
      <c r="O46" s="32">
        <v>101.1485</v>
      </c>
      <c r="P46" s="32">
        <v>33.0522</v>
      </c>
      <c r="Q46" s="32">
        <f t="shared" si="4"/>
        <v>421.04650000000004</v>
      </c>
      <c r="R46" s="32">
        <v>8798.7144</v>
      </c>
      <c r="S46" s="32">
        <v>6.8862</v>
      </c>
      <c r="T46" s="33">
        <f t="shared" si="7"/>
        <v>1657483.1415</v>
      </c>
    </row>
    <row r="47" spans="1:20" ht="12" customHeight="1">
      <c r="A47" s="26"/>
      <c r="B47" s="18" t="s">
        <v>28</v>
      </c>
      <c r="C47" s="20" t="s">
        <v>60</v>
      </c>
      <c r="D47" s="32">
        <v>471.869</v>
      </c>
      <c r="E47" s="32">
        <v>0</v>
      </c>
      <c r="F47" s="32">
        <f t="shared" si="2"/>
        <v>471.869</v>
      </c>
      <c r="G47" s="32">
        <v>23174.6722</v>
      </c>
      <c r="H47" s="32">
        <v>233209.5586</v>
      </c>
      <c r="I47" s="32">
        <v>3828.1844</v>
      </c>
      <c r="J47" s="32">
        <v>0</v>
      </c>
      <c r="K47" s="32">
        <f t="shared" si="3"/>
        <v>237037.743</v>
      </c>
      <c r="L47" s="32">
        <v>1602.2546</v>
      </c>
      <c r="M47" s="43">
        <f t="shared" si="8"/>
        <v>261814.66979999997</v>
      </c>
      <c r="N47" s="32">
        <v>0</v>
      </c>
      <c r="O47" s="32">
        <v>0</v>
      </c>
      <c r="P47" s="32">
        <v>0</v>
      </c>
      <c r="Q47" s="32">
        <f t="shared" si="4"/>
        <v>0</v>
      </c>
      <c r="R47" s="32">
        <v>961.2483</v>
      </c>
      <c r="S47" s="32">
        <v>0</v>
      </c>
      <c r="T47" s="33">
        <f t="shared" si="7"/>
        <v>263247.78709999996</v>
      </c>
    </row>
    <row r="48" spans="1:20" ht="12" customHeight="1">
      <c r="A48" s="26"/>
      <c r="B48" s="18"/>
      <c r="C48" s="20" t="s">
        <v>61</v>
      </c>
      <c r="D48" s="32">
        <v>194.7722</v>
      </c>
      <c r="E48" s="32">
        <v>0</v>
      </c>
      <c r="F48" s="32">
        <f t="shared" si="2"/>
        <v>194.7722</v>
      </c>
      <c r="G48" s="32">
        <v>310206.0094</v>
      </c>
      <c r="H48" s="32">
        <v>1100594.9686</v>
      </c>
      <c r="I48" s="32">
        <v>158932.5256</v>
      </c>
      <c r="J48" s="32">
        <v>1570.0873</v>
      </c>
      <c r="K48" s="32">
        <f t="shared" si="3"/>
        <v>1261097.5815</v>
      </c>
      <c r="L48" s="32">
        <v>24477.5581</v>
      </c>
      <c r="M48" s="43">
        <f t="shared" si="8"/>
        <v>1595781.1490000002</v>
      </c>
      <c r="N48" s="32">
        <v>11.1747</v>
      </c>
      <c r="O48" s="32">
        <v>43.4266</v>
      </c>
      <c r="P48" s="32">
        <v>621.454</v>
      </c>
      <c r="Q48" s="32">
        <f t="shared" si="4"/>
        <v>676.0553</v>
      </c>
      <c r="R48" s="32">
        <v>774.5437</v>
      </c>
      <c r="S48" s="32">
        <v>2843.7497</v>
      </c>
      <c r="T48" s="33">
        <f t="shared" si="7"/>
        <v>1600270.2699000002</v>
      </c>
    </row>
    <row r="49" spans="1:20" ht="12" customHeight="1">
      <c r="A49" s="26"/>
      <c r="B49" s="18" t="s">
        <v>26</v>
      </c>
      <c r="C49" s="20" t="s">
        <v>62</v>
      </c>
      <c r="D49" s="32">
        <v>142.9977</v>
      </c>
      <c r="E49" s="32">
        <v>0</v>
      </c>
      <c r="F49" s="32">
        <f t="shared" si="2"/>
        <v>142.9977</v>
      </c>
      <c r="G49" s="32">
        <v>101494.7847</v>
      </c>
      <c r="H49" s="32">
        <v>147006.8322</v>
      </c>
      <c r="I49" s="32">
        <v>13179.8084</v>
      </c>
      <c r="J49" s="32">
        <v>2057.2758</v>
      </c>
      <c r="K49" s="32">
        <f t="shared" si="3"/>
        <v>162243.91640000002</v>
      </c>
      <c r="L49" s="32">
        <v>3017.8048</v>
      </c>
      <c r="M49" s="43">
        <f t="shared" si="8"/>
        <v>266756.5059</v>
      </c>
      <c r="N49" s="32">
        <v>109.0159</v>
      </c>
      <c r="O49" s="32">
        <v>1220.682</v>
      </c>
      <c r="P49" s="32">
        <v>384.2676</v>
      </c>
      <c r="Q49" s="32">
        <f t="shared" si="4"/>
        <v>1713.9655000000002</v>
      </c>
      <c r="R49" s="32">
        <v>1770.4678</v>
      </c>
      <c r="S49" s="32">
        <v>40.1309</v>
      </c>
      <c r="T49" s="33">
        <f t="shared" si="7"/>
        <v>270424.06779999996</v>
      </c>
    </row>
    <row r="50" spans="1:20" ht="12" customHeight="1">
      <c r="A50" s="26"/>
      <c r="B50" s="18"/>
      <c r="C50" s="20" t="s">
        <v>63</v>
      </c>
      <c r="D50" s="32">
        <v>356.8243</v>
      </c>
      <c r="E50" s="32">
        <v>0</v>
      </c>
      <c r="F50" s="32">
        <f t="shared" si="2"/>
        <v>356.8243</v>
      </c>
      <c r="G50" s="32">
        <v>268495.1037</v>
      </c>
      <c r="H50" s="32">
        <v>1423199.7671</v>
      </c>
      <c r="I50" s="32">
        <v>131818.0248</v>
      </c>
      <c r="J50" s="32">
        <v>10195.6147</v>
      </c>
      <c r="K50" s="32">
        <f t="shared" si="3"/>
        <v>1565213.4066</v>
      </c>
      <c r="L50" s="32">
        <v>15199.7147</v>
      </c>
      <c r="M50" s="43">
        <f t="shared" si="8"/>
        <v>1848908.225</v>
      </c>
      <c r="N50" s="32">
        <v>68.7759</v>
      </c>
      <c r="O50" s="32">
        <v>1096.2519</v>
      </c>
      <c r="P50" s="32">
        <v>282.5479</v>
      </c>
      <c r="Q50" s="32">
        <f t="shared" si="4"/>
        <v>1447.5757</v>
      </c>
      <c r="R50" s="32">
        <v>21501.4334</v>
      </c>
      <c r="S50" s="32">
        <v>0</v>
      </c>
      <c r="T50" s="33">
        <f t="shared" si="7"/>
        <v>1872214.0584</v>
      </c>
    </row>
    <row r="51" spans="1:20" ht="12" customHeight="1">
      <c r="A51" s="26"/>
      <c r="B51" s="18" t="s">
        <v>27</v>
      </c>
      <c r="C51" s="21" t="s">
        <v>64</v>
      </c>
      <c r="D51" s="39">
        <v>18.9549</v>
      </c>
      <c r="E51" s="32">
        <v>0</v>
      </c>
      <c r="F51" s="32">
        <f>+D51+E51</f>
        <v>18.9549</v>
      </c>
      <c r="G51" s="32">
        <v>35719.8421</v>
      </c>
      <c r="H51" s="32">
        <v>41517.4222</v>
      </c>
      <c r="I51" s="32">
        <v>3495.0851</v>
      </c>
      <c r="J51" s="32">
        <v>0</v>
      </c>
      <c r="K51" s="32">
        <f>SUM(H51:J51)</f>
        <v>45012.5073</v>
      </c>
      <c r="L51" s="32">
        <v>22.7859</v>
      </c>
      <c r="M51" s="39">
        <f t="shared" si="8"/>
        <v>80755.13530000001</v>
      </c>
      <c r="N51" s="32">
        <v>0</v>
      </c>
      <c r="O51" s="32">
        <v>6.095</v>
      </c>
      <c r="P51" s="32">
        <v>0</v>
      </c>
      <c r="Q51" s="32">
        <f t="shared" si="4"/>
        <v>6.095</v>
      </c>
      <c r="R51" s="32">
        <v>121.2168</v>
      </c>
      <c r="S51" s="32">
        <v>0</v>
      </c>
      <c r="T51" s="33">
        <f t="shared" si="7"/>
        <v>80901.402</v>
      </c>
    </row>
    <row r="52" spans="1:20" ht="12" customHeight="1">
      <c r="A52" s="26"/>
      <c r="B52" s="19"/>
      <c r="C52" s="24" t="s">
        <v>0</v>
      </c>
      <c r="D52" s="34">
        <f>SUM(D46:D51)</f>
        <v>1964.4760999999999</v>
      </c>
      <c r="E52" s="30">
        <f>SUM(E46:E51)</f>
        <v>0</v>
      </c>
      <c r="F52" s="30">
        <f>+D52+E52</f>
        <v>1964.4760999999999</v>
      </c>
      <c r="G52" s="30">
        <f>SUM(G46:G51)</f>
        <v>1076262.5916</v>
      </c>
      <c r="H52" s="30">
        <f>SUM(H46:H51)</f>
        <v>4046510.7128</v>
      </c>
      <c r="I52" s="30">
        <f>SUM(I46:I51)</f>
        <v>496601.5747</v>
      </c>
      <c r="J52" s="30">
        <f>SUM(J46:J51)</f>
        <v>14560.4862</v>
      </c>
      <c r="K52" s="30">
        <f>SUM(H52:J52)</f>
        <v>4557672.7737</v>
      </c>
      <c r="L52" s="30">
        <f>SUM(L46:L51)</f>
        <v>67557.7561</v>
      </c>
      <c r="M52" s="39">
        <f t="shared" si="8"/>
        <v>5701493.1214</v>
      </c>
      <c r="N52" s="30">
        <f>SUM(N46:N51)</f>
        <v>475.81229999999994</v>
      </c>
      <c r="O52" s="30">
        <f>SUM(O46:O51)</f>
        <v>2467.604</v>
      </c>
      <c r="P52" s="30">
        <f>SUM(P46:P51)</f>
        <v>1321.3217</v>
      </c>
      <c r="Q52" s="30">
        <f t="shared" si="4"/>
        <v>4264.737999999999</v>
      </c>
      <c r="R52" s="30">
        <f>SUM(R46:R51)</f>
        <v>33927.62440000001</v>
      </c>
      <c r="S52" s="30">
        <f>SUM(S46:S51)</f>
        <v>2890.7668</v>
      </c>
      <c r="T52" s="31">
        <f t="shared" si="7"/>
        <v>5744540.7266999995</v>
      </c>
    </row>
    <row r="53" spans="1:20" ht="12" customHeight="1">
      <c r="A53" s="26"/>
      <c r="B53" s="46" t="s">
        <v>65</v>
      </c>
      <c r="C53" s="47"/>
      <c r="D53" s="30">
        <v>74.4224</v>
      </c>
      <c r="E53" s="30">
        <v>0</v>
      </c>
      <c r="F53" s="30">
        <f>+D53+E53</f>
        <v>74.4224</v>
      </c>
      <c r="G53" s="30">
        <v>266943.7557</v>
      </c>
      <c r="H53" s="30">
        <v>172052.97</v>
      </c>
      <c r="I53" s="30">
        <v>2437613.2099</v>
      </c>
      <c r="J53" s="30">
        <v>5996.4983</v>
      </c>
      <c r="K53" s="30">
        <f>SUM(H53:J53)</f>
        <v>2615662.6782000004</v>
      </c>
      <c r="L53" s="30">
        <v>1192.3989</v>
      </c>
      <c r="M53" s="42">
        <f>+G53+K53+L53</f>
        <v>2883798.8328000004</v>
      </c>
      <c r="N53" s="30">
        <v>5.3655</v>
      </c>
      <c r="O53" s="30">
        <v>27.7204</v>
      </c>
      <c r="P53" s="30">
        <v>0</v>
      </c>
      <c r="Q53" s="30">
        <f>SUM(N53:P53)</f>
        <v>33.0859</v>
      </c>
      <c r="R53" s="30">
        <v>2070.1241</v>
      </c>
      <c r="S53" s="30">
        <v>17.339</v>
      </c>
      <c r="T53" s="31">
        <f t="shared" si="7"/>
        <v>2885993.8042000006</v>
      </c>
    </row>
    <row r="54" spans="1:20" ht="12" customHeight="1">
      <c r="A54" s="26"/>
      <c r="B54" s="46" t="s">
        <v>66</v>
      </c>
      <c r="C54" s="47"/>
      <c r="D54" s="30">
        <v>8.0305</v>
      </c>
      <c r="E54" s="30">
        <v>0</v>
      </c>
      <c r="F54" s="30">
        <f>+D54+E54</f>
        <v>8.0305</v>
      </c>
      <c r="G54" s="30">
        <v>9143.4764</v>
      </c>
      <c r="H54" s="30">
        <v>8929.349</v>
      </c>
      <c r="I54" s="30">
        <v>2356.35</v>
      </c>
      <c r="J54" s="30">
        <v>0</v>
      </c>
      <c r="K54" s="30">
        <f>SUM(H54:J54)</f>
        <v>11285.699</v>
      </c>
      <c r="L54" s="30">
        <v>32.3236</v>
      </c>
      <c r="M54" s="42">
        <f t="shared" si="8"/>
        <v>20461.499</v>
      </c>
      <c r="N54" s="30">
        <v>0</v>
      </c>
      <c r="O54" s="30">
        <v>3.0475</v>
      </c>
      <c r="P54" s="30">
        <v>0</v>
      </c>
      <c r="Q54" s="30">
        <f t="shared" si="4"/>
        <v>3.0475</v>
      </c>
      <c r="R54" s="30">
        <v>1898.3279</v>
      </c>
      <c r="S54" s="30">
        <v>0</v>
      </c>
      <c r="T54" s="31">
        <f t="shared" si="7"/>
        <v>22370.9049</v>
      </c>
    </row>
    <row r="55" spans="1:20" ht="12" customHeight="1">
      <c r="A55" s="26"/>
      <c r="B55" s="46" t="s">
        <v>67</v>
      </c>
      <c r="C55" s="47"/>
      <c r="D55" s="30">
        <v>31.8224</v>
      </c>
      <c r="E55" s="30">
        <v>0</v>
      </c>
      <c r="F55" s="30">
        <f t="shared" si="2"/>
        <v>31.8224</v>
      </c>
      <c r="G55" s="30">
        <v>14325.2471</v>
      </c>
      <c r="H55" s="30">
        <v>11166.0872</v>
      </c>
      <c r="I55" s="30">
        <v>1031.7153</v>
      </c>
      <c r="J55" s="30">
        <v>59.6288</v>
      </c>
      <c r="K55" s="30">
        <f t="shared" si="3"/>
        <v>12257.4313</v>
      </c>
      <c r="L55" s="30">
        <v>48.1497</v>
      </c>
      <c r="M55" s="42">
        <f t="shared" si="8"/>
        <v>26630.828100000002</v>
      </c>
      <c r="N55" s="30">
        <v>0</v>
      </c>
      <c r="O55" s="30">
        <v>11.5317</v>
      </c>
      <c r="P55" s="30">
        <v>0</v>
      </c>
      <c r="Q55" s="30">
        <f t="shared" si="4"/>
        <v>11.5317</v>
      </c>
      <c r="R55" s="30">
        <v>12.5811</v>
      </c>
      <c r="S55" s="30">
        <v>1.0829</v>
      </c>
      <c r="T55" s="31">
        <f t="shared" si="7"/>
        <v>26687.846200000004</v>
      </c>
    </row>
    <row r="56" spans="1:20" ht="12" customHeight="1">
      <c r="A56" s="26"/>
      <c r="B56" s="46" t="s">
        <v>68</v>
      </c>
      <c r="C56" s="47"/>
      <c r="D56" s="30">
        <v>245.0889</v>
      </c>
      <c r="E56" s="30">
        <v>0</v>
      </c>
      <c r="F56" s="30">
        <f t="shared" si="2"/>
        <v>245.0889</v>
      </c>
      <c r="G56" s="30">
        <v>17876.7562</v>
      </c>
      <c r="H56" s="30">
        <v>152563.2343</v>
      </c>
      <c r="I56" s="30">
        <v>22561.791</v>
      </c>
      <c r="J56" s="30">
        <v>154.9947</v>
      </c>
      <c r="K56" s="30">
        <f t="shared" si="3"/>
        <v>175280.02000000002</v>
      </c>
      <c r="L56" s="30">
        <v>1713.6806</v>
      </c>
      <c r="M56" s="42">
        <f t="shared" si="8"/>
        <v>194870.4568</v>
      </c>
      <c r="N56" s="30">
        <v>6.1929</v>
      </c>
      <c r="O56" s="30">
        <v>16.1593</v>
      </c>
      <c r="P56" s="30">
        <v>0</v>
      </c>
      <c r="Q56" s="30">
        <f t="shared" si="4"/>
        <v>22.352200000000003</v>
      </c>
      <c r="R56" s="30">
        <v>475.364</v>
      </c>
      <c r="S56" s="30">
        <v>0</v>
      </c>
      <c r="T56" s="31">
        <f t="shared" si="7"/>
        <v>195613.2619</v>
      </c>
    </row>
    <row r="57" spans="1:20" ht="12" customHeight="1">
      <c r="A57" s="26"/>
      <c r="B57" s="46" t="s">
        <v>69</v>
      </c>
      <c r="C57" s="47"/>
      <c r="D57" s="30">
        <v>67.0249</v>
      </c>
      <c r="E57" s="30">
        <v>0</v>
      </c>
      <c r="F57" s="30">
        <f>+D57+E57</f>
        <v>67.0249</v>
      </c>
      <c r="G57" s="30">
        <v>17211.405</v>
      </c>
      <c r="H57" s="30">
        <v>26349.9307</v>
      </c>
      <c r="I57" s="30">
        <v>8216.3517</v>
      </c>
      <c r="J57" s="30">
        <v>24.1287</v>
      </c>
      <c r="K57" s="30">
        <f>SUM(H57:J57)</f>
        <v>34590.4111</v>
      </c>
      <c r="L57" s="30">
        <v>187.3284</v>
      </c>
      <c r="M57" s="42">
        <f t="shared" si="8"/>
        <v>51989.144499999995</v>
      </c>
      <c r="N57" s="30">
        <v>0</v>
      </c>
      <c r="O57" s="30">
        <v>44.5237</v>
      </c>
      <c r="P57" s="30">
        <v>0</v>
      </c>
      <c r="Q57" s="30">
        <f t="shared" si="4"/>
        <v>44.5237</v>
      </c>
      <c r="R57" s="30">
        <v>106.9131</v>
      </c>
      <c r="S57" s="30">
        <v>0</v>
      </c>
      <c r="T57" s="31">
        <f t="shared" si="7"/>
        <v>52207.60619999999</v>
      </c>
    </row>
    <row r="58" spans="1:20" ht="12" customHeight="1">
      <c r="A58" s="26"/>
      <c r="B58" s="46" t="s">
        <v>70</v>
      </c>
      <c r="C58" s="47"/>
      <c r="D58" s="30">
        <v>98.6384</v>
      </c>
      <c r="E58" s="30">
        <v>0</v>
      </c>
      <c r="F58" s="30">
        <f>+D58+E58</f>
        <v>98.6384</v>
      </c>
      <c r="G58" s="30">
        <v>92401.318</v>
      </c>
      <c r="H58" s="30">
        <v>60717.1653</v>
      </c>
      <c r="I58" s="30">
        <v>13188.351</v>
      </c>
      <c r="J58" s="30">
        <v>235.4352</v>
      </c>
      <c r="K58" s="30">
        <f>SUM(H58:J58)</f>
        <v>74140.95150000001</v>
      </c>
      <c r="L58" s="30">
        <v>1374.5325</v>
      </c>
      <c r="M58" s="42">
        <f t="shared" si="8"/>
        <v>167916.802</v>
      </c>
      <c r="N58" s="30">
        <v>0</v>
      </c>
      <c r="O58" s="30">
        <v>97.6364</v>
      </c>
      <c r="P58" s="30">
        <v>100.1904</v>
      </c>
      <c r="Q58" s="30">
        <f t="shared" si="4"/>
        <v>197.8268</v>
      </c>
      <c r="R58" s="30">
        <v>669.7776</v>
      </c>
      <c r="S58" s="30">
        <v>218.7381</v>
      </c>
      <c r="T58" s="31">
        <f t="shared" si="7"/>
        <v>169101.7829</v>
      </c>
    </row>
    <row r="59" spans="1:20" ht="12" customHeight="1">
      <c r="A59" s="26"/>
      <c r="B59" s="46" t="s">
        <v>71</v>
      </c>
      <c r="C59" s="47"/>
      <c r="D59" s="30">
        <v>33.7758</v>
      </c>
      <c r="E59" s="30">
        <v>0</v>
      </c>
      <c r="F59" s="30">
        <f>+D59+E59</f>
        <v>33.7758</v>
      </c>
      <c r="G59" s="30">
        <v>466885.5226</v>
      </c>
      <c r="H59" s="30">
        <v>396439.8269</v>
      </c>
      <c r="I59" s="30">
        <v>199686.3987</v>
      </c>
      <c r="J59" s="30">
        <v>74.3852</v>
      </c>
      <c r="K59" s="30">
        <f>SUM(H59:J59)</f>
        <v>596200.6108</v>
      </c>
      <c r="L59" s="30">
        <v>707.3395</v>
      </c>
      <c r="M59" s="42">
        <f>+G59+K59+L59</f>
        <v>1063793.4729000002</v>
      </c>
      <c r="N59" s="30">
        <v>125.3134</v>
      </c>
      <c r="O59" s="30">
        <v>24</v>
      </c>
      <c r="P59" s="30">
        <v>0</v>
      </c>
      <c r="Q59" s="30">
        <f>SUM(N59:P59)</f>
        <v>149.3134</v>
      </c>
      <c r="R59" s="30">
        <v>4204.6085</v>
      </c>
      <c r="S59" s="30">
        <v>0</v>
      </c>
      <c r="T59" s="31">
        <f aca="true" t="shared" si="9" ref="T59:T67">+F59+M59+Q59+R59+S59</f>
        <v>1068181.1706000003</v>
      </c>
    </row>
    <row r="60" spans="1:20" ht="12" customHeight="1">
      <c r="A60" s="26"/>
      <c r="B60" s="46" t="s">
        <v>72</v>
      </c>
      <c r="C60" s="47"/>
      <c r="D60" s="30">
        <v>3.0475</v>
      </c>
      <c r="E60" s="30">
        <v>0</v>
      </c>
      <c r="F60" s="30">
        <f>+D60+E60</f>
        <v>3.0475</v>
      </c>
      <c r="G60" s="30">
        <v>69490.6978</v>
      </c>
      <c r="H60" s="30">
        <v>30101.4459</v>
      </c>
      <c r="I60" s="30">
        <v>4610.0499</v>
      </c>
      <c r="J60" s="30">
        <v>27.7417</v>
      </c>
      <c r="K60" s="30">
        <f>SUM(H60:J60)</f>
        <v>34739.237499999996</v>
      </c>
      <c r="L60" s="30">
        <v>93.2736</v>
      </c>
      <c r="M60" s="42">
        <f>+G60+K60+L60</f>
        <v>104323.20889999998</v>
      </c>
      <c r="N60" s="30">
        <v>0</v>
      </c>
      <c r="O60" s="30">
        <v>6.095</v>
      </c>
      <c r="P60" s="30">
        <v>0</v>
      </c>
      <c r="Q60" s="30">
        <f>SUM(N60:P60)</f>
        <v>6.095</v>
      </c>
      <c r="R60" s="30">
        <v>355.4913</v>
      </c>
      <c r="S60" s="30">
        <v>0</v>
      </c>
      <c r="T60" s="31">
        <f t="shared" si="9"/>
        <v>104687.84269999998</v>
      </c>
    </row>
    <row r="61" spans="1:20" ht="12" customHeight="1">
      <c r="A61" s="26"/>
      <c r="B61" s="46" t="s">
        <v>73</v>
      </c>
      <c r="C61" s="47"/>
      <c r="D61" s="30">
        <v>0</v>
      </c>
      <c r="E61" s="30">
        <v>0</v>
      </c>
      <c r="F61" s="30">
        <f>+D61+E61</f>
        <v>0</v>
      </c>
      <c r="G61" s="30">
        <v>13451.1102</v>
      </c>
      <c r="H61" s="30">
        <v>43673.1641</v>
      </c>
      <c r="I61" s="30">
        <v>700.14</v>
      </c>
      <c r="J61" s="30">
        <v>0</v>
      </c>
      <c r="K61" s="30">
        <f>SUM(H61:J61)</f>
        <v>44373.3041</v>
      </c>
      <c r="L61" s="30">
        <v>0</v>
      </c>
      <c r="M61" s="42">
        <f t="shared" si="8"/>
        <v>57824.414300000004</v>
      </c>
      <c r="N61" s="30">
        <v>0</v>
      </c>
      <c r="O61" s="30">
        <v>0</v>
      </c>
      <c r="P61" s="30">
        <v>0</v>
      </c>
      <c r="Q61" s="30">
        <f t="shared" si="4"/>
        <v>0</v>
      </c>
      <c r="R61" s="30">
        <v>46.9611</v>
      </c>
      <c r="S61" s="30">
        <v>0</v>
      </c>
      <c r="T61" s="31">
        <f t="shared" si="9"/>
        <v>57871.375400000004</v>
      </c>
    </row>
    <row r="62" spans="1:20" ht="12" customHeight="1">
      <c r="A62" s="26"/>
      <c r="B62" s="46" t="s">
        <v>74</v>
      </c>
      <c r="C62" s="47"/>
      <c r="D62" s="30">
        <v>16.1731</v>
      </c>
      <c r="E62" s="30">
        <v>0</v>
      </c>
      <c r="F62" s="30">
        <f t="shared" si="2"/>
        <v>16.1731</v>
      </c>
      <c r="G62" s="30">
        <v>17815.7303</v>
      </c>
      <c r="H62" s="30">
        <v>43800.2343</v>
      </c>
      <c r="I62" s="30">
        <v>10159.937</v>
      </c>
      <c r="J62" s="30">
        <v>446.9983</v>
      </c>
      <c r="K62" s="30">
        <f t="shared" si="3"/>
        <v>54407.169599999994</v>
      </c>
      <c r="L62" s="30">
        <v>212.8173</v>
      </c>
      <c r="M62" s="42">
        <f t="shared" si="8"/>
        <v>72435.71719999998</v>
      </c>
      <c r="N62" s="30">
        <v>3.9124</v>
      </c>
      <c r="O62" s="30">
        <v>38.6469</v>
      </c>
      <c r="P62" s="30">
        <v>3.9058</v>
      </c>
      <c r="Q62" s="30">
        <f t="shared" si="4"/>
        <v>46.4651</v>
      </c>
      <c r="R62" s="30">
        <v>1072.8675</v>
      </c>
      <c r="S62" s="30">
        <v>112.3248</v>
      </c>
      <c r="T62" s="31">
        <f t="shared" si="9"/>
        <v>73683.54769999998</v>
      </c>
    </row>
    <row r="63" spans="1:20" ht="12" customHeight="1">
      <c r="A63" s="26"/>
      <c r="B63" s="46" t="s">
        <v>75</v>
      </c>
      <c r="C63" s="47"/>
      <c r="D63" s="30">
        <v>10.2869</v>
      </c>
      <c r="E63" s="30">
        <v>0</v>
      </c>
      <c r="F63" s="30">
        <f t="shared" si="2"/>
        <v>10.2869</v>
      </c>
      <c r="G63" s="30">
        <v>59099.0055</v>
      </c>
      <c r="H63" s="30">
        <v>41981.203</v>
      </c>
      <c r="I63" s="30">
        <v>5943.1465</v>
      </c>
      <c r="J63" s="30">
        <v>88.1574</v>
      </c>
      <c r="K63" s="30">
        <f t="shared" si="3"/>
        <v>48012.5069</v>
      </c>
      <c r="L63" s="30">
        <v>1182.6377</v>
      </c>
      <c r="M63" s="42">
        <f t="shared" si="8"/>
        <v>108294.15010000001</v>
      </c>
      <c r="N63" s="30">
        <v>0</v>
      </c>
      <c r="O63" s="30">
        <v>9.3585</v>
      </c>
      <c r="P63" s="30">
        <v>13.5018</v>
      </c>
      <c r="Q63" s="30">
        <f t="shared" si="4"/>
        <v>22.8603</v>
      </c>
      <c r="R63" s="30">
        <v>731.9571</v>
      </c>
      <c r="S63" s="30">
        <v>6.8862</v>
      </c>
      <c r="T63" s="31">
        <f t="shared" si="9"/>
        <v>109066.14060000001</v>
      </c>
    </row>
    <row r="64" spans="1:20" ht="12" customHeight="1">
      <c r="A64" s="26"/>
      <c r="B64" s="46" t="s">
        <v>76</v>
      </c>
      <c r="C64" s="47"/>
      <c r="D64" s="30">
        <v>116.5779</v>
      </c>
      <c r="E64" s="30">
        <v>0</v>
      </c>
      <c r="F64" s="30">
        <f t="shared" si="2"/>
        <v>116.5779</v>
      </c>
      <c r="G64" s="30">
        <v>84764.0288</v>
      </c>
      <c r="H64" s="30">
        <v>426463.6264</v>
      </c>
      <c r="I64" s="30">
        <v>60842.8987</v>
      </c>
      <c r="J64" s="30">
        <v>440.5407</v>
      </c>
      <c r="K64" s="30">
        <f t="shared" si="3"/>
        <v>487747.06580000004</v>
      </c>
      <c r="L64" s="30">
        <v>5267.9943</v>
      </c>
      <c r="M64" s="42">
        <f t="shared" si="8"/>
        <v>577779.0889000001</v>
      </c>
      <c r="N64" s="30">
        <v>1.3935</v>
      </c>
      <c r="O64" s="30">
        <v>23.0858</v>
      </c>
      <c r="P64" s="30">
        <v>3.7397</v>
      </c>
      <c r="Q64" s="30">
        <f t="shared" si="4"/>
        <v>28.218999999999998</v>
      </c>
      <c r="R64" s="30">
        <v>505.778</v>
      </c>
      <c r="S64" s="30">
        <v>4.7146</v>
      </c>
      <c r="T64" s="31">
        <f t="shared" si="9"/>
        <v>578434.3784000002</v>
      </c>
    </row>
    <row r="65" spans="1:20" ht="12" customHeight="1">
      <c r="A65" s="26"/>
      <c r="B65" s="46" t="s">
        <v>77</v>
      </c>
      <c r="C65" s="47"/>
      <c r="D65" s="30">
        <v>10.5736</v>
      </c>
      <c r="E65" s="30">
        <v>0</v>
      </c>
      <c r="F65" s="30">
        <f t="shared" si="2"/>
        <v>10.5736</v>
      </c>
      <c r="G65" s="30">
        <v>31688.0065</v>
      </c>
      <c r="H65" s="30">
        <v>13957.1442</v>
      </c>
      <c r="I65" s="30">
        <v>7179.4726</v>
      </c>
      <c r="J65" s="30">
        <v>47.974</v>
      </c>
      <c r="K65" s="30">
        <f t="shared" si="3"/>
        <v>21184.590799999998</v>
      </c>
      <c r="L65" s="30">
        <v>118.8107</v>
      </c>
      <c r="M65" s="42">
        <f t="shared" si="8"/>
        <v>52991.407999999996</v>
      </c>
      <c r="N65" s="30">
        <v>0</v>
      </c>
      <c r="O65" s="30">
        <v>0</v>
      </c>
      <c r="P65" s="30">
        <v>46</v>
      </c>
      <c r="Q65" s="30">
        <f t="shared" si="4"/>
        <v>46</v>
      </c>
      <c r="R65" s="30">
        <v>312.8672</v>
      </c>
      <c r="S65" s="30">
        <v>0</v>
      </c>
      <c r="T65" s="31">
        <f t="shared" si="9"/>
        <v>53360.8488</v>
      </c>
    </row>
    <row r="66" spans="1:64" s="15" customFormat="1" ht="12" customHeight="1">
      <c r="A66" s="26"/>
      <c r="B66" s="46" t="s">
        <v>78</v>
      </c>
      <c r="C66" s="47"/>
      <c r="D66" s="30">
        <v>11.414</v>
      </c>
      <c r="E66" s="30">
        <v>0</v>
      </c>
      <c r="F66" s="30">
        <f t="shared" si="2"/>
        <v>11.414</v>
      </c>
      <c r="G66" s="30">
        <v>123036.8836</v>
      </c>
      <c r="H66" s="30">
        <v>1308670.1231</v>
      </c>
      <c r="I66" s="30">
        <v>25287.8096</v>
      </c>
      <c r="J66" s="30">
        <v>3174.231</v>
      </c>
      <c r="K66" s="30">
        <f t="shared" si="3"/>
        <v>1337132.1637</v>
      </c>
      <c r="L66" s="30">
        <v>19996.059</v>
      </c>
      <c r="M66" s="42">
        <f t="shared" si="8"/>
        <v>1480165.1062999999</v>
      </c>
      <c r="N66" s="30">
        <v>333.4219</v>
      </c>
      <c r="O66" s="30">
        <v>231.7365</v>
      </c>
      <c r="P66" s="30">
        <v>100.1653</v>
      </c>
      <c r="Q66" s="30">
        <f t="shared" si="4"/>
        <v>665.3237</v>
      </c>
      <c r="R66" s="30">
        <v>15849.936</v>
      </c>
      <c r="S66" s="30">
        <v>218.5212</v>
      </c>
      <c r="T66" s="31">
        <f t="shared" si="9"/>
        <v>1496910.3012</v>
      </c>
      <c r="U66" s="3"/>
      <c r="BL66" s="4"/>
    </row>
    <row r="67" spans="1:20" ht="12" customHeight="1">
      <c r="A67" s="26"/>
      <c r="B67" s="46" t="s">
        <v>29</v>
      </c>
      <c r="C67" s="47"/>
      <c r="D67" s="30">
        <v>14.9028</v>
      </c>
      <c r="E67" s="30">
        <v>0</v>
      </c>
      <c r="F67" s="30">
        <f>+D67+E67</f>
        <v>14.9028</v>
      </c>
      <c r="G67" s="30">
        <v>881.5774</v>
      </c>
      <c r="H67" s="30">
        <v>34583.2883</v>
      </c>
      <c r="I67" s="30">
        <v>22759.7608</v>
      </c>
      <c r="J67" s="30">
        <v>11628.444</v>
      </c>
      <c r="K67" s="30">
        <f>SUM(H67:J67)</f>
        <v>68971.4931</v>
      </c>
      <c r="L67" s="30">
        <v>77.8753</v>
      </c>
      <c r="M67" s="42">
        <f t="shared" si="8"/>
        <v>69930.9458</v>
      </c>
      <c r="N67" s="30">
        <v>54.4065</v>
      </c>
      <c r="O67" s="30">
        <v>69.1474</v>
      </c>
      <c r="P67" s="30">
        <v>85.9974</v>
      </c>
      <c r="Q67" s="30">
        <f>SUM(N67:P67)</f>
        <v>209.5513</v>
      </c>
      <c r="R67" s="30">
        <v>295.5193</v>
      </c>
      <c r="S67" s="30">
        <v>241.5972</v>
      </c>
      <c r="T67" s="31">
        <f t="shared" si="9"/>
        <v>70692.51640000001</v>
      </c>
    </row>
    <row r="68" spans="1:20" ht="12" customHeight="1">
      <c r="A68" s="26"/>
      <c r="B68" s="48" t="s">
        <v>30</v>
      </c>
      <c r="C68" s="49"/>
      <c r="D68" s="35">
        <f aca="true" t="shared" si="10" ref="D68:T68">SUM(D9:D13,D38,D45,D52:D67)</f>
        <v>29017.657099999997</v>
      </c>
      <c r="E68" s="35">
        <f t="shared" si="10"/>
        <v>494.0435</v>
      </c>
      <c r="F68" s="36">
        <f t="shared" si="10"/>
        <v>29511.700599999996</v>
      </c>
      <c r="G68" s="35">
        <f t="shared" si="10"/>
        <v>4731444.3292000005</v>
      </c>
      <c r="H68" s="35">
        <f t="shared" si="10"/>
        <v>12564392.363200003</v>
      </c>
      <c r="I68" s="35">
        <f t="shared" si="10"/>
        <v>4804335.192999999</v>
      </c>
      <c r="J68" s="35">
        <f t="shared" si="10"/>
        <v>101603.16820000003</v>
      </c>
      <c r="K68" s="36">
        <f t="shared" si="10"/>
        <v>17470330.7244</v>
      </c>
      <c r="L68" s="36">
        <f t="shared" si="10"/>
        <v>210567.9153</v>
      </c>
      <c r="M68" s="44">
        <f t="shared" si="10"/>
        <v>22412342.9689</v>
      </c>
      <c r="N68" s="35">
        <f t="shared" si="10"/>
        <v>1854.5823</v>
      </c>
      <c r="O68" s="35">
        <f t="shared" si="10"/>
        <v>8705.4387</v>
      </c>
      <c r="P68" s="35">
        <f t="shared" si="10"/>
        <v>8550.512200000001</v>
      </c>
      <c r="Q68" s="36">
        <f t="shared" si="10"/>
        <v>19110.5332</v>
      </c>
      <c r="R68" s="35">
        <f t="shared" si="10"/>
        <v>125259.88799999999</v>
      </c>
      <c r="S68" s="35">
        <f t="shared" si="10"/>
        <v>22268.1715</v>
      </c>
      <c r="T68" s="37">
        <f t="shared" si="10"/>
        <v>22608493.262199998</v>
      </c>
    </row>
    <row r="69" spans="2:20" ht="12" customHeight="1">
      <c r="B69" s="11"/>
      <c r="C69" s="11"/>
      <c r="D69" s="13"/>
      <c r="E69" s="13"/>
      <c r="F69" s="13"/>
      <c r="G69" s="13"/>
      <c r="H69" s="13"/>
      <c r="I69" s="13"/>
      <c r="J69" s="13"/>
      <c r="K69" s="13"/>
      <c r="M69" s="13"/>
      <c r="N69" s="13"/>
      <c r="O69" s="13"/>
      <c r="P69" s="13"/>
      <c r="Q69" s="13"/>
      <c r="R69" s="13"/>
      <c r="S69" s="13"/>
      <c r="T69" s="13"/>
    </row>
  </sheetData>
  <sheetProtection/>
  <mergeCells count="40">
    <mergeCell ref="S5:S8"/>
    <mergeCell ref="H7:H8"/>
    <mergeCell ref="I7:I8"/>
    <mergeCell ref="T5:T8"/>
    <mergeCell ref="R5:R8"/>
    <mergeCell ref="O6:O8"/>
    <mergeCell ref="N5:P5"/>
    <mergeCell ref="N6:N8"/>
    <mergeCell ref="P6:P8"/>
    <mergeCell ref="G5:L5"/>
    <mergeCell ref="J7:J8"/>
    <mergeCell ref="H6:J6"/>
    <mergeCell ref="L6:L8"/>
    <mergeCell ref="E6:E8"/>
    <mergeCell ref="G6:G8"/>
    <mergeCell ref="K7:K8"/>
    <mergeCell ref="B9:C9"/>
    <mergeCell ref="B10:C10"/>
    <mergeCell ref="B8:C8"/>
    <mergeCell ref="B11:C11"/>
    <mergeCell ref="D5:E5"/>
    <mergeCell ref="D6:D8"/>
    <mergeCell ref="B12:C12"/>
    <mergeCell ref="B68:C68"/>
    <mergeCell ref="B67:C67"/>
    <mergeCell ref="B13:C13"/>
    <mergeCell ref="B66:C66"/>
    <mergeCell ref="B55:C55"/>
    <mergeCell ref="B61:C61"/>
    <mergeCell ref="B60:C60"/>
    <mergeCell ref="B56:C56"/>
    <mergeCell ref="B57:C57"/>
    <mergeCell ref="B64:C64"/>
    <mergeCell ref="B65:C65"/>
    <mergeCell ref="B58:C58"/>
    <mergeCell ref="B53:C53"/>
    <mergeCell ref="B54:C54"/>
    <mergeCell ref="B62:C62"/>
    <mergeCell ref="B63:C63"/>
    <mergeCell ref="B59:C59"/>
  </mergeCells>
  <printOptions horizontalCentered="1"/>
  <pageMargins left="0.7874015748031497" right="0.7874015748031497" top="0.7874015748031497" bottom="0.7874015748031497" header="0.5118110236220472" footer="0.3937007874015748"/>
  <pageSetup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2007-03-20T01:54:27Z</cp:lastPrinted>
  <dcterms:created xsi:type="dcterms:W3CDTF">2001-10-15T03:59:22Z</dcterms:created>
  <dcterms:modified xsi:type="dcterms:W3CDTF">2017-03-22T04:57:20Z</dcterms:modified>
  <cp:category/>
  <cp:version/>
  <cp:contentType/>
  <cp:contentStatus/>
</cp:coreProperties>
</file>