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Sheet1" sheetId="1" r:id="rId1"/>
  </sheets>
  <definedNames>
    <definedName name="_xlnm.Print_Area" localSheetId="0">'Sheet1'!$B$2:$O$102</definedName>
  </definedNames>
  <calcPr fullCalcOnLoad="1"/>
</workbook>
</file>

<file path=xl/sharedStrings.xml><?xml version="1.0" encoding="utf-8"?>
<sst xmlns="http://schemas.openxmlformats.org/spreadsheetml/2006/main" count="148" uniqueCount="120">
  <si>
    <t>鉱</t>
  </si>
  <si>
    <t>業</t>
  </si>
  <si>
    <t>計</t>
  </si>
  <si>
    <t xml:space="preserve">麦         </t>
  </si>
  <si>
    <t>農</t>
  </si>
  <si>
    <t xml:space="preserve">米         </t>
  </si>
  <si>
    <t xml:space="preserve">雑穀・豆           </t>
  </si>
  <si>
    <t>水</t>
  </si>
  <si>
    <t xml:space="preserve">野菜・果物         </t>
  </si>
  <si>
    <t xml:space="preserve">羊毛               </t>
  </si>
  <si>
    <t>産</t>
  </si>
  <si>
    <t xml:space="preserve">その他の畜産品     </t>
  </si>
  <si>
    <t xml:space="preserve">水産品             </t>
  </si>
  <si>
    <t>品</t>
  </si>
  <si>
    <t xml:space="preserve">綿花               </t>
  </si>
  <si>
    <t xml:space="preserve">その他の農産品     </t>
  </si>
  <si>
    <t>林</t>
  </si>
  <si>
    <t xml:space="preserve">原木               </t>
  </si>
  <si>
    <t xml:space="preserve">製材               </t>
  </si>
  <si>
    <t xml:space="preserve">薪炭               </t>
  </si>
  <si>
    <t xml:space="preserve">樹脂類             </t>
  </si>
  <si>
    <t xml:space="preserve">その他の林産品     </t>
  </si>
  <si>
    <t xml:space="preserve">石炭               </t>
  </si>
  <si>
    <t xml:space="preserve">鉄鉱石             </t>
  </si>
  <si>
    <t xml:space="preserve">その他の金属鉱     </t>
  </si>
  <si>
    <t xml:space="preserve">砂利・砂・石材     </t>
  </si>
  <si>
    <t xml:space="preserve">石灰石             </t>
  </si>
  <si>
    <t xml:space="preserve">原油・天然ガス     </t>
  </si>
  <si>
    <t xml:space="preserve">りん鉱石           </t>
  </si>
  <si>
    <t xml:space="preserve">原塩               </t>
  </si>
  <si>
    <t xml:space="preserve">その他の非金属鉱物 </t>
  </si>
  <si>
    <t xml:space="preserve">鉄鋼               </t>
  </si>
  <si>
    <t xml:space="preserve">非鉄金属           </t>
  </si>
  <si>
    <t>金</t>
  </si>
  <si>
    <t xml:space="preserve">金属製品           </t>
  </si>
  <si>
    <t>属</t>
  </si>
  <si>
    <t xml:space="preserve">産業機械           </t>
  </si>
  <si>
    <t>機</t>
  </si>
  <si>
    <t xml:space="preserve">電気機械           </t>
  </si>
  <si>
    <t>械</t>
  </si>
  <si>
    <t xml:space="preserve">自動車             </t>
  </si>
  <si>
    <t>工</t>
  </si>
  <si>
    <t xml:space="preserve">自動車部品         </t>
  </si>
  <si>
    <t xml:space="preserve">その他の輸送機械   </t>
  </si>
  <si>
    <t xml:space="preserve">精密機械           </t>
  </si>
  <si>
    <t xml:space="preserve">その他の機械       </t>
  </si>
  <si>
    <t xml:space="preserve">セメント           </t>
  </si>
  <si>
    <t xml:space="preserve">生コンクリート     </t>
  </si>
  <si>
    <t xml:space="preserve">セメント製品       </t>
  </si>
  <si>
    <t>化</t>
  </si>
  <si>
    <t xml:space="preserve">ガラス・ガラス製品 </t>
  </si>
  <si>
    <t xml:space="preserve">陶磁器             </t>
  </si>
  <si>
    <t xml:space="preserve">その他の窯業品     </t>
  </si>
  <si>
    <t>学</t>
  </si>
  <si>
    <t xml:space="preserve">重油               </t>
  </si>
  <si>
    <t xml:space="preserve">揮発油             </t>
  </si>
  <si>
    <t xml:space="preserve">その他の石油       </t>
  </si>
  <si>
    <t xml:space="preserve">ＬＮＧ・ＬＰＧ     </t>
  </si>
  <si>
    <t xml:space="preserve">その他の石油製品   </t>
  </si>
  <si>
    <t xml:space="preserve">コークス           </t>
  </si>
  <si>
    <t xml:space="preserve">その他の石炭製品   </t>
  </si>
  <si>
    <t xml:space="preserve">化学薬品           </t>
  </si>
  <si>
    <t xml:space="preserve">化学肥料           </t>
  </si>
  <si>
    <t xml:space="preserve">染料・顔料・塗料   </t>
  </si>
  <si>
    <t xml:space="preserve">合成樹脂           </t>
  </si>
  <si>
    <t xml:space="preserve">動植物性油脂       </t>
  </si>
  <si>
    <t xml:space="preserve">その他の化学工業品 </t>
  </si>
  <si>
    <t xml:space="preserve">パルプ             </t>
  </si>
  <si>
    <t>軽</t>
  </si>
  <si>
    <t xml:space="preserve">織物               </t>
  </si>
  <si>
    <t xml:space="preserve">砂糖               </t>
  </si>
  <si>
    <t xml:space="preserve">その他の食料工業品 </t>
  </si>
  <si>
    <t xml:space="preserve">飲料               </t>
  </si>
  <si>
    <t>書籍・印刷物・記録物</t>
  </si>
  <si>
    <t>雑</t>
  </si>
  <si>
    <t xml:space="preserve">がん具             </t>
  </si>
  <si>
    <t xml:space="preserve">衣服・身の回り品   </t>
  </si>
  <si>
    <t>文房具・運動娯楽用品</t>
  </si>
  <si>
    <t xml:space="preserve">家具・装備品       </t>
  </si>
  <si>
    <t xml:space="preserve">その他の日用品     </t>
  </si>
  <si>
    <t xml:space="preserve">木製品             </t>
  </si>
  <si>
    <t xml:space="preserve">ゴム製品           </t>
  </si>
  <si>
    <t xml:space="preserve">その他の製造工業品 </t>
  </si>
  <si>
    <t>金属製容器包装廃棄物</t>
  </si>
  <si>
    <t>特</t>
  </si>
  <si>
    <t>殊</t>
  </si>
  <si>
    <t xml:space="preserve"> 品類品目</t>
  </si>
  <si>
    <t>指　　　　　　　定　　　　　　　あ　　　　　　　り</t>
  </si>
  <si>
    <t>指　定　な　し</t>
  </si>
  <si>
    <t>日　　単　　位</t>
  </si>
  <si>
    <t>午　前　・　午　後</t>
  </si>
  <si>
    <t>時　間　単　位</t>
  </si>
  <si>
    <t>不　明</t>
  </si>
  <si>
    <t>合　計</t>
  </si>
  <si>
    <t xml:space="preserve">到着日時指定 </t>
  </si>
  <si>
    <t>構成比</t>
  </si>
  <si>
    <t>(３日間調査　単位：トン，％）</t>
  </si>
  <si>
    <t>表Ⅱ－10－４　品類品目・到着日時指定の有無別流動量　－重量－</t>
  </si>
  <si>
    <t>紙</t>
  </si>
  <si>
    <t xml:space="preserve">糸         </t>
  </si>
  <si>
    <t>廃自動車</t>
  </si>
  <si>
    <t>廃家電</t>
  </si>
  <si>
    <t>金属スクラップ</t>
  </si>
  <si>
    <t>排</t>
  </si>
  <si>
    <t>使用済みガラスびん</t>
  </si>
  <si>
    <t>その他容器包装廃棄物</t>
  </si>
  <si>
    <t>出</t>
  </si>
  <si>
    <t>古紙</t>
  </si>
  <si>
    <t>廃プラスチック類</t>
  </si>
  <si>
    <t>燃え殻</t>
  </si>
  <si>
    <t>物</t>
  </si>
  <si>
    <t>汚泥</t>
  </si>
  <si>
    <t>鉱さい</t>
  </si>
  <si>
    <t>ばいじん</t>
  </si>
  <si>
    <t>その他の産業廃棄物</t>
  </si>
  <si>
    <t>動植物性飼肥料</t>
  </si>
  <si>
    <t>金属製輸送用容器</t>
  </si>
  <si>
    <t>その他の輸送用容器</t>
  </si>
  <si>
    <t>取り合せ品</t>
  </si>
  <si>
    <t>合　　　　　　　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</si>
</sst>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#,##0_ "/>
    <numFmt numFmtId="178" formatCode="0.000"/>
    <numFmt numFmtId="179" formatCode="0.0"/>
    <numFmt numFmtId="180" formatCode="0.0000"/>
    <numFmt numFmtId="181" formatCode="0.0%"/>
    <numFmt numFmtId="182" formatCode="#,##0.0;[Red]\-#,##0.0"/>
    <numFmt numFmtId="183" formatCode="0.000000"/>
    <numFmt numFmtId="184" formatCode="0.00000"/>
    <numFmt numFmtId="185" formatCode="#,##0_);\-#,##0_);"/>
    <numFmt numFmtId="186" formatCode="#,##0.0_);\-#,##0.0_);"/>
  </numFmts>
  <fonts count="45">
    <font>
      <sz val="11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b/>
      <sz val="10"/>
      <color indexed="8"/>
      <name val="ＭＳ Ｐ明朝"/>
      <family val="1"/>
    </font>
    <font>
      <b/>
      <sz val="10"/>
      <color indexed="12"/>
      <name val="ＭＳ Ｐ明朝"/>
      <family val="1"/>
    </font>
    <font>
      <sz val="10"/>
      <color indexed="8"/>
      <name val="ＭＳ Ｐ明朝"/>
      <family val="1"/>
    </font>
    <font>
      <b/>
      <sz val="10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5.5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sz val="18"/>
      <color indexed="54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38" fontId="2" fillId="0" borderId="0" xfId="49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8" fontId="2" fillId="0" borderId="0" xfId="49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/>
    </xf>
    <xf numFmtId="38" fontId="2" fillId="0" borderId="12" xfId="49" applyNumberFormat="1" applyFont="1" applyBorder="1" applyAlignment="1">
      <alignment horizontal="distributed" vertical="center"/>
    </xf>
    <xf numFmtId="38" fontId="2" fillId="0" borderId="13" xfId="49" applyNumberFormat="1" applyFont="1" applyBorder="1" applyAlignment="1">
      <alignment horizontal="distributed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8" fontId="2" fillId="0" borderId="16" xfId="49" applyNumberFormat="1" applyFont="1" applyBorder="1" applyAlignment="1">
      <alignment horizontal="distributed" vertical="center"/>
    </xf>
    <xf numFmtId="38" fontId="2" fillId="0" borderId="17" xfId="49" applyNumberFormat="1" applyFont="1" applyBorder="1" applyAlignment="1">
      <alignment horizontal="centerContinuous" vertical="center"/>
    </xf>
    <xf numFmtId="38" fontId="2" fillId="0" borderId="18" xfId="49" applyNumberFormat="1" applyFont="1" applyBorder="1" applyAlignment="1">
      <alignment horizontal="centerContinuous" vertical="center"/>
    </xf>
    <xf numFmtId="38" fontId="7" fillId="0" borderId="19" xfId="49" applyNumberFormat="1" applyFont="1" applyBorder="1" applyAlignment="1">
      <alignment horizontal="centerContinuous" vertical="center" wrapText="1"/>
    </xf>
    <xf numFmtId="0" fontId="2" fillId="0" borderId="19" xfId="0" applyFont="1" applyBorder="1" applyAlignment="1">
      <alignment horizontal="centerContinuous" vertical="center"/>
    </xf>
    <xf numFmtId="0" fontId="7" fillId="0" borderId="20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/>
    </xf>
    <xf numFmtId="38" fontId="2" fillId="0" borderId="12" xfId="49" applyNumberFormat="1" applyFont="1" applyBorder="1" applyAlignment="1">
      <alignment horizontal="centerContinuous" vertical="center" wrapText="1"/>
    </xf>
    <xf numFmtId="38" fontId="2" fillId="0" borderId="12" xfId="49" applyNumberFormat="1" applyFont="1" applyBorder="1" applyAlignment="1">
      <alignment horizontal="centerContinuous" vertical="center"/>
    </xf>
    <xf numFmtId="38" fontId="2" fillId="0" borderId="13" xfId="49" applyNumberFormat="1" applyFont="1" applyBorder="1" applyAlignment="1">
      <alignment horizontal="centerContinuous" vertical="center" wrapText="1"/>
    </xf>
    <xf numFmtId="38" fontId="2" fillId="0" borderId="13" xfId="49" applyNumberFormat="1" applyFont="1" applyBorder="1" applyAlignment="1">
      <alignment horizontal="centerContinuous" vertical="center"/>
    </xf>
    <xf numFmtId="38" fontId="2" fillId="0" borderId="16" xfId="49" applyNumberFormat="1" applyFont="1" applyBorder="1" applyAlignment="1">
      <alignment horizontal="center" vertical="center"/>
    </xf>
    <xf numFmtId="38" fontId="2" fillId="0" borderId="22" xfId="49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0" xfId="0" applyFont="1" applyBorder="1" applyAlignment="1">
      <alignment horizontal="right" vertical="center"/>
    </xf>
    <xf numFmtId="38" fontId="2" fillId="0" borderId="24" xfId="49" applyNumberFormat="1" applyFont="1" applyBorder="1" applyAlignment="1">
      <alignment horizontal="center" vertical="center"/>
    </xf>
    <xf numFmtId="38" fontId="2" fillId="0" borderId="25" xfId="49" applyNumberFormat="1" applyFont="1" applyBorder="1" applyAlignment="1">
      <alignment horizontal="centerContinuous" vertical="center"/>
    </xf>
    <xf numFmtId="38" fontId="2" fillId="0" borderId="26" xfId="49" applyNumberFormat="1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38" fontId="2" fillId="0" borderId="13" xfId="49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38" fontId="2" fillId="0" borderId="0" xfId="49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85" fontId="2" fillId="0" borderId="28" xfId="49" applyNumberFormat="1" applyFont="1" applyBorder="1" applyAlignment="1">
      <alignment vertical="center"/>
    </xf>
    <xf numFmtId="185" fontId="2" fillId="0" borderId="29" xfId="49" applyNumberFormat="1" applyFont="1" applyBorder="1" applyAlignment="1">
      <alignment vertical="center"/>
    </xf>
    <xf numFmtId="185" fontId="2" fillId="0" borderId="30" xfId="49" applyNumberFormat="1" applyFont="1" applyBorder="1" applyAlignment="1">
      <alignment vertical="center"/>
    </xf>
    <xf numFmtId="185" fontId="2" fillId="0" borderId="31" xfId="49" applyNumberFormat="1" applyFont="1" applyBorder="1" applyAlignment="1">
      <alignment vertical="center"/>
    </xf>
    <xf numFmtId="185" fontId="2" fillId="0" borderId="24" xfId="49" applyNumberFormat="1" applyFont="1" applyBorder="1" applyAlignment="1">
      <alignment vertical="center"/>
    </xf>
    <xf numFmtId="185" fontId="2" fillId="0" borderId="32" xfId="49" applyNumberFormat="1" applyFont="1" applyBorder="1" applyAlignment="1">
      <alignment vertical="center"/>
    </xf>
    <xf numFmtId="185" fontId="2" fillId="0" borderId="33" xfId="49" applyNumberFormat="1" applyFont="1" applyBorder="1" applyAlignment="1">
      <alignment vertical="center"/>
    </xf>
    <xf numFmtId="185" fontId="2" fillId="0" borderId="34" xfId="49" applyNumberFormat="1" applyFont="1" applyBorder="1" applyAlignment="1">
      <alignment vertical="center"/>
    </xf>
    <xf numFmtId="186" fontId="2" fillId="0" borderId="28" xfId="49" applyNumberFormat="1" applyFont="1" applyBorder="1" applyAlignment="1">
      <alignment vertical="center"/>
    </xf>
    <xf numFmtId="186" fontId="2" fillId="0" borderId="30" xfId="49" applyNumberFormat="1" applyFont="1" applyBorder="1" applyAlignment="1">
      <alignment vertical="center"/>
    </xf>
    <xf numFmtId="186" fontId="2" fillId="0" borderId="24" xfId="49" applyNumberFormat="1" applyFont="1" applyBorder="1" applyAlignment="1">
      <alignment vertical="center"/>
    </xf>
    <xf numFmtId="186" fontId="2" fillId="0" borderId="33" xfId="49" applyNumberFormat="1" applyFont="1" applyBorder="1" applyAlignment="1">
      <alignment vertical="center"/>
    </xf>
    <xf numFmtId="38" fontId="2" fillId="0" borderId="35" xfId="49" applyNumberFormat="1" applyFont="1" applyBorder="1" applyAlignment="1">
      <alignment horizontal="center" vertical="center" wrapText="1"/>
    </xf>
    <xf numFmtId="38" fontId="2" fillId="0" borderId="19" xfId="49" applyNumberFormat="1" applyFont="1" applyBorder="1" applyAlignment="1">
      <alignment horizontal="center" vertical="center" wrapText="1"/>
    </xf>
    <xf numFmtId="38" fontId="2" fillId="0" borderId="30" xfId="49" applyNumberFormat="1" applyFont="1" applyBorder="1" applyAlignment="1">
      <alignment horizontal="center" vertical="center" wrapText="1"/>
    </xf>
    <xf numFmtId="38" fontId="2" fillId="0" borderId="0" xfId="49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I104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G1" sqref="G1"/>
      <selection pane="bottomLeft" activeCell="A16" sqref="A16"/>
      <selection pane="bottomRight" activeCell="A1" sqref="A1"/>
    </sheetView>
  </sheetViews>
  <sheetFormatPr defaultColWidth="8.796875" defaultRowHeight="13.5" customHeight="1"/>
  <cols>
    <col min="1" max="1" width="2.59765625" style="3" customWidth="1"/>
    <col min="2" max="2" width="4.19921875" style="1" customWidth="1"/>
    <col min="3" max="3" width="20.59765625" style="1" customWidth="1"/>
    <col min="4" max="4" width="10.59765625" style="2" customWidth="1"/>
    <col min="5" max="5" width="6.59765625" style="2" customWidth="1"/>
    <col min="6" max="6" width="10.59765625" style="2" customWidth="1"/>
    <col min="7" max="7" width="6.59765625" style="2" customWidth="1"/>
    <col min="8" max="8" width="10.59765625" style="2" customWidth="1"/>
    <col min="9" max="9" width="6.59765625" style="2" customWidth="1"/>
    <col min="10" max="10" width="10.59765625" style="3" customWidth="1"/>
    <col min="11" max="11" width="6.59765625" style="3" customWidth="1"/>
    <col min="12" max="12" width="10.59765625" style="3" customWidth="1"/>
    <col min="13" max="13" width="6.59765625" style="3" customWidth="1"/>
    <col min="14" max="15" width="10.59765625" style="3" customWidth="1"/>
    <col min="16" max="60" width="9" style="3" customWidth="1"/>
    <col min="61" max="61" width="9" style="4" customWidth="1"/>
    <col min="62" max="16384" width="9" style="3" customWidth="1"/>
  </cols>
  <sheetData>
    <row r="1" spans="2:4" s="38" customFormat="1" ht="12">
      <c r="B1" s="39"/>
      <c r="D1" s="40"/>
    </row>
    <row r="2" spans="2:17" s="38" customFormat="1" ht="13.5">
      <c r="B2" s="41" t="s">
        <v>97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1"/>
      <c r="Q2" s="41"/>
    </row>
    <row r="3" ht="12" customHeight="1"/>
    <row r="4" spans="3:61" ht="12" customHeight="1">
      <c r="C4" s="5"/>
      <c r="I4" s="6"/>
      <c r="O4" s="12" t="s">
        <v>96</v>
      </c>
      <c r="BI4" s="3"/>
    </row>
    <row r="5" spans="2:61" ht="13.5" customHeight="1">
      <c r="B5" s="31"/>
      <c r="C5" s="32" t="s">
        <v>94</v>
      </c>
      <c r="D5" s="19" t="s">
        <v>87</v>
      </c>
      <c r="E5" s="20"/>
      <c r="F5" s="20"/>
      <c r="G5" s="20"/>
      <c r="H5" s="21"/>
      <c r="I5" s="22"/>
      <c r="J5" s="22"/>
      <c r="K5" s="23"/>
      <c r="L5" s="55" t="s">
        <v>88</v>
      </c>
      <c r="M5" s="56"/>
      <c r="N5" s="36"/>
      <c r="O5" s="24"/>
      <c r="BI5" s="3"/>
    </row>
    <row r="6" spans="2:61" ht="13.5" customHeight="1">
      <c r="B6" s="7"/>
      <c r="C6" s="8"/>
      <c r="D6" s="25" t="s">
        <v>89</v>
      </c>
      <c r="E6" s="26"/>
      <c r="F6" s="25" t="s">
        <v>90</v>
      </c>
      <c r="G6" s="26"/>
      <c r="H6" s="25" t="s">
        <v>91</v>
      </c>
      <c r="I6" s="26"/>
      <c r="J6" s="27" t="s">
        <v>2</v>
      </c>
      <c r="K6" s="28"/>
      <c r="L6" s="57"/>
      <c r="M6" s="58"/>
      <c r="N6" s="37" t="s">
        <v>92</v>
      </c>
      <c r="O6" s="34" t="s">
        <v>93</v>
      </c>
      <c r="BI6" s="3"/>
    </row>
    <row r="7" spans="2:61" ht="13.5" customHeight="1">
      <c r="B7" s="59" t="s">
        <v>86</v>
      </c>
      <c r="C7" s="60"/>
      <c r="D7" s="29"/>
      <c r="E7" s="30" t="s">
        <v>95</v>
      </c>
      <c r="F7" s="29"/>
      <c r="G7" s="30" t="s">
        <v>95</v>
      </c>
      <c r="H7" s="29"/>
      <c r="I7" s="30" t="s">
        <v>95</v>
      </c>
      <c r="J7" s="29"/>
      <c r="K7" s="30" t="s">
        <v>95</v>
      </c>
      <c r="L7" s="29"/>
      <c r="M7" s="33" t="s">
        <v>95</v>
      </c>
      <c r="N7" s="29"/>
      <c r="O7" s="35"/>
      <c r="BI7" s="3"/>
    </row>
    <row r="8" spans="2:15" ht="12" customHeight="1">
      <c r="B8" s="13"/>
      <c r="C8" s="14" t="s">
        <v>3</v>
      </c>
      <c r="D8" s="43">
        <v>31866.7566</v>
      </c>
      <c r="E8" s="51">
        <f aca="true" t="shared" si="0" ref="E8:E39">IF($O8-$N8=0,"",D8/($O8-$N8)*100)</f>
        <v>58.08324685318205</v>
      </c>
      <c r="F8" s="43">
        <v>3010.9143</v>
      </c>
      <c r="G8" s="51">
        <f aca="true" t="shared" si="1" ref="G8:G39">IF($O8-$N8=0,"",F8/($O8-$N8)*100)</f>
        <v>5.487966056158844</v>
      </c>
      <c r="H8" s="43">
        <v>3395.0384</v>
      </c>
      <c r="I8" s="51">
        <f aca="true" t="shared" si="2" ref="I8:I39">IF($O8-$N8=0,"",H8/($O8-$N8)*100)</f>
        <v>6.188105552707306</v>
      </c>
      <c r="J8" s="43">
        <f>SUM(D8,F8,H8)</f>
        <v>38272.709299999995</v>
      </c>
      <c r="K8" s="51">
        <f aca="true" t="shared" si="3" ref="K8:K39">IF($O8-$N8=0,"",J8/($O8-$N8)*100)</f>
        <v>69.75931846204818</v>
      </c>
      <c r="L8" s="43">
        <v>16591.2288</v>
      </c>
      <c r="M8" s="51">
        <f aca="true" t="shared" si="4" ref="M8:M39">IF($O8-$N8=0,"",L8/($O8-$N8)*100)</f>
        <v>30.24068153795179</v>
      </c>
      <c r="N8" s="43">
        <v>39592.1257</v>
      </c>
      <c r="O8" s="44">
        <f>SUM(J8,L8,N8)</f>
        <v>94456.0638</v>
      </c>
    </row>
    <row r="9" spans="2:15" ht="12" customHeight="1">
      <c r="B9" s="7" t="s">
        <v>4</v>
      </c>
      <c r="C9" s="15" t="s">
        <v>5</v>
      </c>
      <c r="D9" s="45">
        <v>24388.2104</v>
      </c>
      <c r="E9" s="52">
        <f t="shared" si="0"/>
        <v>51.72309218948301</v>
      </c>
      <c r="F9" s="45">
        <v>4926.9259</v>
      </c>
      <c r="G9" s="52">
        <f t="shared" si="1"/>
        <v>10.449140726473786</v>
      </c>
      <c r="H9" s="45">
        <v>6566.8209</v>
      </c>
      <c r="I9" s="52">
        <f t="shared" si="2"/>
        <v>13.927068744762172</v>
      </c>
      <c r="J9" s="45">
        <f aca="true" t="shared" si="5" ref="J9:J16">SUM(D9,F9,H9)</f>
        <v>35881.9572</v>
      </c>
      <c r="K9" s="52">
        <f t="shared" si="3"/>
        <v>76.09930166071896</v>
      </c>
      <c r="L9" s="45">
        <v>11269.5362</v>
      </c>
      <c r="M9" s="52">
        <f t="shared" si="4"/>
        <v>23.900698339281018</v>
      </c>
      <c r="N9" s="45">
        <v>40840.9921</v>
      </c>
      <c r="O9" s="46">
        <f aca="true" t="shared" si="6" ref="O9:O72">SUM(J9,L9,N9)</f>
        <v>87992.48550000001</v>
      </c>
    </row>
    <row r="10" spans="2:15" ht="12" customHeight="1">
      <c r="B10" s="7"/>
      <c r="C10" s="15" t="s">
        <v>6</v>
      </c>
      <c r="D10" s="45">
        <v>56457.482</v>
      </c>
      <c r="E10" s="52">
        <f t="shared" si="0"/>
        <v>38.484345928774296</v>
      </c>
      <c r="F10" s="45">
        <v>22506.8128</v>
      </c>
      <c r="G10" s="52">
        <f t="shared" si="1"/>
        <v>15.341810135091837</v>
      </c>
      <c r="H10" s="45">
        <v>16084.7253</v>
      </c>
      <c r="I10" s="52">
        <f t="shared" si="2"/>
        <v>10.964182437582105</v>
      </c>
      <c r="J10" s="45">
        <f t="shared" si="5"/>
        <v>95049.02010000001</v>
      </c>
      <c r="K10" s="52">
        <f t="shared" si="3"/>
        <v>64.79033850144825</v>
      </c>
      <c r="L10" s="45">
        <v>51653.4394</v>
      </c>
      <c r="M10" s="52">
        <f t="shared" si="4"/>
        <v>35.20966149855177</v>
      </c>
      <c r="N10" s="45">
        <v>63481.0312</v>
      </c>
      <c r="O10" s="46">
        <f t="shared" si="6"/>
        <v>210183.4907</v>
      </c>
    </row>
    <row r="11" spans="2:15" ht="12" customHeight="1">
      <c r="B11" s="7" t="s">
        <v>7</v>
      </c>
      <c r="C11" s="15" t="s">
        <v>8</v>
      </c>
      <c r="D11" s="45">
        <v>22656.8062</v>
      </c>
      <c r="E11" s="52">
        <f t="shared" si="0"/>
        <v>22.084505863668742</v>
      </c>
      <c r="F11" s="45">
        <v>20475.5332</v>
      </c>
      <c r="G11" s="52">
        <f t="shared" si="1"/>
        <v>19.958330800267163</v>
      </c>
      <c r="H11" s="45">
        <v>46397.3668</v>
      </c>
      <c r="I11" s="52">
        <f t="shared" si="2"/>
        <v>45.22539099766804</v>
      </c>
      <c r="J11" s="45">
        <f t="shared" si="5"/>
        <v>89529.7062</v>
      </c>
      <c r="K11" s="52">
        <f t="shared" si="3"/>
        <v>87.26822766160393</v>
      </c>
      <c r="L11" s="45">
        <v>13061.7049</v>
      </c>
      <c r="M11" s="52">
        <f t="shared" si="4"/>
        <v>12.731772338396077</v>
      </c>
      <c r="N11" s="45">
        <v>115914.8398</v>
      </c>
      <c r="O11" s="46">
        <f t="shared" si="6"/>
        <v>218506.25089999998</v>
      </c>
    </row>
    <row r="12" spans="2:15" ht="12" customHeight="1">
      <c r="B12" s="7"/>
      <c r="C12" s="15" t="s">
        <v>9</v>
      </c>
      <c r="D12" s="45">
        <v>0</v>
      </c>
      <c r="E12" s="52">
        <f t="shared" si="0"/>
        <v>0</v>
      </c>
      <c r="F12" s="45">
        <v>0.0217</v>
      </c>
      <c r="G12" s="52">
        <f t="shared" si="1"/>
        <v>0.5233707973566156</v>
      </c>
      <c r="H12" s="45">
        <v>0</v>
      </c>
      <c r="I12" s="52">
        <f t="shared" si="2"/>
        <v>0</v>
      </c>
      <c r="J12" s="45">
        <f t="shared" si="5"/>
        <v>0.0217</v>
      </c>
      <c r="K12" s="52">
        <f t="shared" si="3"/>
        <v>0.5233707973566156</v>
      </c>
      <c r="L12" s="45">
        <v>4.1245</v>
      </c>
      <c r="M12" s="52">
        <f t="shared" si="4"/>
        <v>99.47662920264338</v>
      </c>
      <c r="N12" s="45">
        <v>1.5355</v>
      </c>
      <c r="O12" s="46">
        <f t="shared" si="6"/>
        <v>5.6817</v>
      </c>
    </row>
    <row r="13" spans="2:15" ht="12" customHeight="1">
      <c r="B13" s="7" t="s">
        <v>10</v>
      </c>
      <c r="C13" s="15" t="s">
        <v>11</v>
      </c>
      <c r="D13" s="45">
        <v>37018.7558</v>
      </c>
      <c r="E13" s="52">
        <f t="shared" si="0"/>
        <v>28.98888264592432</v>
      </c>
      <c r="F13" s="45">
        <v>24211.7074</v>
      </c>
      <c r="G13" s="52">
        <f t="shared" si="1"/>
        <v>18.95985776150957</v>
      </c>
      <c r="H13" s="45">
        <v>35115.0688</v>
      </c>
      <c r="I13" s="52">
        <f t="shared" si="2"/>
        <v>27.498131326897774</v>
      </c>
      <c r="J13" s="45">
        <f t="shared" si="5"/>
        <v>96345.532</v>
      </c>
      <c r="K13" s="52">
        <f t="shared" si="3"/>
        <v>75.44687173433167</v>
      </c>
      <c r="L13" s="45">
        <v>31354.3047</v>
      </c>
      <c r="M13" s="52">
        <f t="shared" si="4"/>
        <v>24.553128265668327</v>
      </c>
      <c r="N13" s="45">
        <v>91857.1594</v>
      </c>
      <c r="O13" s="46">
        <f t="shared" si="6"/>
        <v>219556.99610000002</v>
      </c>
    </row>
    <row r="14" spans="2:15" ht="12" customHeight="1">
      <c r="B14" s="7"/>
      <c r="C14" s="15" t="s">
        <v>12</v>
      </c>
      <c r="D14" s="45">
        <v>20965.5506</v>
      </c>
      <c r="E14" s="52">
        <f t="shared" si="0"/>
        <v>22.805937260457267</v>
      </c>
      <c r="F14" s="45">
        <v>13978.3528</v>
      </c>
      <c r="G14" s="52">
        <f t="shared" si="1"/>
        <v>15.205393029903885</v>
      </c>
      <c r="H14" s="45">
        <v>27275.8507</v>
      </c>
      <c r="I14" s="52">
        <f t="shared" si="2"/>
        <v>29.670164722017816</v>
      </c>
      <c r="J14" s="45">
        <f t="shared" si="5"/>
        <v>62219.75409999999</v>
      </c>
      <c r="K14" s="52">
        <f t="shared" si="3"/>
        <v>67.68149501237896</v>
      </c>
      <c r="L14" s="45">
        <v>29710.476</v>
      </c>
      <c r="M14" s="52">
        <f t="shared" si="4"/>
        <v>32.31850498762105</v>
      </c>
      <c r="N14" s="45">
        <v>81065.7959</v>
      </c>
      <c r="O14" s="46">
        <f t="shared" si="6"/>
        <v>172996.02599999998</v>
      </c>
    </row>
    <row r="15" spans="2:15" ht="12" customHeight="1">
      <c r="B15" s="7" t="s">
        <v>13</v>
      </c>
      <c r="C15" s="15" t="s">
        <v>14</v>
      </c>
      <c r="D15" s="45">
        <v>187.3781</v>
      </c>
      <c r="E15" s="52">
        <f t="shared" si="0"/>
        <v>27.275344762660026</v>
      </c>
      <c r="F15" s="45">
        <v>283.4122</v>
      </c>
      <c r="G15" s="52">
        <f t="shared" si="1"/>
        <v>41.25436998744226</v>
      </c>
      <c r="H15" s="45">
        <v>0</v>
      </c>
      <c r="I15" s="52">
        <f t="shared" si="2"/>
        <v>0</v>
      </c>
      <c r="J15" s="45">
        <f t="shared" si="5"/>
        <v>470.7903</v>
      </c>
      <c r="K15" s="52">
        <f t="shared" si="3"/>
        <v>68.52971475010229</v>
      </c>
      <c r="L15" s="45">
        <v>216.1968</v>
      </c>
      <c r="M15" s="52">
        <f t="shared" si="4"/>
        <v>31.4702852498977</v>
      </c>
      <c r="N15" s="45">
        <v>1147.4648</v>
      </c>
      <c r="O15" s="46">
        <f t="shared" si="6"/>
        <v>1834.4519</v>
      </c>
    </row>
    <row r="16" spans="2:15" ht="12" customHeight="1">
      <c r="B16" s="7"/>
      <c r="C16" s="15" t="s">
        <v>15</v>
      </c>
      <c r="D16" s="45">
        <v>11225.8575</v>
      </c>
      <c r="E16" s="52">
        <f t="shared" si="0"/>
        <v>20.179290871267796</v>
      </c>
      <c r="F16" s="45">
        <v>13513.9051</v>
      </c>
      <c r="G16" s="52">
        <f t="shared" si="1"/>
        <v>24.292221936685845</v>
      </c>
      <c r="H16" s="45">
        <v>7106.4898</v>
      </c>
      <c r="I16" s="52">
        <f t="shared" si="2"/>
        <v>12.774429458764974</v>
      </c>
      <c r="J16" s="45">
        <f t="shared" si="5"/>
        <v>31846.2524</v>
      </c>
      <c r="K16" s="52">
        <f t="shared" si="3"/>
        <v>57.24594226671862</v>
      </c>
      <c r="L16" s="45">
        <v>23784.3323</v>
      </c>
      <c r="M16" s="52">
        <f t="shared" si="4"/>
        <v>42.75405773328138</v>
      </c>
      <c r="N16" s="45">
        <v>51906.5222</v>
      </c>
      <c r="O16" s="46">
        <f t="shared" si="6"/>
        <v>107537.1069</v>
      </c>
    </row>
    <row r="17" spans="2:61" ht="12" customHeight="1">
      <c r="B17" s="16"/>
      <c r="C17" s="17" t="s">
        <v>2</v>
      </c>
      <c r="D17" s="47">
        <f>SUM(D8:D16)</f>
        <v>204766.7972</v>
      </c>
      <c r="E17" s="53">
        <f t="shared" si="0"/>
        <v>32.64458795172233</v>
      </c>
      <c r="F17" s="47">
        <f>SUM(F8:F16)</f>
        <v>102907.5854</v>
      </c>
      <c r="G17" s="53">
        <f t="shared" si="1"/>
        <v>16.40586153822831</v>
      </c>
      <c r="H17" s="47">
        <f>SUM(H8:H16)</f>
        <v>141941.36070000002</v>
      </c>
      <c r="I17" s="53">
        <f t="shared" si="2"/>
        <v>22.628752789606526</v>
      </c>
      <c r="J17" s="47">
        <f>SUM(J8:J16)</f>
        <v>449615.7433000001</v>
      </c>
      <c r="K17" s="53">
        <f t="shared" si="3"/>
        <v>71.67920227955717</v>
      </c>
      <c r="L17" s="47">
        <f>SUM(L8:L16)</f>
        <v>177645.34360000002</v>
      </c>
      <c r="M17" s="53">
        <f t="shared" si="4"/>
        <v>28.320797720442805</v>
      </c>
      <c r="N17" s="47">
        <f>SUM(N8:N16)</f>
        <v>485807.4666</v>
      </c>
      <c r="O17" s="48">
        <f t="shared" si="6"/>
        <v>1113068.5535000002</v>
      </c>
      <c r="BI17" s="10"/>
    </row>
    <row r="18" spans="2:15" ht="12" customHeight="1">
      <c r="B18" s="7" t="s">
        <v>16</v>
      </c>
      <c r="C18" s="15" t="s">
        <v>17</v>
      </c>
      <c r="D18" s="45">
        <v>5695.7274</v>
      </c>
      <c r="E18" s="52">
        <f t="shared" si="0"/>
        <v>5.861828717836866</v>
      </c>
      <c r="F18" s="45">
        <v>165.4101</v>
      </c>
      <c r="G18" s="52">
        <f t="shared" si="1"/>
        <v>0.17023386238608748</v>
      </c>
      <c r="H18" s="45">
        <v>807.1049</v>
      </c>
      <c r="I18" s="52">
        <f t="shared" si="2"/>
        <v>0.8306420495346833</v>
      </c>
      <c r="J18" s="45">
        <f>SUM(D18,F18,H18)</f>
        <v>6668.2424</v>
      </c>
      <c r="K18" s="52">
        <f t="shared" si="3"/>
        <v>6.862704629757638</v>
      </c>
      <c r="L18" s="45">
        <v>90498.1484</v>
      </c>
      <c r="M18" s="52">
        <f t="shared" si="4"/>
        <v>93.13729537024236</v>
      </c>
      <c r="N18" s="45">
        <v>17287.7846</v>
      </c>
      <c r="O18" s="46">
        <f t="shared" si="6"/>
        <v>114454.17540000001</v>
      </c>
    </row>
    <row r="19" spans="2:15" ht="12" customHeight="1">
      <c r="B19" s="7"/>
      <c r="C19" s="15" t="s">
        <v>18</v>
      </c>
      <c r="D19" s="45">
        <v>43506.5534</v>
      </c>
      <c r="E19" s="52">
        <f t="shared" si="0"/>
        <v>30.196090016160326</v>
      </c>
      <c r="F19" s="45">
        <v>14463.6632</v>
      </c>
      <c r="G19" s="52">
        <f t="shared" si="1"/>
        <v>10.038627328972135</v>
      </c>
      <c r="H19" s="45">
        <v>9618.2816</v>
      </c>
      <c r="I19" s="52">
        <f t="shared" si="2"/>
        <v>6.675649397554406</v>
      </c>
      <c r="J19" s="45">
        <f>SUM(D19,F19,H19)</f>
        <v>67588.4982</v>
      </c>
      <c r="K19" s="52">
        <f t="shared" si="3"/>
        <v>46.91036674268687</v>
      </c>
      <c r="L19" s="45">
        <v>76491.5909</v>
      </c>
      <c r="M19" s="52">
        <f t="shared" si="4"/>
        <v>53.08963325731314</v>
      </c>
      <c r="N19" s="45">
        <v>76834.8154</v>
      </c>
      <c r="O19" s="46">
        <f t="shared" si="6"/>
        <v>220914.9045</v>
      </c>
    </row>
    <row r="20" spans="2:15" ht="12" customHeight="1">
      <c r="B20" s="7" t="s">
        <v>10</v>
      </c>
      <c r="C20" s="15" t="s">
        <v>19</v>
      </c>
      <c r="D20" s="45">
        <v>687.6993</v>
      </c>
      <c r="E20" s="52">
        <f t="shared" si="0"/>
        <v>22.24380764692233</v>
      </c>
      <c r="F20" s="45">
        <v>1482.434</v>
      </c>
      <c r="G20" s="52">
        <f t="shared" si="1"/>
        <v>47.94970235575005</v>
      </c>
      <c r="H20" s="45">
        <v>0</v>
      </c>
      <c r="I20" s="52">
        <f t="shared" si="2"/>
        <v>0</v>
      </c>
      <c r="J20" s="45">
        <f>SUM(D20,F20,H20)</f>
        <v>2170.1333</v>
      </c>
      <c r="K20" s="52">
        <f t="shared" si="3"/>
        <v>70.19351000267238</v>
      </c>
      <c r="L20" s="45">
        <v>921.5105</v>
      </c>
      <c r="M20" s="52">
        <f t="shared" si="4"/>
        <v>29.80648999732764</v>
      </c>
      <c r="N20" s="45">
        <v>1008.9013</v>
      </c>
      <c r="O20" s="46">
        <f t="shared" si="6"/>
        <v>4100.545099999999</v>
      </c>
    </row>
    <row r="21" spans="2:15" ht="12" customHeight="1">
      <c r="B21" s="7"/>
      <c r="C21" s="15" t="s">
        <v>20</v>
      </c>
      <c r="D21" s="45">
        <v>67.1087</v>
      </c>
      <c r="E21" s="52">
        <f t="shared" si="0"/>
        <v>36.36220294956225</v>
      </c>
      <c r="F21" s="45">
        <v>107.2648</v>
      </c>
      <c r="G21" s="52">
        <f t="shared" si="1"/>
        <v>58.12039909794415</v>
      </c>
      <c r="H21" s="45">
        <v>0</v>
      </c>
      <c r="I21" s="52">
        <f t="shared" si="2"/>
        <v>0</v>
      </c>
      <c r="J21" s="45">
        <f>SUM(D21,F21,H21)</f>
        <v>174.37349999999998</v>
      </c>
      <c r="K21" s="52">
        <f t="shared" si="3"/>
        <v>94.48260204750639</v>
      </c>
      <c r="L21" s="45">
        <v>10.1827</v>
      </c>
      <c r="M21" s="52">
        <f t="shared" si="4"/>
        <v>5.517397952493605</v>
      </c>
      <c r="N21" s="45">
        <v>373.2337</v>
      </c>
      <c r="O21" s="46">
        <f t="shared" si="6"/>
        <v>557.7899</v>
      </c>
    </row>
    <row r="22" spans="2:15" ht="12" customHeight="1">
      <c r="B22" s="7" t="s">
        <v>13</v>
      </c>
      <c r="C22" s="18" t="s">
        <v>21</v>
      </c>
      <c r="D22" s="45">
        <v>10334.0191</v>
      </c>
      <c r="E22" s="52">
        <f t="shared" si="0"/>
        <v>28.907031441138702</v>
      </c>
      <c r="F22" s="45">
        <v>207.5132</v>
      </c>
      <c r="G22" s="52">
        <f t="shared" si="1"/>
        <v>0.580470244810299</v>
      </c>
      <c r="H22" s="45">
        <v>938.3647</v>
      </c>
      <c r="I22" s="52">
        <f t="shared" si="2"/>
        <v>2.624858501195792</v>
      </c>
      <c r="J22" s="45">
        <f>SUM(D22,F22,H22)</f>
        <v>11479.896999999999</v>
      </c>
      <c r="K22" s="52">
        <f t="shared" si="3"/>
        <v>32.112360187144795</v>
      </c>
      <c r="L22" s="45">
        <v>24269.2567</v>
      </c>
      <c r="M22" s="52">
        <f t="shared" si="4"/>
        <v>67.88763981285521</v>
      </c>
      <c r="N22" s="45">
        <v>11436.8671</v>
      </c>
      <c r="O22" s="46">
        <f t="shared" si="6"/>
        <v>47186.0208</v>
      </c>
    </row>
    <row r="23" spans="1:61" s="11" customFormat="1" ht="12" customHeight="1">
      <c r="A23" s="3"/>
      <c r="B23" s="16"/>
      <c r="C23" s="17" t="s">
        <v>2</v>
      </c>
      <c r="D23" s="47">
        <f>SUM(D18:D22)</f>
        <v>60291.10789999999</v>
      </c>
      <c r="E23" s="53">
        <f t="shared" si="0"/>
        <v>21.511654284192755</v>
      </c>
      <c r="F23" s="47">
        <f>SUM(F18:F22)</f>
        <v>16426.2853</v>
      </c>
      <c r="G23" s="53">
        <f t="shared" si="1"/>
        <v>5.860840559327614</v>
      </c>
      <c r="H23" s="47">
        <f>SUM(H18:H22)</f>
        <v>11363.7512</v>
      </c>
      <c r="I23" s="53">
        <f t="shared" si="2"/>
        <v>4.054546278888012</v>
      </c>
      <c r="J23" s="47">
        <f>SUM(J18:J22)</f>
        <v>88081.1444</v>
      </c>
      <c r="K23" s="53">
        <f t="shared" si="3"/>
        <v>31.427041122408383</v>
      </c>
      <c r="L23" s="47">
        <f>SUM(L18:L22)</f>
        <v>192190.68920000002</v>
      </c>
      <c r="M23" s="53">
        <f t="shared" si="4"/>
        <v>68.57295887759162</v>
      </c>
      <c r="N23" s="47">
        <f>SUM(N18:N22)</f>
        <v>106941.6021</v>
      </c>
      <c r="O23" s="48">
        <f t="shared" si="6"/>
        <v>387213.43570000003</v>
      </c>
      <c r="BI23" s="4"/>
    </row>
    <row r="24" spans="2:15" ht="12" customHeight="1">
      <c r="B24" s="13"/>
      <c r="C24" s="14" t="s">
        <v>22</v>
      </c>
      <c r="D24" s="45">
        <v>135684.6981</v>
      </c>
      <c r="E24" s="52">
        <f t="shared" si="0"/>
        <v>66.58232819266186</v>
      </c>
      <c r="F24" s="45">
        <v>159.7753</v>
      </c>
      <c r="G24" s="52">
        <f t="shared" si="1"/>
        <v>0.07840391444760127</v>
      </c>
      <c r="H24" s="45">
        <v>57144.701</v>
      </c>
      <c r="I24" s="52">
        <f t="shared" si="2"/>
        <v>28.04168259009844</v>
      </c>
      <c r="J24" s="45">
        <f aca="true" t="shared" si="7" ref="J24:J32">SUM(D24,F24,H24)</f>
        <v>192989.17440000002</v>
      </c>
      <c r="K24" s="52">
        <f t="shared" si="3"/>
        <v>94.70241469720791</v>
      </c>
      <c r="L24" s="45">
        <v>10795.6763</v>
      </c>
      <c r="M24" s="52">
        <f t="shared" si="4"/>
        <v>5.297585302792088</v>
      </c>
      <c r="N24" s="45">
        <v>33266.6569</v>
      </c>
      <c r="O24" s="46">
        <f t="shared" si="6"/>
        <v>237051.5076</v>
      </c>
    </row>
    <row r="25" spans="2:15" ht="12" customHeight="1">
      <c r="B25" s="7" t="s">
        <v>0</v>
      </c>
      <c r="C25" s="15" t="s">
        <v>23</v>
      </c>
      <c r="D25" s="45">
        <v>497.0101</v>
      </c>
      <c r="E25" s="52">
        <f t="shared" si="0"/>
        <v>2.1799265703367485</v>
      </c>
      <c r="F25" s="45">
        <v>0</v>
      </c>
      <c r="G25" s="52">
        <f t="shared" si="1"/>
        <v>0</v>
      </c>
      <c r="H25" s="45">
        <v>0</v>
      </c>
      <c r="I25" s="52">
        <f t="shared" si="2"/>
        <v>0</v>
      </c>
      <c r="J25" s="45">
        <f t="shared" si="7"/>
        <v>497.0101</v>
      </c>
      <c r="K25" s="52">
        <f t="shared" si="3"/>
        <v>2.1799265703367485</v>
      </c>
      <c r="L25" s="45">
        <v>22302.3863</v>
      </c>
      <c r="M25" s="52">
        <f t="shared" si="4"/>
        <v>97.82007342966325</v>
      </c>
      <c r="N25" s="45">
        <v>1.4698</v>
      </c>
      <c r="O25" s="46">
        <f t="shared" si="6"/>
        <v>22800.866199999997</v>
      </c>
    </row>
    <row r="26" spans="2:15" ht="12" customHeight="1">
      <c r="B26" s="7"/>
      <c r="C26" s="15" t="s">
        <v>24</v>
      </c>
      <c r="D26" s="45">
        <v>2760.8976</v>
      </c>
      <c r="E26" s="52">
        <f t="shared" si="0"/>
        <v>32.04301467127766</v>
      </c>
      <c r="F26" s="45">
        <v>3496.9007</v>
      </c>
      <c r="G26" s="52">
        <f t="shared" si="1"/>
        <v>40.58507654688139</v>
      </c>
      <c r="H26" s="45">
        <v>739.7416</v>
      </c>
      <c r="I26" s="52">
        <f t="shared" si="2"/>
        <v>8.585450956875187</v>
      </c>
      <c r="J26" s="45">
        <f t="shared" si="7"/>
        <v>6997.539900000001</v>
      </c>
      <c r="K26" s="52">
        <f t="shared" si="3"/>
        <v>81.21354217503425</v>
      </c>
      <c r="L26" s="45">
        <v>1618.6831</v>
      </c>
      <c r="M26" s="52">
        <f t="shared" si="4"/>
        <v>18.786457824965765</v>
      </c>
      <c r="N26" s="45">
        <v>422.7583</v>
      </c>
      <c r="O26" s="46">
        <f t="shared" si="6"/>
        <v>9038.9813</v>
      </c>
    </row>
    <row r="27" spans="2:15" ht="12" customHeight="1">
      <c r="B27" s="7"/>
      <c r="C27" s="15" t="s">
        <v>25</v>
      </c>
      <c r="D27" s="45">
        <v>277254.1137</v>
      </c>
      <c r="E27" s="52">
        <f t="shared" si="0"/>
        <v>17.79530681667361</v>
      </c>
      <c r="F27" s="45">
        <v>254773.2943</v>
      </c>
      <c r="G27" s="52">
        <f t="shared" si="1"/>
        <v>16.352395570472584</v>
      </c>
      <c r="H27" s="45">
        <v>352198.4907</v>
      </c>
      <c r="I27" s="52">
        <f t="shared" si="2"/>
        <v>22.60554449034264</v>
      </c>
      <c r="J27" s="45">
        <f t="shared" si="7"/>
        <v>884225.8987</v>
      </c>
      <c r="K27" s="52">
        <f t="shared" si="3"/>
        <v>56.75324687748883</v>
      </c>
      <c r="L27" s="45">
        <v>673792.2718</v>
      </c>
      <c r="M27" s="52">
        <f t="shared" si="4"/>
        <v>43.24675312251115</v>
      </c>
      <c r="N27" s="45">
        <v>1261397.3179</v>
      </c>
      <c r="O27" s="46">
        <f t="shared" si="6"/>
        <v>2819415.4884</v>
      </c>
    </row>
    <row r="28" spans="2:15" ht="12" customHeight="1">
      <c r="B28" s="7" t="s">
        <v>10</v>
      </c>
      <c r="C28" s="15" t="s">
        <v>26</v>
      </c>
      <c r="D28" s="45">
        <v>246749.0431</v>
      </c>
      <c r="E28" s="52">
        <f t="shared" si="0"/>
        <v>34.809912556089806</v>
      </c>
      <c r="F28" s="45">
        <v>9701.8735</v>
      </c>
      <c r="G28" s="52">
        <f t="shared" si="1"/>
        <v>1.3686835982110641</v>
      </c>
      <c r="H28" s="45">
        <v>78371.9216</v>
      </c>
      <c r="I28" s="52">
        <f t="shared" si="2"/>
        <v>11.056252553097442</v>
      </c>
      <c r="J28" s="45">
        <f t="shared" si="7"/>
        <v>334822.8382</v>
      </c>
      <c r="K28" s="52">
        <f t="shared" si="3"/>
        <v>47.23484870739831</v>
      </c>
      <c r="L28" s="45">
        <v>374024.2257</v>
      </c>
      <c r="M28" s="52">
        <f t="shared" si="4"/>
        <v>52.7651512926017</v>
      </c>
      <c r="N28" s="45">
        <v>181472.9103</v>
      </c>
      <c r="O28" s="46">
        <f t="shared" si="6"/>
        <v>890319.9741999999</v>
      </c>
    </row>
    <row r="29" spans="2:15" ht="12" customHeight="1">
      <c r="B29" s="7"/>
      <c r="C29" s="15" t="s">
        <v>27</v>
      </c>
      <c r="D29" s="45">
        <v>117952.5358</v>
      </c>
      <c r="E29" s="52">
        <f t="shared" si="0"/>
        <v>91.70474813326656</v>
      </c>
      <c r="F29" s="45">
        <v>131.3842</v>
      </c>
      <c r="G29" s="52">
        <f t="shared" si="1"/>
        <v>0.10214748574901532</v>
      </c>
      <c r="H29" s="45">
        <v>831.3396</v>
      </c>
      <c r="I29" s="52">
        <f t="shared" si="2"/>
        <v>0.6463429388282008</v>
      </c>
      <c r="J29" s="45">
        <f t="shared" si="7"/>
        <v>118915.2596</v>
      </c>
      <c r="K29" s="52">
        <f t="shared" si="3"/>
        <v>92.45323855784379</v>
      </c>
      <c r="L29" s="45">
        <v>9706.8</v>
      </c>
      <c r="M29" s="52">
        <f t="shared" si="4"/>
        <v>7.546761442156226</v>
      </c>
      <c r="N29" s="45">
        <v>5332.2676</v>
      </c>
      <c r="O29" s="46">
        <f t="shared" si="6"/>
        <v>133954.3272</v>
      </c>
    </row>
    <row r="30" spans="2:15" ht="12" customHeight="1">
      <c r="B30" s="7"/>
      <c r="C30" s="15" t="s">
        <v>28</v>
      </c>
      <c r="D30" s="45">
        <v>0</v>
      </c>
      <c r="E30" s="52">
        <f t="shared" si="0"/>
        <v>0</v>
      </c>
      <c r="F30" s="45">
        <v>0</v>
      </c>
      <c r="G30" s="52">
        <f t="shared" si="1"/>
        <v>0</v>
      </c>
      <c r="H30" s="45">
        <v>0</v>
      </c>
      <c r="I30" s="52">
        <f t="shared" si="2"/>
        <v>0</v>
      </c>
      <c r="J30" s="45">
        <f t="shared" si="7"/>
        <v>0</v>
      </c>
      <c r="K30" s="52">
        <f t="shared" si="3"/>
        <v>0</v>
      </c>
      <c r="L30" s="45">
        <v>44.3711</v>
      </c>
      <c r="M30" s="52">
        <f t="shared" si="4"/>
        <v>100.00000000000003</v>
      </c>
      <c r="N30" s="45">
        <v>93.1548</v>
      </c>
      <c r="O30" s="46">
        <f t="shared" si="6"/>
        <v>137.52589999999998</v>
      </c>
    </row>
    <row r="31" spans="2:15" ht="12" customHeight="1">
      <c r="B31" s="7" t="s">
        <v>13</v>
      </c>
      <c r="C31" s="15" t="s">
        <v>29</v>
      </c>
      <c r="D31" s="45">
        <v>6962.7466</v>
      </c>
      <c r="E31" s="52">
        <f t="shared" si="0"/>
        <v>88.49164048921403</v>
      </c>
      <c r="F31" s="45">
        <v>145.3893</v>
      </c>
      <c r="G31" s="52">
        <f t="shared" si="1"/>
        <v>1.8477963375226787</v>
      </c>
      <c r="H31" s="45">
        <v>6.2929</v>
      </c>
      <c r="I31" s="52">
        <f t="shared" si="2"/>
        <v>0.07997835860270643</v>
      </c>
      <c r="J31" s="45">
        <f t="shared" si="7"/>
        <v>7114.428800000001</v>
      </c>
      <c r="K31" s="52">
        <f t="shared" si="3"/>
        <v>90.41941518533942</v>
      </c>
      <c r="L31" s="45">
        <v>753.8247</v>
      </c>
      <c r="M31" s="52">
        <f t="shared" si="4"/>
        <v>9.580584814660584</v>
      </c>
      <c r="N31" s="45">
        <v>2.6533</v>
      </c>
      <c r="O31" s="46">
        <f t="shared" si="6"/>
        <v>7870.906800000001</v>
      </c>
    </row>
    <row r="32" spans="2:15" ht="12" customHeight="1">
      <c r="B32" s="7"/>
      <c r="C32" s="15" t="s">
        <v>30</v>
      </c>
      <c r="D32" s="45">
        <v>123134.2021</v>
      </c>
      <c r="E32" s="52">
        <f t="shared" si="0"/>
        <v>33.33399198634974</v>
      </c>
      <c r="F32" s="45">
        <v>3777.9788</v>
      </c>
      <c r="G32" s="52">
        <f t="shared" si="1"/>
        <v>1.0227468314735537</v>
      </c>
      <c r="H32" s="45">
        <v>27919.7459</v>
      </c>
      <c r="I32" s="52">
        <f t="shared" si="2"/>
        <v>7.558229721874497</v>
      </c>
      <c r="J32" s="45">
        <f t="shared" si="7"/>
        <v>154831.9268</v>
      </c>
      <c r="K32" s="52">
        <f t="shared" si="3"/>
        <v>41.91496853969779</v>
      </c>
      <c r="L32" s="45">
        <v>214563.3804</v>
      </c>
      <c r="M32" s="52">
        <f t="shared" si="4"/>
        <v>58.08503146030222</v>
      </c>
      <c r="N32" s="45">
        <v>107159.5932</v>
      </c>
      <c r="O32" s="46">
        <f t="shared" si="6"/>
        <v>476554.9004</v>
      </c>
    </row>
    <row r="33" spans="1:61" s="11" customFormat="1" ht="12" customHeight="1">
      <c r="A33" s="3"/>
      <c r="B33" s="16"/>
      <c r="C33" s="17" t="s">
        <v>2</v>
      </c>
      <c r="D33" s="47">
        <f>SUM(D24:D32)</f>
        <v>910995.2470999999</v>
      </c>
      <c r="E33" s="53">
        <f t="shared" si="0"/>
        <v>30.28578958213661</v>
      </c>
      <c r="F33" s="47">
        <f>SUM(F24:F32)</f>
        <v>272186.59609999997</v>
      </c>
      <c r="G33" s="53">
        <f t="shared" si="1"/>
        <v>9.048769467024155</v>
      </c>
      <c r="H33" s="47">
        <f>SUM(H24:H32)</f>
        <v>517212.2333</v>
      </c>
      <c r="I33" s="53">
        <f t="shared" si="2"/>
        <v>17.19458023177951</v>
      </c>
      <c r="J33" s="47">
        <f>SUM(J24:J32)</f>
        <v>1700394.0765000002</v>
      </c>
      <c r="K33" s="53">
        <f t="shared" si="3"/>
        <v>56.52913928094028</v>
      </c>
      <c r="L33" s="47">
        <f>SUM(L24:L32)</f>
        <v>1307601.6194</v>
      </c>
      <c r="M33" s="53">
        <f t="shared" si="4"/>
        <v>43.47086071905971</v>
      </c>
      <c r="N33" s="47">
        <f>SUM(N24:N32)</f>
        <v>1589148.7820999997</v>
      </c>
      <c r="O33" s="48">
        <f t="shared" si="6"/>
        <v>4597144.478</v>
      </c>
      <c r="BI33" s="4"/>
    </row>
    <row r="34" spans="2:15" ht="12" customHeight="1">
      <c r="B34" s="7"/>
      <c r="C34" s="15" t="s">
        <v>31</v>
      </c>
      <c r="D34" s="45">
        <v>646057.8531</v>
      </c>
      <c r="E34" s="52">
        <f t="shared" si="0"/>
        <v>36.624737089610996</v>
      </c>
      <c r="F34" s="45">
        <v>335659.1432</v>
      </c>
      <c r="G34" s="52">
        <f t="shared" si="1"/>
        <v>19.028370001906396</v>
      </c>
      <c r="H34" s="45">
        <v>287332.5035</v>
      </c>
      <c r="I34" s="52">
        <f t="shared" si="2"/>
        <v>16.28875393665149</v>
      </c>
      <c r="J34" s="45">
        <f aca="true" t="shared" si="8" ref="J34:J43">SUM(D34,F34,H34)</f>
        <v>1269049.4997999999</v>
      </c>
      <c r="K34" s="52">
        <f t="shared" si="3"/>
        <v>71.94186102816889</v>
      </c>
      <c r="L34" s="45">
        <v>494943.6492</v>
      </c>
      <c r="M34" s="52">
        <f t="shared" si="4"/>
        <v>28.058138971831127</v>
      </c>
      <c r="N34" s="45">
        <v>231875.3276</v>
      </c>
      <c r="O34" s="46">
        <f t="shared" si="6"/>
        <v>1995868.4765999997</v>
      </c>
    </row>
    <row r="35" spans="2:15" ht="12" customHeight="1">
      <c r="B35" s="7"/>
      <c r="C35" s="15" t="s">
        <v>32</v>
      </c>
      <c r="D35" s="45">
        <v>70201.4898</v>
      </c>
      <c r="E35" s="52">
        <f t="shared" si="0"/>
        <v>43.06915864920873</v>
      </c>
      <c r="F35" s="45">
        <v>39128.6116</v>
      </c>
      <c r="G35" s="52">
        <f t="shared" si="1"/>
        <v>24.00570679518071</v>
      </c>
      <c r="H35" s="45">
        <v>25934.3522</v>
      </c>
      <c r="I35" s="52">
        <f t="shared" si="2"/>
        <v>15.910926285872865</v>
      </c>
      <c r="J35" s="45">
        <f t="shared" si="8"/>
        <v>135264.45359999998</v>
      </c>
      <c r="K35" s="52">
        <f t="shared" si="3"/>
        <v>82.98579173026229</v>
      </c>
      <c r="L35" s="45">
        <v>27732.6701</v>
      </c>
      <c r="M35" s="52">
        <f t="shared" si="4"/>
        <v>17.01420826973771</v>
      </c>
      <c r="N35" s="45">
        <v>39792.0369</v>
      </c>
      <c r="O35" s="46">
        <f t="shared" si="6"/>
        <v>202789.16059999997</v>
      </c>
    </row>
    <row r="36" spans="2:15" ht="12" customHeight="1">
      <c r="B36" s="7" t="s">
        <v>33</v>
      </c>
      <c r="C36" s="15" t="s">
        <v>34</v>
      </c>
      <c r="D36" s="45">
        <v>75951.9327</v>
      </c>
      <c r="E36" s="52">
        <f t="shared" si="0"/>
        <v>16.029960169842404</v>
      </c>
      <c r="F36" s="45">
        <v>80219.7757</v>
      </c>
      <c r="G36" s="52">
        <f t="shared" si="1"/>
        <v>16.93070556063271</v>
      </c>
      <c r="H36" s="45">
        <v>168682.4111</v>
      </c>
      <c r="I36" s="52">
        <f t="shared" si="2"/>
        <v>35.60109973720236</v>
      </c>
      <c r="J36" s="45">
        <f t="shared" si="8"/>
        <v>324854.11950000003</v>
      </c>
      <c r="K36" s="52">
        <f t="shared" si="3"/>
        <v>68.56176546767749</v>
      </c>
      <c r="L36" s="45">
        <v>148958.2412</v>
      </c>
      <c r="M36" s="52">
        <f t="shared" si="4"/>
        <v>31.438234532322536</v>
      </c>
      <c r="N36" s="45">
        <v>84796.4521</v>
      </c>
      <c r="O36" s="46">
        <f t="shared" si="6"/>
        <v>558608.8128</v>
      </c>
    </row>
    <row r="37" spans="2:15" ht="12" customHeight="1">
      <c r="B37" s="7" t="s">
        <v>35</v>
      </c>
      <c r="C37" s="15" t="s">
        <v>36</v>
      </c>
      <c r="D37" s="45">
        <v>47834.3388</v>
      </c>
      <c r="E37" s="52">
        <f t="shared" si="0"/>
        <v>23.050400210473903</v>
      </c>
      <c r="F37" s="45">
        <v>40397.9303</v>
      </c>
      <c r="G37" s="52">
        <f t="shared" si="1"/>
        <v>19.466945387982033</v>
      </c>
      <c r="H37" s="45">
        <v>75844.9409</v>
      </c>
      <c r="I37" s="52">
        <f t="shared" si="2"/>
        <v>36.54814272638678</v>
      </c>
      <c r="J37" s="45">
        <f t="shared" si="8"/>
        <v>164077.21000000002</v>
      </c>
      <c r="K37" s="52">
        <f t="shared" si="3"/>
        <v>79.06548832484273</v>
      </c>
      <c r="L37" s="45">
        <v>43443.4333</v>
      </c>
      <c r="M37" s="52">
        <f t="shared" si="4"/>
        <v>20.93451167515728</v>
      </c>
      <c r="N37" s="45">
        <v>82645.0762</v>
      </c>
      <c r="O37" s="46">
        <f t="shared" si="6"/>
        <v>290165.7195</v>
      </c>
    </row>
    <row r="38" spans="2:15" ht="12" customHeight="1">
      <c r="B38" s="7" t="s">
        <v>37</v>
      </c>
      <c r="C38" s="15" t="s">
        <v>38</v>
      </c>
      <c r="D38" s="45">
        <v>43155.22</v>
      </c>
      <c r="E38" s="52">
        <f t="shared" si="0"/>
        <v>31.413314006133525</v>
      </c>
      <c r="F38" s="45">
        <v>30652.6406</v>
      </c>
      <c r="G38" s="52">
        <f t="shared" si="1"/>
        <v>22.312504125455902</v>
      </c>
      <c r="H38" s="45">
        <v>46555.9216</v>
      </c>
      <c r="I38" s="52">
        <f t="shared" si="2"/>
        <v>33.888734296007165</v>
      </c>
      <c r="J38" s="45">
        <f t="shared" si="8"/>
        <v>120363.7822</v>
      </c>
      <c r="K38" s="52">
        <f t="shared" si="3"/>
        <v>87.61455242759659</v>
      </c>
      <c r="L38" s="45">
        <v>17014.9738</v>
      </c>
      <c r="M38" s="52">
        <f t="shared" si="4"/>
        <v>12.385447572403407</v>
      </c>
      <c r="N38" s="45">
        <v>51861.4736</v>
      </c>
      <c r="O38" s="46">
        <f t="shared" si="6"/>
        <v>189240.2296</v>
      </c>
    </row>
    <row r="39" spans="2:15" ht="12" customHeight="1">
      <c r="B39" s="7" t="s">
        <v>39</v>
      </c>
      <c r="C39" s="15" t="s">
        <v>40</v>
      </c>
      <c r="D39" s="45">
        <v>55820.4201</v>
      </c>
      <c r="E39" s="52">
        <f t="shared" si="0"/>
        <v>54.59346809992357</v>
      </c>
      <c r="F39" s="45">
        <v>9038.6876</v>
      </c>
      <c r="G39" s="52">
        <f t="shared" si="1"/>
        <v>8.840014143064014</v>
      </c>
      <c r="H39" s="45">
        <v>16576.1839</v>
      </c>
      <c r="I39" s="52">
        <f t="shared" si="2"/>
        <v>16.211833686345127</v>
      </c>
      <c r="J39" s="45">
        <f t="shared" si="8"/>
        <v>81435.2916</v>
      </c>
      <c r="K39" s="52">
        <f t="shared" si="3"/>
        <v>79.64531592933271</v>
      </c>
      <c r="L39" s="45">
        <v>20812.1421</v>
      </c>
      <c r="M39" s="52">
        <f t="shared" si="4"/>
        <v>20.354684070667297</v>
      </c>
      <c r="N39" s="45">
        <v>24687.7873</v>
      </c>
      <c r="O39" s="46">
        <f t="shared" si="6"/>
        <v>126935.22099999999</v>
      </c>
    </row>
    <row r="40" spans="2:15" ht="12" customHeight="1">
      <c r="B40" s="7" t="s">
        <v>41</v>
      </c>
      <c r="C40" s="15" t="s">
        <v>42</v>
      </c>
      <c r="D40" s="45">
        <v>63462.7679</v>
      </c>
      <c r="E40" s="52">
        <f aca="true" t="shared" si="9" ref="E40:E71">IF($O40-$N40=0,"",D40/($O40-$N40)*100)</f>
        <v>11.720797771509513</v>
      </c>
      <c r="F40" s="45">
        <v>37286.129</v>
      </c>
      <c r="G40" s="52">
        <f aca="true" t="shared" si="10" ref="G40:G71">IF($O40-$N40=0,"",F40/($O40-$N40)*100)</f>
        <v>6.88629242235456</v>
      </c>
      <c r="H40" s="45">
        <v>401751.4046</v>
      </c>
      <c r="I40" s="52">
        <f aca="true" t="shared" si="11" ref="I40:I71">IF($O40-$N40=0,"",H40/($O40-$N40)*100)</f>
        <v>74.19857537818638</v>
      </c>
      <c r="J40" s="45">
        <f t="shared" si="8"/>
        <v>502500.3015</v>
      </c>
      <c r="K40" s="52">
        <f aca="true" t="shared" si="12" ref="K40:K71">IF($O40-$N40=0,"",J40/($O40-$N40)*100)</f>
        <v>92.80566557205044</v>
      </c>
      <c r="L40" s="45">
        <v>38954.0358</v>
      </c>
      <c r="M40" s="52">
        <f aca="true" t="shared" si="13" ref="M40:M71">IF($O40-$N40=0,"",L40/($O40-$N40)*100)</f>
        <v>7.194334427949553</v>
      </c>
      <c r="N40" s="45">
        <v>89352.9875</v>
      </c>
      <c r="O40" s="46">
        <f t="shared" si="6"/>
        <v>630807.3248000001</v>
      </c>
    </row>
    <row r="41" spans="2:15" ht="12" customHeight="1">
      <c r="B41" s="7" t="s">
        <v>1</v>
      </c>
      <c r="C41" s="15" t="s">
        <v>43</v>
      </c>
      <c r="D41" s="45">
        <v>20496.1686</v>
      </c>
      <c r="E41" s="52">
        <f t="shared" si="9"/>
        <v>40.002266932615285</v>
      </c>
      <c r="F41" s="45">
        <v>10021.938</v>
      </c>
      <c r="G41" s="52">
        <f t="shared" si="10"/>
        <v>19.55976489469942</v>
      </c>
      <c r="H41" s="45">
        <v>8845.5099</v>
      </c>
      <c r="I41" s="52">
        <f t="shared" si="11"/>
        <v>17.26373621726019</v>
      </c>
      <c r="J41" s="45">
        <f t="shared" si="8"/>
        <v>39363.6165</v>
      </c>
      <c r="K41" s="52">
        <f t="shared" si="12"/>
        <v>76.82576804457489</v>
      </c>
      <c r="L41" s="45">
        <v>11873.9012</v>
      </c>
      <c r="M41" s="52">
        <f t="shared" si="13"/>
        <v>23.174231955425117</v>
      </c>
      <c r="N41" s="45">
        <v>10101.3969</v>
      </c>
      <c r="O41" s="46">
        <f t="shared" si="6"/>
        <v>61338.9146</v>
      </c>
    </row>
    <row r="42" spans="2:15" ht="12" customHeight="1">
      <c r="B42" s="7" t="s">
        <v>13</v>
      </c>
      <c r="C42" s="15" t="s">
        <v>44</v>
      </c>
      <c r="D42" s="45">
        <v>10672.0068</v>
      </c>
      <c r="E42" s="52">
        <f t="shared" si="9"/>
        <v>38.3364031892706</v>
      </c>
      <c r="F42" s="45">
        <v>7420.6782</v>
      </c>
      <c r="G42" s="52">
        <f t="shared" si="10"/>
        <v>26.656852524965675</v>
      </c>
      <c r="H42" s="45">
        <v>5743.5825</v>
      </c>
      <c r="I42" s="52">
        <f t="shared" si="11"/>
        <v>20.632323291889097</v>
      </c>
      <c r="J42" s="45">
        <f t="shared" si="8"/>
        <v>23836.267499999998</v>
      </c>
      <c r="K42" s="52">
        <f t="shared" si="12"/>
        <v>85.62557900612536</v>
      </c>
      <c r="L42" s="45">
        <v>4001.5209</v>
      </c>
      <c r="M42" s="52">
        <f t="shared" si="13"/>
        <v>14.374420993874642</v>
      </c>
      <c r="N42" s="45">
        <v>7147.527</v>
      </c>
      <c r="O42" s="46">
        <f t="shared" si="6"/>
        <v>34985.3154</v>
      </c>
    </row>
    <row r="43" spans="2:15" ht="12" customHeight="1">
      <c r="B43" s="7"/>
      <c r="C43" s="15" t="s">
        <v>45</v>
      </c>
      <c r="D43" s="45">
        <v>10840.5358</v>
      </c>
      <c r="E43" s="52">
        <f t="shared" si="9"/>
        <v>41.24900093598261</v>
      </c>
      <c r="F43" s="45">
        <v>4732.719</v>
      </c>
      <c r="G43" s="52">
        <f t="shared" si="10"/>
        <v>18.00832856072877</v>
      </c>
      <c r="H43" s="45">
        <v>4838.7469</v>
      </c>
      <c r="I43" s="52">
        <f t="shared" si="11"/>
        <v>18.411772175235377</v>
      </c>
      <c r="J43" s="45">
        <f t="shared" si="8"/>
        <v>20412.0017</v>
      </c>
      <c r="K43" s="52">
        <f t="shared" si="12"/>
        <v>77.66910167194676</v>
      </c>
      <c r="L43" s="45">
        <v>5868.7216</v>
      </c>
      <c r="M43" s="52">
        <f t="shared" si="13"/>
        <v>22.330898328053248</v>
      </c>
      <c r="N43" s="45">
        <v>5186.349</v>
      </c>
      <c r="O43" s="46">
        <f t="shared" si="6"/>
        <v>31467.0723</v>
      </c>
    </row>
    <row r="44" spans="1:61" s="11" customFormat="1" ht="12" customHeight="1">
      <c r="A44" s="3"/>
      <c r="B44" s="16"/>
      <c r="C44" s="17" t="s">
        <v>2</v>
      </c>
      <c r="D44" s="47">
        <f>SUM(D34:D43)</f>
        <v>1044492.7335999998</v>
      </c>
      <c r="E44" s="53">
        <f t="shared" si="9"/>
        <v>29.887396659057124</v>
      </c>
      <c r="F44" s="47">
        <f>SUM(F34:F43)</f>
        <v>594558.2531999999</v>
      </c>
      <c r="G44" s="53">
        <f t="shared" si="10"/>
        <v>17.012850141195585</v>
      </c>
      <c r="H44" s="47">
        <f>SUM(H34:H43)</f>
        <v>1042105.5571</v>
      </c>
      <c r="I44" s="53">
        <f t="shared" si="11"/>
        <v>29.81908934713858</v>
      </c>
      <c r="J44" s="47">
        <f>SUM(J34:J43)</f>
        <v>2681156.5439</v>
      </c>
      <c r="K44" s="53">
        <f t="shared" si="12"/>
        <v>76.71933614739129</v>
      </c>
      <c r="L44" s="47">
        <f>SUM(L34:L43)</f>
        <v>813603.2892</v>
      </c>
      <c r="M44" s="53">
        <f t="shared" si="13"/>
        <v>23.280663852608704</v>
      </c>
      <c r="N44" s="47">
        <f>SUM(N34:N43)</f>
        <v>627446.4141</v>
      </c>
      <c r="O44" s="48">
        <f t="shared" si="6"/>
        <v>4122206.2472</v>
      </c>
      <c r="BI44" s="4"/>
    </row>
    <row r="45" spans="2:15" ht="12" customHeight="1">
      <c r="B45" s="13"/>
      <c r="C45" s="14" t="s">
        <v>46</v>
      </c>
      <c r="D45" s="45">
        <v>177515.0441</v>
      </c>
      <c r="E45" s="52">
        <f t="shared" si="9"/>
        <v>57.625770551906044</v>
      </c>
      <c r="F45" s="45">
        <v>2550.8976</v>
      </c>
      <c r="G45" s="52">
        <f t="shared" si="10"/>
        <v>0.8280844057149283</v>
      </c>
      <c r="H45" s="45">
        <v>64166.8044</v>
      </c>
      <c r="I45" s="52">
        <f t="shared" si="11"/>
        <v>20.830130573724347</v>
      </c>
      <c r="J45" s="45">
        <f aca="true" t="shared" si="14" ref="J45:J63">SUM(D45,F45,H45)</f>
        <v>244232.7461</v>
      </c>
      <c r="K45" s="52">
        <f t="shared" si="12"/>
        <v>79.28398553134531</v>
      </c>
      <c r="L45" s="45">
        <v>63815.272</v>
      </c>
      <c r="M45" s="52">
        <f t="shared" si="13"/>
        <v>20.716014468654684</v>
      </c>
      <c r="N45" s="45">
        <v>87068.3484</v>
      </c>
      <c r="O45" s="46">
        <f t="shared" si="6"/>
        <v>395116.3665</v>
      </c>
    </row>
    <row r="46" spans="2:15" ht="12" customHeight="1">
      <c r="B46" s="7"/>
      <c r="C46" s="15" t="s">
        <v>47</v>
      </c>
      <c r="D46" s="45">
        <v>0</v>
      </c>
      <c r="E46" s="52">
        <f t="shared" si="9"/>
        <v>0</v>
      </c>
      <c r="F46" s="45">
        <v>17253.8508</v>
      </c>
      <c r="G46" s="52">
        <f t="shared" si="10"/>
        <v>1.4440939046872407</v>
      </c>
      <c r="H46" s="45">
        <v>1154900.4171</v>
      </c>
      <c r="I46" s="52">
        <f t="shared" si="11"/>
        <v>96.66159005239932</v>
      </c>
      <c r="J46" s="45">
        <f t="shared" si="14"/>
        <v>1172154.2678999999</v>
      </c>
      <c r="K46" s="52">
        <f t="shared" si="12"/>
        <v>98.10568395708655</v>
      </c>
      <c r="L46" s="45">
        <v>22633.0478</v>
      </c>
      <c r="M46" s="52">
        <f t="shared" si="13"/>
        <v>1.8943160429134445</v>
      </c>
      <c r="N46" s="45">
        <v>543765.1068</v>
      </c>
      <c r="O46" s="46">
        <f t="shared" si="6"/>
        <v>1738552.4224999999</v>
      </c>
    </row>
    <row r="47" spans="2:15" ht="12" customHeight="1">
      <c r="B47" s="7"/>
      <c r="C47" s="15" t="s">
        <v>48</v>
      </c>
      <c r="D47" s="45">
        <v>115951.4407</v>
      </c>
      <c r="E47" s="52">
        <f t="shared" si="9"/>
        <v>18.354702803749717</v>
      </c>
      <c r="F47" s="45">
        <v>181637.1788</v>
      </c>
      <c r="G47" s="52">
        <f t="shared" si="10"/>
        <v>28.752522735886526</v>
      </c>
      <c r="H47" s="45">
        <v>206185.8289</v>
      </c>
      <c r="I47" s="52">
        <f t="shared" si="11"/>
        <v>32.638487188752016</v>
      </c>
      <c r="J47" s="45">
        <f t="shared" si="14"/>
        <v>503774.4484</v>
      </c>
      <c r="K47" s="52">
        <f t="shared" si="12"/>
        <v>79.74571272838827</v>
      </c>
      <c r="L47" s="45">
        <v>127951.6108</v>
      </c>
      <c r="M47" s="52">
        <f t="shared" si="13"/>
        <v>20.25428727161173</v>
      </c>
      <c r="N47" s="45">
        <v>64759.7312</v>
      </c>
      <c r="O47" s="46">
        <f t="shared" si="6"/>
        <v>696485.7904</v>
      </c>
    </row>
    <row r="48" spans="2:15" ht="12" customHeight="1">
      <c r="B48" s="7" t="s">
        <v>49</v>
      </c>
      <c r="C48" s="15" t="s">
        <v>50</v>
      </c>
      <c r="D48" s="45">
        <v>15907.151</v>
      </c>
      <c r="E48" s="52">
        <f t="shared" si="9"/>
        <v>35.41535616862445</v>
      </c>
      <c r="F48" s="45">
        <v>6927.4911</v>
      </c>
      <c r="G48" s="52">
        <f t="shared" si="10"/>
        <v>15.423224728392656</v>
      </c>
      <c r="H48" s="45">
        <v>9679.19</v>
      </c>
      <c r="I48" s="52">
        <f t="shared" si="11"/>
        <v>21.549550970741908</v>
      </c>
      <c r="J48" s="45">
        <f t="shared" si="14"/>
        <v>32513.8321</v>
      </c>
      <c r="K48" s="52">
        <f t="shared" si="12"/>
        <v>72.38813186775901</v>
      </c>
      <c r="L48" s="45">
        <v>12402.1386</v>
      </c>
      <c r="M48" s="52">
        <f t="shared" si="13"/>
        <v>27.611868132240993</v>
      </c>
      <c r="N48" s="45">
        <v>18419.2482</v>
      </c>
      <c r="O48" s="46">
        <f t="shared" si="6"/>
        <v>63335.2189</v>
      </c>
    </row>
    <row r="49" spans="2:15" ht="12" customHeight="1">
      <c r="B49" s="7"/>
      <c r="C49" s="15" t="s">
        <v>51</v>
      </c>
      <c r="D49" s="45">
        <v>13859.6595</v>
      </c>
      <c r="E49" s="52">
        <f t="shared" si="9"/>
        <v>50.456361516144895</v>
      </c>
      <c r="F49" s="45">
        <v>1027.2378</v>
      </c>
      <c r="G49" s="52">
        <f t="shared" si="10"/>
        <v>3.739679304520386</v>
      </c>
      <c r="H49" s="45">
        <v>4910.503</v>
      </c>
      <c r="I49" s="52">
        <f t="shared" si="11"/>
        <v>17.876782224997235</v>
      </c>
      <c r="J49" s="45">
        <f t="shared" si="14"/>
        <v>19797.4003</v>
      </c>
      <c r="K49" s="52">
        <f t="shared" si="12"/>
        <v>72.07282304566253</v>
      </c>
      <c r="L49" s="45">
        <v>7671.2064</v>
      </c>
      <c r="M49" s="52">
        <f t="shared" si="13"/>
        <v>27.927176954337472</v>
      </c>
      <c r="N49" s="45">
        <v>19845.3054</v>
      </c>
      <c r="O49" s="46">
        <f t="shared" si="6"/>
        <v>47313.9121</v>
      </c>
    </row>
    <row r="50" spans="2:15" ht="12" customHeight="1">
      <c r="B50" s="7"/>
      <c r="C50" s="15" t="s">
        <v>52</v>
      </c>
      <c r="D50" s="45">
        <v>306072.3613</v>
      </c>
      <c r="E50" s="52">
        <f t="shared" si="9"/>
        <v>68.68605325628181</v>
      </c>
      <c r="F50" s="45">
        <v>24437.3589</v>
      </c>
      <c r="G50" s="52">
        <f t="shared" si="10"/>
        <v>5.484016027187334</v>
      </c>
      <c r="H50" s="45">
        <v>82530.2192</v>
      </c>
      <c r="I50" s="52">
        <f t="shared" si="11"/>
        <v>18.520702121377113</v>
      </c>
      <c r="J50" s="45">
        <f t="shared" si="14"/>
        <v>413039.9394</v>
      </c>
      <c r="K50" s="52">
        <f t="shared" si="12"/>
        <v>92.69077140484625</v>
      </c>
      <c r="L50" s="45">
        <v>32570.7003</v>
      </c>
      <c r="M50" s="52">
        <f t="shared" si="13"/>
        <v>7.309228595153762</v>
      </c>
      <c r="N50" s="45">
        <v>109503.6215</v>
      </c>
      <c r="O50" s="46">
        <f t="shared" si="6"/>
        <v>555114.2612</v>
      </c>
    </row>
    <row r="51" spans="2:15" ht="12" customHeight="1">
      <c r="B51" s="7" t="s">
        <v>53</v>
      </c>
      <c r="C51" s="15" t="s">
        <v>54</v>
      </c>
      <c r="D51" s="45">
        <v>125155.0928</v>
      </c>
      <c r="E51" s="52">
        <f t="shared" si="9"/>
        <v>72.19981868435565</v>
      </c>
      <c r="F51" s="45">
        <v>17659.9085</v>
      </c>
      <c r="G51" s="52">
        <f t="shared" si="10"/>
        <v>10.187697225552386</v>
      </c>
      <c r="H51" s="45">
        <v>4735.8635</v>
      </c>
      <c r="I51" s="52">
        <f t="shared" si="11"/>
        <v>2.732038132561378</v>
      </c>
      <c r="J51" s="45">
        <f t="shared" si="14"/>
        <v>147550.8648</v>
      </c>
      <c r="K51" s="52">
        <f t="shared" si="12"/>
        <v>85.11955404246942</v>
      </c>
      <c r="L51" s="45">
        <v>25794.5744</v>
      </c>
      <c r="M51" s="52">
        <f t="shared" si="13"/>
        <v>14.880445957530558</v>
      </c>
      <c r="N51" s="45">
        <v>183707.1639</v>
      </c>
      <c r="O51" s="46">
        <f t="shared" si="6"/>
        <v>357052.60310000007</v>
      </c>
    </row>
    <row r="52" spans="2:15" ht="12" customHeight="1">
      <c r="B52" s="7"/>
      <c r="C52" s="15" t="s">
        <v>55</v>
      </c>
      <c r="D52" s="45">
        <v>111060.4969</v>
      </c>
      <c r="E52" s="52">
        <f t="shared" si="9"/>
        <v>44.939557607400424</v>
      </c>
      <c r="F52" s="45">
        <v>89233.5331</v>
      </c>
      <c r="G52" s="52">
        <f t="shared" si="10"/>
        <v>36.10748747927961</v>
      </c>
      <c r="H52" s="45">
        <v>13460.3345</v>
      </c>
      <c r="I52" s="52">
        <f t="shared" si="11"/>
        <v>5.446594374796367</v>
      </c>
      <c r="J52" s="45">
        <f t="shared" si="14"/>
        <v>213754.3645</v>
      </c>
      <c r="K52" s="52">
        <f t="shared" si="12"/>
        <v>86.4936394614764</v>
      </c>
      <c r="L52" s="45">
        <v>33378.68</v>
      </c>
      <c r="M52" s="52">
        <f t="shared" si="13"/>
        <v>13.506360538523616</v>
      </c>
      <c r="N52" s="45">
        <v>365181.1771</v>
      </c>
      <c r="O52" s="46">
        <f t="shared" si="6"/>
        <v>612314.2215999999</v>
      </c>
    </row>
    <row r="53" spans="2:15" ht="12" customHeight="1">
      <c r="B53" s="7"/>
      <c r="C53" s="15" t="s">
        <v>56</v>
      </c>
      <c r="D53" s="45">
        <v>84463.867</v>
      </c>
      <c r="E53" s="52">
        <f t="shared" si="9"/>
        <v>23.02348071903252</v>
      </c>
      <c r="F53" s="45">
        <v>110664.4889</v>
      </c>
      <c r="G53" s="52">
        <f t="shared" si="10"/>
        <v>30.165345454414705</v>
      </c>
      <c r="H53" s="45">
        <v>15477.5271</v>
      </c>
      <c r="I53" s="52">
        <f t="shared" si="11"/>
        <v>4.2189229480240735</v>
      </c>
      <c r="J53" s="45">
        <f t="shared" si="14"/>
        <v>210605.883</v>
      </c>
      <c r="K53" s="52">
        <f t="shared" si="12"/>
        <v>57.4077491214713</v>
      </c>
      <c r="L53" s="45">
        <v>156253.794</v>
      </c>
      <c r="M53" s="52">
        <f t="shared" si="13"/>
        <v>42.592250878528674</v>
      </c>
      <c r="N53" s="45">
        <v>335823.3971</v>
      </c>
      <c r="O53" s="46">
        <f t="shared" si="6"/>
        <v>702683.0741000001</v>
      </c>
    </row>
    <row r="54" spans="2:15" ht="12" customHeight="1">
      <c r="B54" s="7" t="s">
        <v>41</v>
      </c>
      <c r="C54" s="15" t="s">
        <v>57</v>
      </c>
      <c r="D54" s="45">
        <v>25425.7527</v>
      </c>
      <c r="E54" s="52">
        <f t="shared" si="9"/>
        <v>31.60485359211847</v>
      </c>
      <c r="F54" s="45">
        <v>4104.5592</v>
      </c>
      <c r="G54" s="52">
        <f t="shared" si="10"/>
        <v>5.102070884854586</v>
      </c>
      <c r="H54" s="45">
        <v>24587.7343</v>
      </c>
      <c r="I54" s="52">
        <f t="shared" si="11"/>
        <v>30.56317552846368</v>
      </c>
      <c r="J54" s="45">
        <f t="shared" si="14"/>
        <v>54118.0462</v>
      </c>
      <c r="K54" s="52">
        <f t="shared" si="12"/>
        <v>67.27010000543673</v>
      </c>
      <c r="L54" s="45">
        <v>26330.84</v>
      </c>
      <c r="M54" s="52">
        <f t="shared" si="13"/>
        <v>32.729899994563254</v>
      </c>
      <c r="N54" s="45">
        <v>77437.7426</v>
      </c>
      <c r="O54" s="46">
        <f t="shared" si="6"/>
        <v>157886.6288</v>
      </c>
    </row>
    <row r="55" spans="2:15" ht="12" customHeight="1">
      <c r="B55" s="7"/>
      <c r="C55" s="15" t="s">
        <v>58</v>
      </c>
      <c r="D55" s="45">
        <v>38250.9582</v>
      </c>
      <c r="E55" s="52">
        <f t="shared" si="9"/>
        <v>16.36925629216128</v>
      </c>
      <c r="F55" s="45">
        <v>9797.242</v>
      </c>
      <c r="G55" s="52">
        <f t="shared" si="10"/>
        <v>4.192667917383746</v>
      </c>
      <c r="H55" s="45">
        <v>163520.621</v>
      </c>
      <c r="I55" s="52">
        <f t="shared" si="11"/>
        <v>69.97761834375092</v>
      </c>
      <c r="J55" s="45">
        <f t="shared" si="14"/>
        <v>211568.8212</v>
      </c>
      <c r="K55" s="52">
        <f t="shared" si="12"/>
        <v>90.53954255329593</v>
      </c>
      <c r="L55" s="45">
        <v>22106.7809</v>
      </c>
      <c r="M55" s="52">
        <f t="shared" si="13"/>
        <v>9.46045744670406</v>
      </c>
      <c r="N55" s="45">
        <v>82551.9705</v>
      </c>
      <c r="O55" s="46">
        <f t="shared" si="6"/>
        <v>316227.5726</v>
      </c>
    </row>
    <row r="56" spans="2:15" ht="12" customHeight="1">
      <c r="B56" s="7"/>
      <c r="C56" s="15" t="s">
        <v>59</v>
      </c>
      <c r="D56" s="45">
        <v>43599.193</v>
      </c>
      <c r="E56" s="52">
        <f t="shared" si="9"/>
        <v>96.69287416591787</v>
      </c>
      <c r="F56" s="45">
        <v>753.6262</v>
      </c>
      <c r="G56" s="52">
        <f t="shared" si="10"/>
        <v>1.6713677091394528</v>
      </c>
      <c r="H56" s="45">
        <v>0</v>
      </c>
      <c r="I56" s="52">
        <f t="shared" si="11"/>
        <v>0</v>
      </c>
      <c r="J56" s="45">
        <f t="shared" si="14"/>
        <v>44352.8192</v>
      </c>
      <c r="K56" s="52">
        <f t="shared" si="12"/>
        <v>98.36424187505732</v>
      </c>
      <c r="L56" s="45">
        <v>737.5697</v>
      </c>
      <c r="M56" s="52">
        <f t="shared" si="13"/>
        <v>1.635758124942675</v>
      </c>
      <c r="N56" s="45">
        <v>39291.4456</v>
      </c>
      <c r="O56" s="46">
        <f t="shared" si="6"/>
        <v>84381.8345</v>
      </c>
    </row>
    <row r="57" spans="2:15" ht="12" customHeight="1">
      <c r="B57" s="7" t="s">
        <v>1</v>
      </c>
      <c r="C57" s="15" t="s">
        <v>60</v>
      </c>
      <c r="D57" s="45">
        <v>5921.1072</v>
      </c>
      <c r="E57" s="52">
        <f t="shared" si="9"/>
        <v>12.610015011630562</v>
      </c>
      <c r="F57" s="45">
        <v>608.3729</v>
      </c>
      <c r="G57" s="52">
        <f t="shared" si="10"/>
        <v>1.2956346072689273</v>
      </c>
      <c r="H57" s="45">
        <v>20895.9037</v>
      </c>
      <c r="I57" s="52">
        <f t="shared" si="11"/>
        <v>44.50141678545975</v>
      </c>
      <c r="J57" s="45">
        <f t="shared" si="14"/>
        <v>27425.3838</v>
      </c>
      <c r="K57" s="52">
        <f t="shared" si="12"/>
        <v>58.40706640435924</v>
      </c>
      <c r="L57" s="45">
        <v>19530.2082</v>
      </c>
      <c r="M57" s="52">
        <f t="shared" si="13"/>
        <v>41.592933595640744</v>
      </c>
      <c r="N57" s="45">
        <v>1393.4171</v>
      </c>
      <c r="O57" s="46">
        <f t="shared" si="6"/>
        <v>48349.0091</v>
      </c>
    </row>
    <row r="58" spans="2:15" ht="12" customHeight="1">
      <c r="B58" s="7"/>
      <c r="C58" s="15" t="s">
        <v>61</v>
      </c>
      <c r="D58" s="45">
        <v>152507.4897</v>
      </c>
      <c r="E58" s="52">
        <f t="shared" si="9"/>
        <v>46.61150060501965</v>
      </c>
      <c r="F58" s="45">
        <v>42277.0836</v>
      </c>
      <c r="G58" s="52">
        <f t="shared" si="10"/>
        <v>12.921321514610613</v>
      </c>
      <c r="H58" s="45">
        <v>57093.9603</v>
      </c>
      <c r="I58" s="52">
        <f t="shared" si="11"/>
        <v>17.44986538235845</v>
      </c>
      <c r="J58" s="45">
        <f t="shared" si="14"/>
        <v>251878.5336</v>
      </c>
      <c r="K58" s="52">
        <f t="shared" si="12"/>
        <v>76.9826875019887</v>
      </c>
      <c r="L58" s="45">
        <v>75310.0094</v>
      </c>
      <c r="M58" s="52">
        <f t="shared" si="13"/>
        <v>23.01731249801127</v>
      </c>
      <c r="N58" s="45">
        <v>278545.2311</v>
      </c>
      <c r="O58" s="46">
        <f t="shared" si="6"/>
        <v>605733.7741</v>
      </c>
    </row>
    <row r="59" spans="2:15" ht="12" customHeight="1">
      <c r="B59" s="7"/>
      <c r="C59" s="15" t="s">
        <v>62</v>
      </c>
      <c r="D59" s="45">
        <v>41365.3197</v>
      </c>
      <c r="E59" s="52">
        <f t="shared" si="9"/>
        <v>53.269190597858206</v>
      </c>
      <c r="F59" s="45">
        <v>10181.1819</v>
      </c>
      <c r="G59" s="52">
        <f t="shared" si="10"/>
        <v>13.111063158120936</v>
      </c>
      <c r="H59" s="45">
        <v>2709.072</v>
      </c>
      <c r="I59" s="52">
        <f t="shared" si="11"/>
        <v>3.4886729694807834</v>
      </c>
      <c r="J59" s="45">
        <f t="shared" si="14"/>
        <v>54255.5736</v>
      </c>
      <c r="K59" s="52">
        <f t="shared" si="12"/>
        <v>69.86892672545993</v>
      </c>
      <c r="L59" s="45">
        <v>23397.7927</v>
      </c>
      <c r="M59" s="52">
        <f t="shared" si="13"/>
        <v>30.13107327454006</v>
      </c>
      <c r="N59" s="45">
        <v>25063.7323</v>
      </c>
      <c r="O59" s="46">
        <f t="shared" si="6"/>
        <v>102717.09860000001</v>
      </c>
    </row>
    <row r="60" spans="2:15" ht="12" customHeight="1">
      <c r="B60" s="7" t="s">
        <v>13</v>
      </c>
      <c r="C60" s="15" t="s">
        <v>63</v>
      </c>
      <c r="D60" s="45">
        <v>26254.6306</v>
      </c>
      <c r="E60" s="52">
        <f t="shared" si="9"/>
        <v>55.00549678260246</v>
      </c>
      <c r="F60" s="45">
        <v>13372.8062</v>
      </c>
      <c r="G60" s="52">
        <f t="shared" si="10"/>
        <v>28.017070954655377</v>
      </c>
      <c r="H60" s="45">
        <v>2369.8776</v>
      </c>
      <c r="I60" s="52">
        <f t="shared" si="11"/>
        <v>4.965078225170748</v>
      </c>
      <c r="J60" s="45">
        <f t="shared" si="14"/>
        <v>41997.3144</v>
      </c>
      <c r="K60" s="52">
        <f t="shared" si="12"/>
        <v>87.98764596242859</v>
      </c>
      <c r="L60" s="45">
        <v>5733.6073</v>
      </c>
      <c r="M60" s="52">
        <f t="shared" si="13"/>
        <v>12.012354037571411</v>
      </c>
      <c r="N60" s="45">
        <v>13118.2685</v>
      </c>
      <c r="O60" s="46">
        <f t="shared" si="6"/>
        <v>60849.190200000005</v>
      </c>
    </row>
    <row r="61" spans="2:15" ht="12" customHeight="1">
      <c r="B61" s="7"/>
      <c r="C61" s="15" t="s">
        <v>64</v>
      </c>
      <c r="D61" s="45">
        <v>158580.4354</v>
      </c>
      <c r="E61" s="52">
        <f t="shared" si="9"/>
        <v>45.918856328981626</v>
      </c>
      <c r="F61" s="45">
        <v>64530.9212</v>
      </c>
      <c r="G61" s="52">
        <f t="shared" si="10"/>
        <v>18.68569784088028</v>
      </c>
      <c r="H61" s="45">
        <v>58069.9214</v>
      </c>
      <c r="I61" s="52">
        <f t="shared" si="11"/>
        <v>16.814838293739832</v>
      </c>
      <c r="J61" s="45">
        <f t="shared" si="14"/>
        <v>281181.278</v>
      </c>
      <c r="K61" s="52">
        <f t="shared" si="12"/>
        <v>81.41939246360175</v>
      </c>
      <c r="L61" s="45">
        <v>64167.9926</v>
      </c>
      <c r="M61" s="52">
        <f t="shared" si="13"/>
        <v>18.580607536398254</v>
      </c>
      <c r="N61" s="45">
        <v>100164.3705</v>
      </c>
      <c r="O61" s="46">
        <f t="shared" si="6"/>
        <v>445513.6411</v>
      </c>
    </row>
    <row r="62" spans="2:15" ht="12" customHeight="1">
      <c r="B62" s="7"/>
      <c r="C62" s="15" t="s">
        <v>65</v>
      </c>
      <c r="D62" s="45">
        <v>8292.1189</v>
      </c>
      <c r="E62" s="52">
        <f t="shared" si="9"/>
        <v>21.64024549843612</v>
      </c>
      <c r="F62" s="45">
        <v>10893.1772</v>
      </c>
      <c r="G62" s="52">
        <f t="shared" si="10"/>
        <v>28.42832232735676</v>
      </c>
      <c r="H62" s="45">
        <v>9890.256</v>
      </c>
      <c r="I62" s="52">
        <f t="shared" si="11"/>
        <v>25.810962247825557</v>
      </c>
      <c r="J62" s="45">
        <f t="shared" si="14"/>
        <v>29075.5521</v>
      </c>
      <c r="K62" s="52">
        <f t="shared" si="12"/>
        <v>75.87953007361844</v>
      </c>
      <c r="L62" s="45">
        <v>9242.4924</v>
      </c>
      <c r="M62" s="52">
        <f t="shared" si="13"/>
        <v>24.120469926381546</v>
      </c>
      <c r="N62" s="45">
        <v>21349.8045</v>
      </c>
      <c r="O62" s="46">
        <f t="shared" si="6"/>
        <v>59667.849</v>
      </c>
    </row>
    <row r="63" spans="2:15" ht="12" customHeight="1">
      <c r="B63" s="7"/>
      <c r="C63" s="18" t="s">
        <v>66</v>
      </c>
      <c r="D63" s="45">
        <v>138184.7246</v>
      </c>
      <c r="E63" s="52">
        <f t="shared" si="9"/>
        <v>45.627530752208045</v>
      </c>
      <c r="F63" s="45">
        <v>73017.6332</v>
      </c>
      <c r="G63" s="52">
        <f t="shared" si="10"/>
        <v>24.10985956610176</v>
      </c>
      <c r="H63" s="45">
        <v>36414.9914</v>
      </c>
      <c r="I63" s="52">
        <f t="shared" si="11"/>
        <v>12.023949425339678</v>
      </c>
      <c r="J63" s="45">
        <f t="shared" si="14"/>
        <v>247617.3492</v>
      </c>
      <c r="K63" s="52">
        <f t="shared" si="12"/>
        <v>81.76133974364949</v>
      </c>
      <c r="L63" s="45">
        <v>55236.4812</v>
      </c>
      <c r="M63" s="52">
        <f t="shared" si="13"/>
        <v>18.23866025635052</v>
      </c>
      <c r="N63" s="45">
        <v>138926.1484</v>
      </c>
      <c r="O63" s="46">
        <f t="shared" si="6"/>
        <v>441779.9788</v>
      </c>
    </row>
    <row r="64" spans="1:61" s="11" customFormat="1" ht="12" customHeight="1">
      <c r="A64" s="3"/>
      <c r="B64" s="16"/>
      <c r="C64" s="17" t="s">
        <v>2</v>
      </c>
      <c r="D64" s="47">
        <f>SUM(D45:D63)</f>
        <v>1588366.8433</v>
      </c>
      <c r="E64" s="53">
        <f t="shared" si="9"/>
        <v>31.861908001710056</v>
      </c>
      <c r="F64" s="47">
        <f>SUM(F45:F63)</f>
        <v>680928.5491000002</v>
      </c>
      <c r="G64" s="53">
        <f t="shared" si="10"/>
        <v>13.6591133708678</v>
      </c>
      <c r="H64" s="47">
        <f>SUM(H45:H63)</f>
        <v>1931599.0254</v>
      </c>
      <c r="I64" s="53">
        <f t="shared" si="11"/>
        <v>38.7469876389654</v>
      </c>
      <c r="J64" s="47">
        <f>SUM(J45:J63)</f>
        <v>4200894.4178</v>
      </c>
      <c r="K64" s="53">
        <f t="shared" si="12"/>
        <v>84.26800901154326</v>
      </c>
      <c r="L64" s="47">
        <f>SUM(L45:L63)</f>
        <v>784264.7987</v>
      </c>
      <c r="M64" s="53">
        <f t="shared" si="13"/>
        <v>15.731990988456726</v>
      </c>
      <c r="N64" s="47">
        <f>SUM(N45:N63)</f>
        <v>2505915.2306999997</v>
      </c>
      <c r="O64" s="48">
        <f t="shared" si="6"/>
        <v>7491074.4472</v>
      </c>
      <c r="BI64" s="4"/>
    </row>
    <row r="65" spans="2:15" ht="12" customHeight="1">
      <c r="B65" s="7"/>
      <c r="C65" s="15" t="s">
        <v>67</v>
      </c>
      <c r="D65" s="45">
        <v>14894.0019</v>
      </c>
      <c r="E65" s="52">
        <f t="shared" si="9"/>
        <v>54.46585148063061</v>
      </c>
      <c r="F65" s="45">
        <v>6142.1432</v>
      </c>
      <c r="G65" s="52">
        <f t="shared" si="10"/>
        <v>22.461193542882878</v>
      </c>
      <c r="H65" s="45">
        <v>4047.8049</v>
      </c>
      <c r="I65" s="52">
        <f t="shared" si="11"/>
        <v>14.802411197890935</v>
      </c>
      <c r="J65" s="45">
        <f aca="true" t="shared" si="15" ref="J65:J71">SUM(D65,F65,H65)</f>
        <v>25083.95</v>
      </c>
      <c r="K65" s="52">
        <f t="shared" si="12"/>
        <v>91.72945622140443</v>
      </c>
      <c r="L65" s="45">
        <v>2261.628</v>
      </c>
      <c r="M65" s="52">
        <f t="shared" si="13"/>
        <v>8.270543778595574</v>
      </c>
      <c r="N65" s="45">
        <v>36138.3623</v>
      </c>
      <c r="O65" s="46">
        <f t="shared" si="6"/>
        <v>63483.9403</v>
      </c>
    </row>
    <row r="66" spans="2:15" ht="12" customHeight="1">
      <c r="B66" s="7" t="s">
        <v>68</v>
      </c>
      <c r="C66" s="15" t="s">
        <v>98</v>
      </c>
      <c r="D66" s="45">
        <v>111113.7389</v>
      </c>
      <c r="E66" s="52">
        <f t="shared" si="9"/>
        <v>25.606049251594303</v>
      </c>
      <c r="F66" s="45">
        <v>137175.4582</v>
      </c>
      <c r="G66" s="52">
        <f t="shared" si="10"/>
        <v>31.611946223323567</v>
      </c>
      <c r="H66" s="45">
        <v>107220.3074</v>
      </c>
      <c r="I66" s="52">
        <f t="shared" si="11"/>
        <v>24.708811882627426</v>
      </c>
      <c r="J66" s="45">
        <f t="shared" si="15"/>
        <v>355509.5045</v>
      </c>
      <c r="K66" s="52">
        <f t="shared" si="12"/>
        <v>81.9268073575453</v>
      </c>
      <c r="L66" s="45">
        <v>78425.9996</v>
      </c>
      <c r="M66" s="52">
        <f t="shared" si="13"/>
        <v>18.07319264245472</v>
      </c>
      <c r="N66" s="45">
        <v>133938.61</v>
      </c>
      <c r="O66" s="46">
        <f t="shared" si="6"/>
        <v>567874.1140999999</v>
      </c>
    </row>
    <row r="67" spans="2:15" ht="12" customHeight="1">
      <c r="B67" s="7" t="s">
        <v>41</v>
      </c>
      <c r="C67" s="15" t="s">
        <v>99</v>
      </c>
      <c r="D67" s="45">
        <v>11203.4807</v>
      </c>
      <c r="E67" s="52">
        <f t="shared" si="9"/>
        <v>65.10012586278442</v>
      </c>
      <c r="F67" s="45">
        <v>1836.3885</v>
      </c>
      <c r="G67" s="52">
        <f t="shared" si="10"/>
        <v>10.670712583364372</v>
      </c>
      <c r="H67" s="45">
        <v>855.8134</v>
      </c>
      <c r="I67" s="52">
        <f t="shared" si="11"/>
        <v>4.97287954939374</v>
      </c>
      <c r="J67" s="45">
        <f t="shared" si="15"/>
        <v>13895.6826</v>
      </c>
      <c r="K67" s="52">
        <f t="shared" si="12"/>
        <v>80.74371799554253</v>
      </c>
      <c r="L67" s="45">
        <v>3313.9319</v>
      </c>
      <c r="M67" s="52">
        <f t="shared" si="13"/>
        <v>19.256282004457447</v>
      </c>
      <c r="N67" s="45">
        <v>7381.2328</v>
      </c>
      <c r="O67" s="46">
        <f t="shared" si="6"/>
        <v>24590.8473</v>
      </c>
    </row>
    <row r="68" spans="2:15" ht="12" customHeight="1">
      <c r="B68" s="7" t="s">
        <v>1</v>
      </c>
      <c r="C68" s="15" t="s">
        <v>69</v>
      </c>
      <c r="D68" s="45">
        <v>3553.9069</v>
      </c>
      <c r="E68" s="52">
        <f t="shared" si="9"/>
        <v>24.355974232211942</v>
      </c>
      <c r="F68" s="45">
        <v>2171.3206</v>
      </c>
      <c r="G68" s="52">
        <f t="shared" si="10"/>
        <v>14.880701737986149</v>
      </c>
      <c r="H68" s="45">
        <v>3688.9446</v>
      </c>
      <c r="I68" s="52">
        <f t="shared" si="11"/>
        <v>25.28142749649896</v>
      </c>
      <c r="J68" s="45">
        <f t="shared" si="15"/>
        <v>9414.1721</v>
      </c>
      <c r="K68" s="52">
        <f t="shared" si="12"/>
        <v>64.51810346669706</v>
      </c>
      <c r="L68" s="45">
        <v>5177.3481</v>
      </c>
      <c r="M68" s="52">
        <f t="shared" si="13"/>
        <v>35.48189653330295</v>
      </c>
      <c r="N68" s="45">
        <v>10958.3309</v>
      </c>
      <c r="O68" s="46">
        <f t="shared" si="6"/>
        <v>25549.8511</v>
      </c>
    </row>
    <row r="69" spans="2:15" ht="12" customHeight="1">
      <c r="B69" s="7" t="s">
        <v>13</v>
      </c>
      <c r="C69" s="15" t="s">
        <v>70</v>
      </c>
      <c r="D69" s="45">
        <v>16658.1591</v>
      </c>
      <c r="E69" s="52">
        <f t="shared" si="9"/>
        <v>52.61221029809845</v>
      </c>
      <c r="F69" s="45">
        <v>5776.8826</v>
      </c>
      <c r="G69" s="52">
        <f t="shared" si="10"/>
        <v>18.245387163976943</v>
      </c>
      <c r="H69" s="45">
        <v>7975.6337</v>
      </c>
      <c r="I69" s="52">
        <f t="shared" si="11"/>
        <v>25.189801283924645</v>
      </c>
      <c r="J69" s="45">
        <f t="shared" si="15"/>
        <v>30410.6754</v>
      </c>
      <c r="K69" s="52">
        <f t="shared" si="12"/>
        <v>96.04739874600003</v>
      </c>
      <c r="L69" s="45">
        <v>1251.4787</v>
      </c>
      <c r="M69" s="52">
        <f t="shared" si="13"/>
        <v>3.95260125399996</v>
      </c>
      <c r="N69" s="45">
        <v>19540.187</v>
      </c>
      <c r="O69" s="46">
        <f t="shared" si="6"/>
        <v>51202.341100000005</v>
      </c>
    </row>
    <row r="70" spans="2:15" ht="12" customHeight="1">
      <c r="B70" s="7"/>
      <c r="C70" s="15" t="s">
        <v>71</v>
      </c>
      <c r="D70" s="45">
        <v>115109.5089</v>
      </c>
      <c r="E70" s="52">
        <f t="shared" si="9"/>
        <v>17.74478348650522</v>
      </c>
      <c r="F70" s="45">
        <v>178259.4895</v>
      </c>
      <c r="G70" s="52">
        <f t="shared" si="10"/>
        <v>27.479711066619366</v>
      </c>
      <c r="H70" s="45">
        <v>264733.1181</v>
      </c>
      <c r="I70" s="52">
        <f t="shared" si="11"/>
        <v>40.81011123479753</v>
      </c>
      <c r="J70" s="45">
        <f t="shared" si="15"/>
        <v>558102.1165</v>
      </c>
      <c r="K70" s="52">
        <f t="shared" si="12"/>
        <v>86.03460578792212</v>
      </c>
      <c r="L70" s="45">
        <v>90592.8027</v>
      </c>
      <c r="M70" s="52">
        <f t="shared" si="13"/>
        <v>13.965394212077864</v>
      </c>
      <c r="N70" s="45">
        <v>379906.0062</v>
      </c>
      <c r="O70" s="46">
        <f t="shared" si="6"/>
        <v>1028600.9254000001</v>
      </c>
    </row>
    <row r="71" spans="2:15" ht="12" customHeight="1">
      <c r="B71" s="7"/>
      <c r="C71" s="15" t="s">
        <v>72</v>
      </c>
      <c r="D71" s="45">
        <v>146260.1666</v>
      </c>
      <c r="E71" s="52">
        <f t="shared" si="9"/>
        <v>41.3811673917946</v>
      </c>
      <c r="F71" s="45">
        <v>47939.9254</v>
      </c>
      <c r="G71" s="52">
        <f t="shared" si="10"/>
        <v>13.563570477483278</v>
      </c>
      <c r="H71" s="45">
        <v>47570.7287</v>
      </c>
      <c r="I71" s="52">
        <f t="shared" si="11"/>
        <v>13.45911421438479</v>
      </c>
      <c r="J71" s="45">
        <f t="shared" si="15"/>
        <v>241770.8207</v>
      </c>
      <c r="K71" s="52">
        <f t="shared" si="12"/>
        <v>68.40385208366267</v>
      </c>
      <c r="L71" s="45">
        <v>111675.3864</v>
      </c>
      <c r="M71" s="52">
        <f t="shared" si="13"/>
        <v>31.596147916337337</v>
      </c>
      <c r="N71" s="45">
        <v>138531.478</v>
      </c>
      <c r="O71" s="46">
        <f t="shared" si="6"/>
        <v>491977.6851</v>
      </c>
    </row>
    <row r="72" spans="1:61" s="11" customFormat="1" ht="12" customHeight="1">
      <c r="A72" s="3"/>
      <c r="B72" s="16"/>
      <c r="C72" s="17" t="s">
        <v>2</v>
      </c>
      <c r="D72" s="47">
        <f>SUM(D65:D71)</f>
        <v>418792.963</v>
      </c>
      <c r="E72" s="53">
        <f aca="true" t="shared" si="16" ref="E72:E102">IF($O72-$N72=0,"",D72/($O72-$N72)*100)</f>
        <v>27.427921986814454</v>
      </c>
      <c r="F72" s="47">
        <f>SUM(F65:F71)</f>
        <v>379301.608</v>
      </c>
      <c r="G72" s="53">
        <f aca="true" t="shared" si="17" ref="G72:G102">IF($O72-$N72=0,"",F72/($O72-$N72)*100)</f>
        <v>24.84152273995415</v>
      </c>
      <c r="H72" s="47">
        <f>SUM(H65:H71)</f>
        <v>436092.3508</v>
      </c>
      <c r="I72" s="53">
        <f aca="true" t="shared" si="18" ref="I72:I102">IF($O72-$N72=0,"",H72/($O72-$N72)*100)</f>
        <v>28.56090725857999</v>
      </c>
      <c r="J72" s="47">
        <f>SUM(J65:J71)</f>
        <v>1234186.9218000001</v>
      </c>
      <c r="K72" s="53">
        <f aca="true" t="shared" si="19" ref="K72:K102">IF($O72-$N72=0,"",J72/($O72-$N72)*100)</f>
        <v>80.8303519853486</v>
      </c>
      <c r="L72" s="47">
        <f>SUM(L65:L71)</f>
        <v>292698.57540000003</v>
      </c>
      <c r="M72" s="53">
        <f aca="true" t="shared" si="20" ref="M72:M102">IF($O72-$N72=0,"",L72/($O72-$N72)*100)</f>
        <v>19.169648014651404</v>
      </c>
      <c r="N72" s="47">
        <f>SUM(N65:N71)</f>
        <v>726394.2072</v>
      </c>
      <c r="O72" s="48">
        <f t="shared" si="6"/>
        <v>2253279.7044</v>
      </c>
      <c r="BI72" s="4"/>
    </row>
    <row r="73" spans="2:15" ht="12" customHeight="1">
      <c r="B73" s="13"/>
      <c r="C73" s="14" t="s">
        <v>73</v>
      </c>
      <c r="D73" s="45">
        <v>20381.3317</v>
      </c>
      <c r="E73" s="52">
        <f t="shared" si="16"/>
        <v>18.963940008735904</v>
      </c>
      <c r="F73" s="45">
        <v>48256.0057</v>
      </c>
      <c r="G73" s="52">
        <f t="shared" si="17"/>
        <v>44.900108129637964</v>
      </c>
      <c r="H73" s="45">
        <v>23230.9952</v>
      </c>
      <c r="I73" s="52">
        <f t="shared" si="18"/>
        <v>21.615427578563565</v>
      </c>
      <c r="J73" s="45">
        <f aca="true" t="shared" si="21" ref="J73:J81">SUM(D73,F73,H73)</f>
        <v>91868.33260000001</v>
      </c>
      <c r="K73" s="52">
        <f t="shared" si="19"/>
        <v>85.47947571693744</v>
      </c>
      <c r="L73" s="45">
        <v>15605.8088</v>
      </c>
      <c r="M73" s="52">
        <f t="shared" si="20"/>
        <v>14.520524283062569</v>
      </c>
      <c r="N73" s="45">
        <v>55521.6416</v>
      </c>
      <c r="O73" s="46">
        <f aca="true" t="shared" si="22" ref="O73:O101">SUM(J73,L73,N73)</f>
        <v>162995.783</v>
      </c>
    </row>
    <row r="74" spans="2:15" ht="12" customHeight="1">
      <c r="B74" s="7" t="s">
        <v>74</v>
      </c>
      <c r="C74" s="15" t="s">
        <v>75</v>
      </c>
      <c r="D74" s="45">
        <v>8.6669</v>
      </c>
      <c r="E74" s="52">
        <f t="shared" si="16"/>
        <v>0.3401073436211204</v>
      </c>
      <c r="F74" s="45">
        <v>1549.5951</v>
      </c>
      <c r="G74" s="52">
        <f t="shared" si="17"/>
        <v>60.80936357282355</v>
      </c>
      <c r="H74" s="45">
        <v>897.9433</v>
      </c>
      <c r="I74" s="52">
        <f t="shared" si="18"/>
        <v>35.23717943963618</v>
      </c>
      <c r="J74" s="45">
        <f t="shared" si="21"/>
        <v>2456.2053</v>
      </c>
      <c r="K74" s="52">
        <f t="shared" si="19"/>
        <v>96.38665035608085</v>
      </c>
      <c r="L74" s="45">
        <v>92.0784</v>
      </c>
      <c r="M74" s="52">
        <f t="shared" si="20"/>
        <v>3.61334964391916</v>
      </c>
      <c r="N74" s="45">
        <v>563.7045</v>
      </c>
      <c r="O74" s="46">
        <f t="shared" si="22"/>
        <v>3111.9882</v>
      </c>
    </row>
    <row r="75" spans="2:15" ht="12" customHeight="1">
      <c r="B75" s="7"/>
      <c r="C75" s="15" t="s">
        <v>76</v>
      </c>
      <c r="D75" s="45">
        <v>10126.3753</v>
      </c>
      <c r="E75" s="52">
        <f t="shared" si="16"/>
        <v>22.628506044885476</v>
      </c>
      <c r="F75" s="45">
        <v>5165.8741</v>
      </c>
      <c r="G75" s="52">
        <f t="shared" si="17"/>
        <v>11.543717256752998</v>
      </c>
      <c r="H75" s="45">
        <v>2865.9452</v>
      </c>
      <c r="I75" s="52">
        <f t="shared" si="18"/>
        <v>6.4042716531067665</v>
      </c>
      <c r="J75" s="45">
        <f t="shared" si="21"/>
        <v>18158.194600000003</v>
      </c>
      <c r="K75" s="52">
        <f t="shared" si="19"/>
        <v>40.57649495474524</v>
      </c>
      <c r="L75" s="45">
        <v>26592.3306</v>
      </c>
      <c r="M75" s="52">
        <f t="shared" si="20"/>
        <v>59.42350504525476</v>
      </c>
      <c r="N75" s="45">
        <v>12415.1803</v>
      </c>
      <c r="O75" s="46">
        <f t="shared" si="22"/>
        <v>57165.705500000004</v>
      </c>
    </row>
    <row r="76" spans="2:15" ht="12" customHeight="1">
      <c r="B76" s="7" t="s">
        <v>41</v>
      </c>
      <c r="C76" s="15" t="s">
        <v>77</v>
      </c>
      <c r="D76" s="45">
        <v>15881.6266</v>
      </c>
      <c r="E76" s="52">
        <f t="shared" si="16"/>
        <v>51.96422535284356</v>
      </c>
      <c r="F76" s="45">
        <v>5757.2982</v>
      </c>
      <c r="G76" s="52">
        <f t="shared" si="17"/>
        <v>18.837714084546015</v>
      </c>
      <c r="H76" s="45">
        <v>4725.3285</v>
      </c>
      <c r="I76" s="52">
        <f t="shared" si="18"/>
        <v>15.461138913832306</v>
      </c>
      <c r="J76" s="45">
        <f t="shared" si="21"/>
        <v>26364.2533</v>
      </c>
      <c r="K76" s="52">
        <f t="shared" si="19"/>
        <v>86.26307835122189</v>
      </c>
      <c r="L76" s="45">
        <v>4198.3626</v>
      </c>
      <c r="M76" s="52">
        <f t="shared" si="20"/>
        <v>13.736921648778107</v>
      </c>
      <c r="N76" s="45">
        <v>15240.3357</v>
      </c>
      <c r="O76" s="46">
        <f t="shared" si="22"/>
        <v>45802.9516</v>
      </c>
    </row>
    <row r="77" spans="2:15" ht="12" customHeight="1">
      <c r="B77" s="7"/>
      <c r="C77" s="15" t="s">
        <v>78</v>
      </c>
      <c r="D77" s="45">
        <v>13051.316</v>
      </c>
      <c r="E77" s="52">
        <f t="shared" si="16"/>
        <v>26.3674919803632</v>
      </c>
      <c r="F77" s="45">
        <v>10631.0562</v>
      </c>
      <c r="G77" s="52">
        <f t="shared" si="17"/>
        <v>21.477856263405965</v>
      </c>
      <c r="H77" s="45">
        <v>16732.5098</v>
      </c>
      <c r="I77" s="52">
        <f t="shared" si="18"/>
        <v>33.80458476086615</v>
      </c>
      <c r="J77" s="45">
        <f t="shared" si="21"/>
        <v>40414.882</v>
      </c>
      <c r="K77" s="52">
        <f t="shared" si="19"/>
        <v>81.64993300463532</v>
      </c>
      <c r="L77" s="45">
        <v>9082.8708</v>
      </c>
      <c r="M77" s="52">
        <f t="shared" si="20"/>
        <v>18.350066995364685</v>
      </c>
      <c r="N77" s="45">
        <v>18277.3171</v>
      </c>
      <c r="O77" s="46">
        <f t="shared" si="22"/>
        <v>67775.0699</v>
      </c>
    </row>
    <row r="78" spans="2:15" ht="12" customHeight="1">
      <c r="B78" s="7" t="s">
        <v>1</v>
      </c>
      <c r="C78" s="15" t="s">
        <v>79</v>
      </c>
      <c r="D78" s="45">
        <v>29065.4022</v>
      </c>
      <c r="E78" s="52">
        <f t="shared" si="16"/>
        <v>41.28089740273235</v>
      </c>
      <c r="F78" s="45">
        <v>26724.6717</v>
      </c>
      <c r="G78" s="52">
        <f t="shared" si="17"/>
        <v>37.95641371064202</v>
      </c>
      <c r="H78" s="45">
        <v>7226.9124</v>
      </c>
      <c r="I78" s="52">
        <f t="shared" si="18"/>
        <v>10.264211287017186</v>
      </c>
      <c r="J78" s="45">
        <f t="shared" si="21"/>
        <v>63016.986300000004</v>
      </c>
      <c r="K78" s="52">
        <f t="shared" si="19"/>
        <v>89.50152240039155</v>
      </c>
      <c r="L78" s="45">
        <v>7391.8566</v>
      </c>
      <c r="M78" s="52">
        <f t="shared" si="20"/>
        <v>10.498477599608442</v>
      </c>
      <c r="N78" s="45">
        <v>25382.9461</v>
      </c>
      <c r="O78" s="46">
        <f t="shared" si="22"/>
        <v>95791.789</v>
      </c>
    </row>
    <row r="79" spans="2:15" ht="12" customHeight="1">
      <c r="B79" s="7"/>
      <c r="C79" s="15" t="s">
        <v>80</v>
      </c>
      <c r="D79" s="45">
        <v>65953.559</v>
      </c>
      <c r="E79" s="52">
        <f t="shared" si="16"/>
        <v>37.825323066114464</v>
      </c>
      <c r="F79" s="45">
        <v>19619.0464</v>
      </c>
      <c r="G79" s="52">
        <f t="shared" si="17"/>
        <v>11.251807780821805</v>
      </c>
      <c r="H79" s="45">
        <v>60389.8975</v>
      </c>
      <c r="I79" s="52">
        <f t="shared" si="18"/>
        <v>34.63448246768667</v>
      </c>
      <c r="J79" s="45">
        <f t="shared" si="21"/>
        <v>145962.5029</v>
      </c>
      <c r="K79" s="52">
        <f t="shared" si="19"/>
        <v>83.71161331462294</v>
      </c>
      <c r="L79" s="45">
        <v>28401.0019</v>
      </c>
      <c r="M79" s="52">
        <f t="shared" si="20"/>
        <v>16.288386685377066</v>
      </c>
      <c r="N79" s="45">
        <v>71287.5119</v>
      </c>
      <c r="O79" s="46">
        <f t="shared" si="22"/>
        <v>245651.01669999998</v>
      </c>
    </row>
    <row r="80" spans="2:15" ht="12" customHeight="1">
      <c r="B80" s="7" t="s">
        <v>13</v>
      </c>
      <c r="C80" s="15" t="s">
        <v>81</v>
      </c>
      <c r="D80" s="45">
        <v>28871.0138</v>
      </c>
      <c r="E80" s="52">
        <f t="shared" si="16"/>
        <v>46.32127023435408</v>
      </c>
      <c r="F80" s="45">
        <v>4786.2884</v>
      </c>
      <c r="G80" s="52">
        <f t="shared" si="17"/>
        <v>7.679223179753883</v>
      </c>
      <c r="H80" s="45">
        <v>19359.848</v>
      </c>
      <c r="I80" s="52">
        <f t="shared" si="18"/>
        <v>31.061352992876873</v>
      </c>
      <c r="J80" s="45">
        <f t="shared" si="21"/>
        <v>53017.150200000004</v>
      </c>
      <c r="K80" s="52">
        <f t="shared" si="19"/>
        <v>85.06184640698483</v>
      </c>
      <c r="L80" s="45">
        <v>9310.6177</v>
      </c>
      <c r="M80" s="52">
        <f t="shared" si="20"/>
        <v>14.93815359301516</v>
      </c>
      <c r="N80" s="45">
        <v>9593.0319</v>
      </c>
      <c r="O80" s="46">
        <f t="shared" si="22"/>
        <v>71920.79980000001</v>
      </c>
    </row>
    <row r="81" spans="2:15" ht="12" customHeight="1">
      <c r="B81" s="7"/>
      <c r="C81" s="18" t="s">
        <v>82</v>
      </c>
      <c r="D81" s="45">
        <v>32334.6698</v>
      </c>
      <c r="E81" s="52">
        <f t="shared" si="16"/>
        <v>21.329728061686758</v>
      </c>
      <c r="F81" s="45">
        <v>21730.8738</v>
      </c>
      <c r="G81" s="52">
        <f t="shared" si="17"/>
        <v>14.334880534231823</v>
      </c>
      <c r="H81" s="45">
        <v>48579.4889</v>
      </c>
      <c r="I81" s="52">
        <f t="shared" si="18"/>
        <v>32.04570493596722</v>
      </c>
      <c r="J81" s="45">
        <f t="shared" si="21"/>
        <v>102645.0325</v>
      </c>
      <c r="K81" s="52">
        <f t="shared" si="19"/>
        <v>67.71031353188582</v>
      </c>
      <c r="L81" s="45">
        <v>48949.3512</v>
      </c>
      <c r="M81" s="52">
        <f t="shared" si="20"/>
        <v>32.28968646811418</v>
      </c>
      <c r="N81" s="45">
        <v>29165.4932</v>
      </c>
      <c r="O81" s="46">
        <f t="shared" si="22"/>
        <v>180759.8769</v>
      </c>
    </row>
    <row r="82" spans="1:61" s="11" customFormat="1" ht="12" customHeight="1">
      <c r="A82" s="3"/>
      <c r="B82" s="16"/>
      <c r="C82" s="17" t="s">
        <v>2</v>
      </c>
      <c r="D82" s="47">
        <f>SUM(D73:D81)</f>
        <v>215673.9613</v>
      </c>
      <c r="E82" s="53">
        <f t="shared" si="16"/>
        <v>31.098098102058497</v>
      </c>
      <c r="F82" s="47">
        <f>SUM(F73:F81)</f>
        <v>144220.7096</v>
      </c>
      <c r="G82" s="53">
        <f t="shared" si="17"/>
        <v>20.79523067344565</v>
      </c>
      <c r="H82" s="47">
        <f>SUM(H73:H81)</f>
        <v>184008.8688</v>
      </c>
      <c r="I82" s="53">
        <f t="shared" si="18"/>
        <v>26.532298192601573</v>
      </c>
      <c r="J82" s="47">
        <f>SUM(J73:J81)</f>
        <v>543903.5397</v>
      </c>
      <c r="K82" s="53">
        <f t="shared" si="19"/>
        <v>78.42562696810572</v>
      </c>
      <c r="L82" s="47">
        <f>SUM(L73:L81)</f>
        <v>149624.2786</v>
      </c>
      <c r="M82" s="53">
        <f t="shared" si="20"/>
        <v>21.574373031894286</v>
      </c>
      <c r="N82" s="47">
        <f>SUM(N73:N81)</f>
        <v>237447.1623</v>
      </c>
      <c r="O82" s="48">
        <f t="shared" si="22"/>
        <v>930974.9805999999</v>
      </c>
      <c r="BI82" s="4"/>
    </row>
    <row r="83" spans="2:15" ht="12" customHeight="1">
      <c r="B83" s="7"/>
      <c r="C83" s="15" t="s">
        <v>100</v>
      </c>
      <c r="D83" s="45">
        <v>39.2353</v>
      </c>
      <c r="E83" s="52">
        <f t="shared" si="16"/>
        <v>19.59412725023609</v>
      </c>
      <c r="F83" s="45">
        <v>0</v>
      </c>
      <c r="G83" s="52">
        <f t="shared" si="17"/>
        <v>0</v>
      </c>
      <c r="H83" s="45">
        <v>0</v>
      </c>
      <c r="I83" s="52">
        <f t="shared" si="18"/>
        <v>0</v>
      </c>
      <c r="J83" s="45">
        <f aca="true" t="shared" si="23" ref="J83:J95">SUM(D83,F83,H83)</f>
        <v>39.2353</v>
      </c>
      <c r="K83" s="52">
        <f t="shared" si="19"/>
        <v>19.59412725023609</v>
      </c>
      <c r="L83" s="45">
        <v>161.0048</v>
      </c>
      <c r="M83" s="52">
        <f t="shared" si="20"/>
        <v>80.4058727497639</v>
      </c>
      <c r="N83" s="45">
        <v>356.3152</v>
      </c>
      <c r="O83" s="46">
        <f aca="true" t="shared" si="24" ref="O83:O96">SUM(J83,L83,N83)</f>
        <v>556.5553</v>
      </c>
    </row>
    <row r="84" spans="2:15" ht="12" customHeight="1">
      <c r="B84" s="7"/>
      <c r="C84" s="15" t="s">
        <v>101</v>
      </c>
      <c r="D84" s="45">
        <v>45.7416</v>
      </c>
      <c r="E84" s="52">
        <f t="shared" si="16"/>
        <v>10.783459025939276</v>
      </c>
      <c r="F84" s="45">
        <v>0</v>
      </c>
      <c r="G84" s="52">
        <f t="shared" si="17"/>
        <v>0</v>
      </c>
      <c r="H84" s="45">
        <v>0</v>
      </c>
      <c r="I84" s="52">
        <f t="shared" si="18"/>
        <v>0</v>
      </c>
      <c r="J84" s="45">
        <f t="shared" si="23"/>
        <v>45.7416</v>
      </c>
      <c r="K84" s="52">
        <f t="shared" si="19"/>
        <v>10.783459025939276</v>
      </c>
      <c r="L84" s="45">
        <v>378.4414</v>
      </c>
      <c r="M84" s="52">
        <f t="shared" si="20"/>
        <v>89.21654097406072</v>
      </c>
      <c r="N84" s="45">
        <v>182.664</v>
      </c>
      <c r="O84" s="46">
        <f t="shared" si="24"/>
        <v>606.847</v>
      </c>
    </row>
    <row r="85" spans="2:15" ht="12" customHeight="1">
      <c r="B85" s="7"/>
      <c r="C85" s="15" t="s">
        <v>102</v>
      </c>
      <c r="D85" s="45">
        <v>39601.4627</v>
      </c>
      <c r="E85" s="52">
        <f t="shared" si="16"/>
        <v>27.039518961783095</v>
      </c>
      <c r="F85" s="45">
        <v>2568.1559</v>
      </c>
      <c r="G85" s="52">
        <f t="shared" si="17"/>
        <v>1.7535135174404841</v>
      </c>
      <c r="H85" s="45">
        <v>9875.5703</v>
      </c>
      <c r="I85" s="52">
        <f t="shared" si="18"/>
        <v>6.7429496836558</v>
      </c>
      <c r="J85" s="45">
        <f t="shared" si="23"/>
        <v>52045.188899999994</v>
      </c>
      <c r="K85" s="52">
        <f t="shared" si="19"/>
        <v>35.53598216287938</v>
      </c>
      <c r="L85" s="45">
        <v>94412.5301</v>
      </c>
      <c r="M85" s="52">
        <f t="shared" si="20"/>
        <v>64.46401783712064</v>
      </c>
      <c r="N85" s="45">
        <v>97872.9583</v>
      </c>
      <c r="O85" s="46">
        <f t="shared" si="24"/>
        <v>244330.67729999998</v>
      </c>
    </row>
    <row r="86" spans="2:15" ht="12" customHeight="1">
      <c r="B86" s="7" t="s">
        <v>103</v>
      </c>
      <c r="C86" s="15" t="s">
        <v>83</v>
      </c>
      <c r="D86" s="45">
        <v>54.6823</v>
      </c>
      <c r="E86" s="52">
        <f t="shared" si="16"/>
        <v>16.38539783259191</v>
      </c>
      <c r="F86" s="45">
        <v>0</v>
      </c>
      <c r="G86" s="52">
        <f t="shared" si="17"/>
        <v>0</v>
      </c>
      <c r="H86" s="45">
        <v>0</v>
      </c>
      <c r="I86" s="52">
        <f t="shared" si="18"/>
        <v>0</v>
      </c>
      <c r="J86" s="45">
        <f t="shared" si="23"/>
        <v>54.6823</v>
      </c>
      <c r="K86" s="52">
        <f t="shared" si="19"/>
        <v>16.38539783259191</v>
      </c>
      <c r="L86" s="45">
        <v>279.0435</v>
      </c>
      <c r="M86" s="52">
        <f t="shared" si="20"/>
        <v>83.61460216740811</v>
      </c>
      <c r="N86" s="45">
        <v>1062.6138</v>
      </c>
      <c r="O86" s="46">
        <f t="shared" si="24"/>
        <v>1396.3396</v>
      </c>
    </row>
    <row r="87" spans="2:15" ht="12" customHeight="1">
      <c r="B87" s="7"/>
      <c r="C87" s="15" t="s">
        <v>104</v>
      </c>
      <c r="D87" s="45">
        <v>277.3235</v>
      </c>
      <c r="E87" s="52">
        <f t="shared" si="16"/>
        <v>28.88663088347268</v>
      </c>
      <c r="F87" s="45">
        <v>19.956</v>
      </c>
      <c r="G87" s="52">
        <f t="shared" si="17"/>
        <v>2.0786612238435644</v>
      </c>
      <c r="H87" s="45">
        <v>9.3869</v>
      </c>
      <c r="I87" s="52">
        <f t="shared" si="18"/>
        <v>0.9777603248194606</v>
      </c>
      <c r="J87" s="45">
        <f t="shared" si="23"/>
        <v>306.66640000000007</v>
      </c>
      <c r="K87" s="52">
        <f t="shared" si="19"/>
        <v>31.94305243213571</v>
      </c>
      <c r="L87" s="45">
        <v>653.3746</v>
      </c>
      <c r="M87" s="52">
        <f t="shared" si="20"/>
        <v>68.05694756786428</v>
      </c>
      <c r="N87" s="45">
        <v>5404.2134</v>
      </c>
      <c r="O87" s="46">
        <f t="shared" si="24"/>
        <v>6364.2544</v>
      </c>
    </row>
    <row r="88" spans="2:15" ht="12" customHeight="1">
      <c r="B88" s="7"/>
      <c r="C88" s="15" t="s">
        <v>105</v>
      </c>
      <c r="D88" s="45">
        <v>1204.5657</v>
      </c>
      <c r="E88" s="52">
        <f t="shared" si="16"/>
        <v>49.23059977746284</v>
      </c>
      <c r="F88" s="45">
        <v>376.0261</v>
      </c>
      <c r="G88" s="52">
        <f t="shared" si="17"/>
        <v>15.368186587896549</v>
      </c>
      <c r="H88" s="45">
        <v>250.1547</v>
      </c>
      <c r="I88" s="52">
        <f t="shared" si="18"/>
        <v>10.223822509765371</v>
      </c>
      <c r="J88" s="45">
        <f t="shared" si="23"/>
        <v>1830.7465000000002</v>
      </c>
      <c r="K88" s="52">
        <f t="shared" si="19"/>
        <v>74.82260887512476</v>
      </c>
      <c r="L88" s="45">
        <v>616.036</v>
      </c>
      <c r="M88" s="52">
        <f t="shared" si="20"/>
        <v>25.17739112487521</v>
      </c>
      <c r="N88" s="45">
        <v>2543.3028</v>
      </c>
      <c r="O88" s="46">
        <f t="shared" si="24"/>
        <v>4990.085300000001</v>
      </c>
    </row>
    <row r="89" spans="2:15" ht="12" customHeight="1">
      <c r="B89" s="7" t="s">
        <v>106</v>
      </c>
      <c r="C89" s="15" t="s">
        <v>107</v>
      </c>
      <c r="D89" s="45">
        <v>8300.1413</v>
      </c>
      <c r="E89" s="52">
        <f t="shared" si="16"/>
        <v>7.768057620928107</v>
      </c>
      <c r="F89" s="45">
        <v>13729.8816</v>
      </c>
      <c r="G89" s="52">
        <f t="shared" si="17"/>
        <v>12.849722377295022</v>
      </c>
      <c r="H89" s="45">
        <v>122.5172</v>
      </c>
      <c r="I89" s="52">
        <f t="shared" si="18"/>
        <v>0.11466318882484242</v>
      </c>
      <c r="J89" s="45">
        <f t="shared" si="23"/>
        <v>22152.5401</v>
      </c>
      <c r="K89" s="52">
        <f t="shared" si="19"/>
        <v>20.73244318704797</v>
      </c>
      <c r="L89" s="45">
        <v>84697.096</v>
      </c>
      <c r="M89" s="52">
        <f t="shared" si="20"/>
        <v>79.26755681295204</v>
      </c>
      <c r="N89" s="45">
        <v>112973.1188</v>
      </c>
      <c r="O89" s="46">
        <f t="shared" si="24"/>
        <v>219822.7549</v>
      </c>
    </row>
    <row r="90" spans="2:15" ht="12" customHeight="1">
      <c r="B90" s="7"/>
      <c r="C90" s="15" t="s">
        <v>108</v>
      </c>
      <c r="D90" s="45">
        <v>2449.5608</v>
      </c>
      <c r="E90" s="52">
        <f t="shared" si="16"/>
        <v>27.245200742706093</v>
      </c>
      <c r="F90" s="45">
        <v>935.0689</v>
      </c>
      <c r="G90" s="52">
        <f t="shared" si="17"/>
        <v>10.400288855357813</v>
      </c>
      <c r="H90" s="45">
        <v>11.5492</v>
      </c>
      <c r="I90" s="52">
        <f t="shared" si="18"/>
        <v>0.1284557919189682</v>
      </c>
      <c r="J90" s="45">
        <f t="shared" si="23"/>
        <v>3396.1789000000003</v>
      </c>
      <c r="K90" s="52">
        <f t="shared" si="19"/>
        <v>37.77394538998288</v>
      </c>
      <c r="L90" s="45">
        <v>5594.6185</v>
      </c>
      <c r="M90" s="52">
        <f t="shared" si="20"/>
        <v>62.22605461001712</v>
      </c>
      <c r="N90" s="45">
        <v>1652.8632</v>
      </c>
      <c r="O90" s="46">
        <f t="shared" si="24"/>
        <v>10643.6606</v>
      </c>
    </row>
    <row r="91" spans="2:15" ht="12" customHeight="1">
      <c r="B91" s="7"/>
      <c r="C91" s="15" t="s">
        <v>109</v>
      </c>
      <c r="D91" s="45">
        <v>785.9644</v>
      </c>
      <c r="E91" s="52">
        <f t="shared" si="16"/>
        <v>42.22417140308842</v>
      </c>
      <c r="F91" s="45">
        <v>381.5295</v>
      </c>
      <c r="G91" s="52">
        <f t="shared" si="17"/>
        <v>20.496815127166858</v>
      </c>
      <c r="H91" s="45">
        <v>413.3729</v>
      </c>
      <c r="I91" s="52">
        <f t="shared" si="18"/>
        <v>22.20753024308955</v>
      </c>
      <c r="J91" s="45">
        <f>SUM(D91,F91,H91)</f>
        <v>1580.8668</v>
      </c>
      <c r="K91" s="52">
        <f t="shared" si="19"/>
        <v>84.92851677334482</v>
      </c>
      <c r="L91" s="45">
        <v>280.5419</v>
      </c>
      <c r="M91" s="52">
        <f t="shared" si="20"/>
        <v>15.071483226655166</v>
      </c>
      <c r="N91" s="45">
        <v>599.7075</v>
      </c>
      <c r="O91" s="46">
        <f>SUM(J91,L91,N91)</f>
        <v>2461.1162</v>
      </c>
    </row>
    <row r="92" spans="2:15" ht="12" customHeight="1">
      <c r="B92" s="7" t="s">
        <v>110</v>
      </c>
      <c r="C92" s="15" t="s">
        <v>111</v>
      </c>
      <c r="D92" s="45">
        <v>28547.4785</v>
      </c>
      <c r="E92" s="52">
        <f t="shared" si="16"/>
        <v>53.5215353853424</v>
      </c>
      <c r="F92" s="45">
        <v>21917.9014</v>
      </c>
      <c r="G92" s="52">
        <f t="shared" si="17"/>
        <v>41.092236407238055</v>
      </c>
      <c r="H92" s="45">
        <v>28.0108</v>
      </c>
      <c r="I92" s="52">
        <f t="shared" si="18"/>
        <v>0.052515356947260644</v>
      </c>
      <c r="J92" s="45">
        <f>SUM(D92,F92,H92)</f>
        <v>50493.390699999996</v>
      </c>
      <c r="K92" s="52">
        <f t="shared" si="19"/>
        <v>94.6662871495277</v>
      </c>
      <c r="L92" s="45">
        <v>2844.9119</v>
      </c>
      <c r="M92" s="52">
        <f t="shared" si="20"/>
        <v>5.333712850472299</v>
      </c>
      <c r="N92" s="45">
        <v>976.7068</v>
      </c>
      <c r="O92" s="46">
        <f>SUM(J92,L92,N92)</f>
        <v>54315.009399999995</v>
      </c>
    </row>
    <row r="93" spans="2:15" ht="12" customHeight="1">
      <c r="B93" s="7"/>
      <c r="C93" s="15" t="s">
        <v>112</v>
      </c>
      <c r="D93" s="45">
        <v>57340.2397</v>
      </c>
      <c r="E93" s="52">
        <f t="shared" si="16"/>
        <v>39.60771034009214</v>
      </c>
      <c r="F93" s="45">
        <v>16365.7466</v>
      </c>
      <c r="G93" s="52">
        <f t="shared" si="17"/>
        <v>11.30462227265764</v>
      </c>
      <c r="H93" s="45">
        <v>8071.5087</v>
      </c>
      <c r="I93" s="52">
        <f t="shared" si="18"/>
        <v>5.575386155861041</v>
      </c>
      <c r="J93" s="45">
        <f t="shared" si="23"/>
        <v>81777.49500000001</v>
      </c>
      <c r="K93" s="52">
        <f t="shared" si="19"/>
        <v>56.487718768610826</v>
      </c>
      <c r="L93" s="45">
        <v>62992.9025</v>
      </c>
      <c r="M93" s="52">
        <f t="shared" si="20"/>
        <v>43.51228123138917</v>
      </c>
      <c r="N93" s="45">
        <v>21787.2533</v>
      </c>
      <c r="O93" s="46">
        <f t="shared" si="24"/>
        <v>166557.65080000003</v>
      </c>
    </row>
    <row r="94" spans="2:15" ht="12" customHeight="1">
      <c r="B94" s="7"/>
      <c r="C94" s="15" t="s">
        <v>113</v>
      </c>
      <c r="D94" s="45">
        <v>871.7356</v>
      </c>
      <c r="E94" s="52">
        <f t="shared" si="16"/>
        <v>50.37444418170903</v>
      </c>
      <c r="F94" s="45">
        <v>293.3907</v>
      </c>
      <c r="G94" s="52">
        <f t="shared" si="17"/>
        <v>16.953986324044283</v>
      </c>
      <c r="H94" s="45">
        <v>11.5418</v>
      </c>
      <c r="I94" s="52">
        <f t="shared" si="18"/>
        <v>0.666958834601282</v>
      </c>
      <c r="J94" s="45">
        <f t="shared" si="23"/>
        <v>1176.6680999999999</v>
      </c>
      <c r="K94" s="52">
        <f t="shared" si="19"/>
        <v>67.99538934035459</v>
      </c>
      <c r="L94" s="45">
        <v>553.8435</v>
      </c>
      <c r="M94" s="52">
        <f t="shared" si="20"/>
        <v>32.00461065964538</v>
      </c>
      <c r="N94" s="45">
        <v>4054.7731</v>
      </c>
      <c r="O94" s="46">
        <f t="shared" si="24"/>
        <v>5785.2847</v>
      </c>
    </row>
    <row r="95" spans="2:15" ht="12" customHeight="1">
      <c r="B95" s="7"/>
      <c r="C95" s="18" t="s">
        <v>114</v>
      </c>
      <c r="D95" s="45">
        <v>20616.5543</v>
      </c>
      <c r="E95" s="52">
        <f t="shared" si="16"/>
        <v>52.52340816526322</v>
      </c>
      <c r="F95" s="45">
        <v>3106.1192</v>
      </c>
      <c r="G95" s="52">
        <f t="shared" si="17"/>
        <v>7.913250884584573</v>
      </c>
      <c r="H95" s="45">
        <v>3131.4765</v>
      </c>
      <c r="I95" s="52">
        <f t="shared" si="18"/>
        <v>7.977851971579455</v>
      </c>
      <c r="J95" s="45">
        <f t="shared" si="23"/>
        <v>26854.15</v>
      </c>
      <c r="K95" s="52">
        <f t="shared" si="19"/>
        <v>68.41451102142726</v>
      </c>
      <c r="L95" s="45">
        <v>12397.9759</v>
      </c>
      <c r="M95" s="52">
        <f t="shared" si="20"/>
        <v>31.58548897857275</v>
      </c>
      <c r="N95" s="45">
        <v>14338.09</v>
      </c>
      <c r="O95" s="46">
        <f t="shared" si="24"/>
        <v>53590.215899999996</v>
      </c>
    </row>
    <row r="96" spans="1:61" s="11" customFormat="1" ht="12" customHeight="1">
      <c r="A96" s="3"/>
      <c r="B96" s="16"/>
      <c r="C96" s="17" t="s">
        <v>2</v>
      </c>
      <c r="D96" s="47">
        <f>SUM(D83:D95)</f>
        <v>160134.6857</v>
      </c>
      <c r="E96" s="53">
        <f t="shared" si="16"/>
        <v>31.546430043931213</v>
      </c>
      <c r="F96" s="47">
        <f>SUM(F83:F95)</f>
        <v>59693.7759</v>
      </c>
      <c r="G96" s="53">
        <f t="shared" si="17"/>
        <v>11.759635442226099</v>
      </c>
      <c r="H96" s="47">
        <f>SUM(H83:H95)</f>
        <v>21925.088999999996</v>
      </c>
      <c r="I96" s="53">
        <f t="shared" si="18"/>
        <v>4.319228425259685</v>
      </c>
      <c r="J96" s="47">
        <f>SUM(J83:J95)</f>
        <v>241753.5506</v>
      </c>
      <c r="K96" s="53">
        <f t="shared" si="19"/>
        <v>47.625293911416996</v>
      </c>
      <c r="L96" s="47">
        <f>SUM(L83:L95)</f>
        <v>265862.32060000004</v>
      </c>
      <c r="M96" s="53">
        <f t="shared" si="20"/>
        <v>52.37470608858299</v>
      </c>
      <c r="N96" s="47">
        <f>SUM(N83:N95)</f>
        <v>263804.5802</v>
      </c>
      <c r="O96" s="48">
        <f t="shared" si="24"/>
        <v>771420.4514000001</v>
      </c>
      <c r="BI96" s="4"/>
    </row>
    <row r="97" spans="2:15" ht="12" customHeight="1">
      <c r="B97" s="7"/>
      <c r="C97" s="15" t="s">
        <v>115</v>
      </c>
      <c r="D97" s="45">
        <v>101893.0708</v>
      </c>
      <c r="E97" s="52">
        <f t="shared" si="16"/>
        <v>48.81132854401884</v>
      </c>
      <c r="F97" s="45">
        <v>43038.1831</v>
      </c>
      <c r="G97" s="52">
        <f t="shared" si="17"/>
        <v>20.61721055944208</v>
      </c>
      <c r="H97" s="45">
        <v>7143.7677</v>
      </c>
      <c r="I97" s="52">
        <f t="shared" si="18"/>
        <v>3.422183564683084</v>
      </c>
      <c r="J97" s="45">
        <f>SUM(D97,F97,H97)</f>
        <v>152075.0216</v>
      </c>
      <c r="K97" s="52">
        <f t="shared" si="19"/>
        <v>72.850722668144</v>
      </c>
      <c r="L97" s="45">
        <v>56673.7952</v>
      </c>
      <c r="M97" s="52">
        <f t="shared" si="20"/>
        <v>27.149277331856</v>
      </c>
      <c r="N97" s="45">
        <v>133620.8501</v>
      </c>
      <c r="O97" s="46">
        <f t="shared" si="22"/>
        <v>342369.6669</v>
      </c>
    </row>
    <row r="98" spans="2:15" ht="12" customHeight="1">
      <c r="B98" s="7" t="s">
        <v>84</v>
      </c>
      <c r="C98" s="15" t="s">
        <v>116</v>
      </c>
      <c r="D98" s="45">
        <v>1550.3077</v>
      </c>
      <c r="E98" s="52">
        <f t="shared" si="16"/>
        <v>16.09517503247206</v>
      </c>
      <c r="F98" s="45">
        <v>1951.6659</v>
      </c>
      <c r="G98" s="52">
        <f t="shared" si="17"/>
        <v>20.262044925279742</v>
      </c>
      <c r="H98" s="45">
        <v>5344.047</v>
      </c>
      <c r="I98" s="52">
        <f t="shared" si="18"/>
        <v>55.48148399621391</v>
      </c>
      <c r="J98" s="45">
        <f>SUM(D98,F98,H98)</f>
        <v>8846.0206</v>
      </c>
      <c r="K98" s="52">
        <f t="shared" si="19"/>
        <v>91.83870395396572</v>
      </c>
      <c r="L98" s="45">
        <v>786.1064</v>
      </c>
      <c r="M98" s="52">
        <f t="shared" si="20"/>
        <v>8.161296046034277</v>
      </c>
      <c r="N98" s="45">
        <v>3124.6424</v>
      </c>
      <c r="O98" s="46">
        <f t="shared" si="22"/>
        <v>12756.769400000001</v>
      </c>
    </row>
    <row r="99" spans="2:15" ht="12" customHeight="1">
      <c r="B99" s="7" t="s">
        <v>85</v>
      </c>
      <c r="C99" s="15" t="s">
        <v>117</v>
      </c>
      <c r="D99" s="45">
        <v>12140.0411</v>
      </c>
      <c r="E99" s="52">
        <f t="shared" si="16"/>
        <v>15.08810633200303</v>
      </c>
      <c r="F99" s="45">
        <v>20190.636</v>
      </c>
      <c r="G99" s="52">
        <f t="shared" si="17"/>
        <v>25.093692877099755</v>
      </c>
      <c r="H99" s="45">
        <v>40618.0162</v>
      </c>
      <c r="I99" s="52">
        <f t="shared" si="18"/>
        <v>50.48162047990279</v>
      </c>
      <c r="J99" s="45">
        <f>SUM(D99,F99,H99)</f>
        <v>72948.6933</v>
      </c>
      <c r="K99" s="52">
        <f t="shared" si="19"/>
        <v>90.66341968900558</v>
      </c>
      <c r="L99" s="45">
        <v>7512.3058</v>
      </c>
      <c r="M99" s="52">
        <f t="shared" si="20"/>
        <v>9.336580310994423</v>
      </c>
      <c r="N99" s="45">
        <v>11729.2187</v>
      </c>
      <c r="O99" s="46">
        <f t="shared" si="22"/>
        <v>92190.2178</v>
      </c>
    </row>
    <row r="100" spans="2:15" ht="12" customHeight="1">
      <c r="B100" s="7" t="s">
        <v>13</v>
      </c>
      <c r="C100" s="18" t="s">
        <v>118</v>
      </c>
      <c r="D100" s="45">
        <v>2429.8853</v>
      </c>
      <c r="E100" s="52">
        <f t="shared" si="16"/>
        <v>5.901883052611507</v>
      </c>
      <c r="F100" s="45">
        <v>5390.6714</v>
      </c>
      <c r="G100" s="52">
        <f t="shared" si="17"/>
        <v>13.09325677959266</v>
      </c>
      <c r="H100" s="45">
        <v>23053.3864</v>
      </c>
      <c r="I100" s="52">
        <f t="shared" si="18"/>
        <v>55.993750198605916</v>
      </c>
      <c r="J100" s="45">
        <f>SUM(D100,F100,H100)</f>
        <v>30873.9431</v>
      </c>
      <c r="K100" s="52">
        <f t="shared" si="19"/>
        <v>74.98889003081008</v>
      </c>
      <c r="L100" s="45">
        <v>10297.4132</v>
      </c>
      <c r="M100" s="52">
        <f t="shared" si="20"/>
        <v>25.011109969189917</v>
      </c>
      <c r="N100" s="45">
        <v>16388.0708</v>
      </c>
      <c r="O100" s="46">
        <f t="shared" si="22"/>
        <v>57559.4271</v>
      </c>
    </row>
    <row r="101" spans="1:61" s="11" customFormat="1" ht="12" customHeight="1">
      <c r="A101" s="3"/>
      <c r="B101" s="16"/>
      <c r="C101" s="17" t="s">
        <v>2</v>
      </c>
      <c r="D101" s="43">
        <f>SUM(D97:D100)</f>
        <v>118013.3049</v>
      </c>
      <c r="E101" s="51">
        <f t="shared" si="16"/>
        <v>34.708437928065614</v>
      </c>
      <c r="F101" s="43">
        <f>SUM(F97:F100)</f>
        <v>70571.1564</v>
      </c>
      <c r="G101" s="51">
        <f t="shared" si="17"/>
        <v>20.755410616597437</v>
      </c>
      <c r="H101" s="43">
        <f>SUM(H97:H100)</f>
        <v>76159.2173</v>
      </c>
      <c r="I101" s="51">
        <f t="shared" si="18"/>
        <v>22.398893654804432</v>
      </c>
      <c r="J101" s="43">
        <f>SUM(J97:J100)</f>
        <v>264743.6786</v>
      </c>
      <c r="K101" s="51">
        <f t="shared" si="19"/>
        <v>77.86274219946748</v>
      </c>
      <c r="L101" s="43">
        <f>SUM(L97:L100)</f>
        <v>75269.6206</v>
      </c>
      <c r="M101" s="51">
        <f t="shared" si="20"/>
        <v>22.137257800532524</v>
      </c>
      <c r="N101" s="43">
        <f>SUM(N97:N100)</f>
        <v>164862.782</v>
      </c>
      <c r="O101" s="44">
        <f t="shared" si="22"/>
        <v>504876.0812</v>
      </c>
      <c r="BI101" s="4"/>
    </row>
    <row r="102" spans="1:61" s="11" customFormat="1" ht="12" customHeight="1">
      <c r="A102" s="3"/>
      <c r="B102" s="61" t="s">
        <v>119</v>
      </c>
      <c r="C102" s="62"/>
      <c r="D102" s="49">
        <f>SUM(D101,D96,D82,D72,D64,D44,D33,D23,D17)</f>
        <v>4721527.644</v>
      </c>
      <c r="E102" s="54">
        <f t="shared" si="16"/>
        <v>30.533389277710153</v>
      </c>
      <c r="F102" s="49">
        <f>SUM(F101,F96,F82,F72,F64,F44,F33,F23,F17)</f>
        <v>2320794.5190000003</v>
      </c>
      <c r="G102" s="54">
        <f t="shared" si="17"/>
        <v>15.008219336013507</v>
      </c>
      <c r="H102" s="49">
        <f>SUM(H101,H96,H82,H72,H64,H44,H33,H23,H17)</f>
        <v>4362407.4536</v>
      </c>
      <c r="I102" s="54">
        <f t="shared" si="18"/>
        <v>28.211014530015333</v>
      </c>
      <c r="J102" s="49">
        <f>SUM(J101,J96,J82,J72,J64,J44,J33,J23,J17)</f>
        <v>11404729.616600001</v>
      </c>
      <c r="K102" s="54">
        <f t="shared" si="19"/>
        <v>73.752623143739</v>
      </c>
      <c r="L102" s="49">
        <f>SUM(L101,L96,L82,L72,L64,L44,L33,L23,L17)</f>
        <v>4058760.5353000006</v>
      </c>
      <c r="M102" s="54">
        <f t="shared" si="20"/>
        <v>26.247376856261006</v>
      </c>
      <c r="N102" s="49">
        <f>SUM(N101,N96,N82,N72,N64,N44,N33,N23,N17)</f>
        <v>6707768.2272999985</v>
      </c>
      <c r="O102" s="50">
        <f>SUM(O101,O96,O82,O72,O64,O44,O33,O23,O17)</f>
        <v>22171258.3792</v>
      </c>
      <c r="BI102" s="4"/>
    </row>
    <row r="103" spans="2:9" ht="12" customHeight="1">
      <c r="B103" s="8"/>
      <c r="C103" s="8"/>
      <c r="D103" s="9"/>
      <c r="E103" s="9"/>
      <c r="F103" s="9"/>
      <c r="G103" s="9"/>
      <c r="H103" s="9"/>
      <c r="I103" s="9"/>
    </row>
    <row r="104" spans="2:9" ht="12" customHeight="1">
      <c r="B104" s="8"/>
      <c r="C104" s="8"/>
      <c r="D104" s="9"/>
      <c r="E104" s="9"/>
      <c r="F104" s="9"/>
      <c r="G104" s="9"/>
      <c r="H104" s="9"/>
      <c r="I104" s="9"/>
    </row>
  </sheetData>
  <sheetProtection/>
  <mergeCells count="3">
    <mergeCell ref="L5:M6"/>
    <mergeCell ref="B7:C7"/>
    <mergeCell ref="B102:C102"/>
  </mergeCells>
  <printOptions horizontalCentered="1"/>
  <pageMargins left="0.7874015748031497" right="0.7874015748031497" top="0.7874015748031497" bottom="0.7874015748031497" header="0.5118110236220472" footer="0.3937007874015748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株式会社日通総合研究所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sugan</dc:creator>
  <cp:keywords/>
  <dc:description/>
  <cp:lastModifiedBy>菅 直往</cp:lastModifiedBy>
  <cp:lastPrinted>2002-03-10T06:01:34Z</cp:lastPrinted>
  <dcterms:created xsi:type="dcterms:W3CDTF">2001-10-15T03:59:22Z</dcterms:created>
  <dcterms:modified xsi:type="dcterms:W3CDTF">2017-03-22T05:23:25Z</dcterms:modified>
  <cp:category/>
  <cp:version/>
  <cp:contentType/>
  <cp:contentStatus/>
</cp:coreProperties>
</file>