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'sheet1'!$B$2:$P$49</definedName>
  </definedNames>
  <calcPr fullCalcOnLoad="1"/>
</workbook>
</file>

<file path=xl/sharedStrings.xml><?xml version="1.0" encoding="utf-8"?>
<sst xmlns="http://schemas.openxmlformats.org/spreadsheetml/2006/main" count="67" uniqueCount="31">
  <si>
    <t>計</t>
  </si>
  <si>
    <t>指　　　　　　　定　　　　　　　あ　　　　　　　り</t>
  </si>
  <si>
    <t>指　定　な　し</t>
  </si>
  <si>
    <t>日　　単　　位</t>
  </si>
  <si>
    <t>午　前　・　午　後</t>
  </si>
  <si>
    <t>時　間　単　位</t>
  </si>
  <si>
    <t>不　明</t>
  </si>
  <si>
    <t>合　計</t>
  </si>
  <si>
    <t>構成比</t>
  </si>
  <si>
    <t>(３日間調査　単位：件，％）</t>
  </si>
  <si>
    <t>(３日間調査　単位：トン，％）</t>
  </si>
  <si>
    <t>トレーラー</t>
  </si>
  <si>
    <t>宅配便等混載</t>
  </si>
  <si>
    <t xml:space="preserve">到着日時指定 </t>
  </si>
  <si>
    <t>鉄道コンテナ</t>
  </si>
  <si>
    <t>自家用トラック</t>
  </si>
  <si>
    <t>航　　　　　　　空</t>
  </si>
  <si>
    <t>そ　　　の　　　他</t>
  </si>
  <si>
    <t>合　　　　　　　計</t>
  </si>
  <si>
    <t>一 車 貸 切</t>
  </si>
  <si>
    <t>車扱・その他</t>
  </si>
  <si>
    <t>コ ン テ ナ 船</t>
  </si>
  <si>
    <t>Ｒ Ｏ Ｒ Ｏ 船</t>
  </si>
  <si>
    <t>そ の 他 船 舶</t>
  </si>
  <si>
    <t>フ　ェ　リ　ー</t>
  </si>
  <si>
    <t xml:space="preserve"> 代表輸送機関</t>
  </si>
  <si>
    <t>鉄　　　　道　(計)</t>
  </si>
  <si>
    <t>海　　　　運　(計)</t>
  </si>
  <si>
    <t>ト  ラ  ッ  ク (計)</t>
  </si>
  <si>
    <t>営業用トラック(計)</t>
  </si>
  <si>
    <t>表Ⅱ－10－７　代表輸送機関・到着日時指定の有無別流動量　－重量・件数－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</si>
</sst>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  <numFmt numFmtId="186" formatCode="#,##0.0_);\-#,##0.0_);"/>
  </numFmts>
  <fonts count="43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38" fontId="2" fillId="0" borderId="0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38" fontId="2" fillId="0" borderId="10" xfId="49" applyNumberFormat="1" applyFont="1" applyBorder="1" applyAlignment="1">
      <alignment horizontal="centerContinuous" vertical="center"/>
    </xf>
    <xf numFmtId="38" fontId="2" fillId="0" borderId="11" xfId="49" applyNumberFormat="1" applyFont="1" applyBorder="1" applyAlignment="1">
      <alignment horizontal="centerContinuous" vertical="center"/>
    </xf>
    <xf numFmtId="38" fontId="6" fillId="0" borderId="12" xfId="49" applyNumberFormat="1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vertical="center"/>
    </xf>
    <xf numFmtId="38" fontId="2" fillId="0" borderId="15" xfId="49" applyNumberFormat="1" applyFont="1" applyBorder="1" applyAlignment="1">
      <alignment horizontal="centerContinuous" vertical="center" wrapText="1"/>
    </xf>
    <xf numFmtId="38" fontId="2" fillId="0" borderId="15" xfId="49" applyNumberFormat="1" applyFont="1" applyBorder="1" applyAlignment="1">
      <alignment horizontal="centerContinuous" vertical="center"/>
    </xf>
    <xf numFmtId="38" fontId="2" fillId="0" borderId="16" xfId="49" applyNumberFormat="1" applyFont="1" applyBorder="1" applyAlignment="1">
      <alignment horizontal="centerContinuous" vertical="center" wrapText="1"/>
    </xf>
    <xf numFmtId="38" fontId="2" fillId="0" borderId="16" xfId="49" applyNumberFormat="1" applyFont="1" applyBorder="1" applyAlignment="1">
      <alignment horizontal="centerContinuous" vertical="center"/>
    </xf>
    <xf numFmtId="38" fontId="2" fillId="0" borderId="17" xfId="49" applyNumberFormat="1" applyFont="1" applyBorder="1" applyAlignment="1">
      <alignment horizontal="center" vertical="center"/>
    </xf>
    <xf numFmtId="38" fontId="2" fillId="0" borderId="18" xfId="49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38" fontId="6" fillId="0" borderId="19" xfId="49" applyNumberFormat="1" applyFont="1" applyBorder="1" applyAlignment="1">
      <alignment horizontal="center" vertical="center"/>
    </xf>
    <xf numFmtId="38" fontId="6" fillId="0" borderId="20" xfId="49" applyNumberFormat="1" applyFont="1" applyBorder="1" applyAlignment="1">
      <alignment horizontal="center" vertical="center"/>
    </xf>
    <xf numFmtId="38" fontId="6" fillId="0" borderId="21" xfId="49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38" fontId="6" fillId="0" borderId="15" xfId="49" applyNumberFormat="1" applyFont="1" applyBorder="1" applyAlignment="1">
      <alignment horizontal="center" vertical="center"/>
    </xf>
    <xf numFmtId="38" fontId="2" fillId="0" borderId="27" xfId="49" applyNumberFormat="1" applyFont="1" applyBorder="1" applyAlignment="1">
      <alignment horizontal="centerContinuous" vertical="center"/>
    </xf>
    <xf numFmtId="0" fontId="2" fillId="0" borderId="28" xfId="0" applyFont="1" applyBorder="1" applyAlignment="1">
      <alignment vertical="center"/>
    </xf>
    <xf numFmtId="38" fontId="2" fillId="0" borderId="16" xfId="49" applyNumberFormat="1" applyFont="1" applyBorder="1" applyAlignment="1">
      <alignment horizontal="center" vertical="center" wrapText="1"/>
    </xf>
    <xf numFmtId="38" fontId="2" fillId="0" borderId="29" xfId="49" applyNumberFormat="1" applyFont="1" applyBorder="1" applyAlignment="1">
      <alignment horizontal="center" vertical="center"/>
    </xf>
    <xf numFmtId="38" fontId="2" fillId="0" borderId="30" xfId="49" applyNumberFormat="1" applyFont="1" applyBorder="1" applyAlignment="1">
      <alignment horizontal="center" vertical="center"/>
    </xf>
    <xf numFmtId="38" fontId="6" fillId="0" borderId="31" xfId="49" applyNumberFormat="1" applyFont="1" applyBorder="1" applyAlignment="1">
      <alignment horizontal="center" vertical="center"/>
    </xf>
    <xf numFmtId="38" fontId="6" fillId="0" borderId="17" xfId="49" applyNumberFormat="1" applyFont="1" applyBorder="1" applyAlignment="1">
      <alignment horizontal="center" vertical="center"/>
    </xf>
    <xf numFmtId="185" fontId="2" fillId="0" borderId="15" xfId="49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85" fontId="2" fillId="0" borderId="27" xfId="49" applyNumberFormat="1" applyFont="1" applyBorder="1" applyAlignment="1">
      <alignment vertical="center"/>
    </xf>
    <xf numFmtId="185" fontId="2" fillId="0" borderId="16" xfId="49" applyNumberFormat="1" applyFont="1" applyBorder="1" applyAlignment="1">
      <alignment vertical="center"/>
    </xf>
    <xf numFmtId="185" fontId="2" fillId="0" borderId="18" xfId="49" applyNumberFormat="1" applyFont="1" applyBorder="1" applyAlignment="1">
      <alignment vertical="center"/>
    </xf>
    <xf numFmtId="185" fontId="2" fillId="0" borderId="32" xfId="49" applyNumberFormat="1" applyFont="1" applyBorder="1" applyAlignment="1">
      <alignment vertical="center"/>
    </xf>
    <xf numFmtId="185" fontId="2" fillId="0" borderId="33" xfId="49" applyNumberFormat="1" applyFont="1" applyBorder="1" applyAlignment="1">
      <alignment vertical="center"/>
    </xf>
    <xf numFmtId="185" fontId="2" fillId="0" borderId="17" xfId="49" applyNumberFormat="1" applyFont="1" applyBorder="1" applyAlignment="1">
      <alignment vertical="center"/>
    </xf>
    <xf numFmtId="185" fontId="2" fillId="0" borderId="30" xfId="49" applyNumberFormat="1" applyFont="1" applyBorder="1" applyAlignment="1">
      <alignment vertical="center"/>
    </xf>
    <xf numFmtId="185" fontId="2" fillId="0" borderId="34" xfId="49" applyNumberFormat="1" applyFont="1" applyBorder="1" applyAlignment="1">
      <alignment vertical="center"/>
    </xf>
    <xf numFmtId="185" fontId="2" fillId="0" borderId="35" xfId="49" applyNumberFormat="1" applyFont="1" applyBorder="1" applyAlignment="1">
      <alignment vertical="center"/>
    </xf>
    <xf numFmtId="186" fontId="2" fillId="0" borderId="15" xfId="49" applyNumberFormat="1" applyFont="1" applyBorder="1" applyAlignment="1">
      <alignment vertical="center"/>
    </xf>
    <xf numFmtId="186" fontId="2" fillId="0" borderId="16" xfId="49" applyNumberFormat="1" applyFont="1" applyBorder="1" applyAlignment="1">
      <alignment vertical="center"/>
    </xf>
    <xf numFmtId="186" fontId="2" fillId="0" borderId="18" xfId="49" applyNumberFormat="1" applyFont="1" applyBorder="1" applyAlignment="1">
      <alignment vertical="center"/>
    </xf>
    <xf numFmtId="186" fontId="2" fillId="0" borderId="17" xfId="49" applyNumberFormat="1" applyFont="1" applyBorder="1" applyAlignment="1">
      <alignment vertical="center"/>
    </xf>
    <xf numFmtId="186" fontId="2" fillId="0" borderId="34" xfId="49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38" fontId="6" fillId="0" borderId="23" xfId="49" applyNumberFormat="1" applyFont="1" applyBorder="1" applyAlignment="1">
      <alignment horizontal="center" vertical="center"/>
    </xf>
    <xf numFmtId="38" fontId="6" fillId="0" borderId="0" xfId="49" applyNumberFormat="1" applyFont="1" applyBorder="1" applyAlignment="1">
      <alignment horizontal="center" vertical="center"/>
    </xf>
    <xf numFmtId="38" fontId="6" fillId="0" borderId="19" xfId="49" applyNumberFormat="1" applyFont="1" applyBorder="1" applyAlignment="1">
      <alignment horizontal="center" vertical="center"/>
    </xf>
    <xf numFmtId="38" fontId="6" fillId="0" borderId="36" xfId="49" applyNumberFormat="1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38" fontId="6" fillId="0" borderId="40" xfId="49" applyNumberFormat="1" applyFont="1" applyBorder="1" applyAlignment="1">
      <alignment horizontal="center" vertical="center"/>
    </xf>
    <xf numFmtId="38" fontId="6" fillId="0" borderId="26" xfId="49" applyNumberFormat="1" applyFont="1" applyBorder="1" applyAlignment="1">
      <alignment horizontal="center" vertical="center"/>
    </xf>
    <xf numFmtId="38" fontId="2" fillId="0" borderId="41" xfId="49" applyNumberFormat="1" applyFont="1" applyBorder="1" applyAlignment="1">
      <alignment horizontal="center" vertical="center" wrapText="1"/>
    </xf>
    <xf numFmtId="38" fontId="2" fillId="0" borderId="12" xfId="49" applyNumberFormat="1" applyFont="1" applyBorder="1" applyAlignment="1">
      <alignment horizontal="center" vertical="center" wrapText="1"/>
    </xf>
    <xf numFmtId="38" fontId="2" fillId="0" borderId="36" xfId="49" applyNumberFormat="1" applyFont="1" applyBorder="1" applyAlignment="1">
      <alignment horizontal="center" vertical="center" wrapText="1"/>
    </xf>
    <xf numFmtId="38" fontId="2" fillId="0" borderId="0" xfId="49" applyNumberFormat="1" applyFont="1" applyBorder="1" applyAlignment="1">
      <alignment horizontal="center" vertical="center" wrapText="1"/>
    </xf>
    <xf numFmtId="38" fontId="6" fillId="0" borderId="42" xfId="49" applyNumberFormat="1" applyFont="1" applyBorder="1" applyAlignment="1">
      <alignment horizontal="center" vertical="center" wrapText="1"/>
    </xf>
    <xf numFmtId="38" fontId="6" fillId="0" borderId="31" xfId="49" applyNumberFormat="1" applyFont="1" applyBorder="1" applyAlignment="1">
      <alignment horizontal="center" vertical="center" wrapText="1"/>
    </xf>
    <xf numFmtId="38" fontId="6" fillId="0" borderId="29" xfId="49" applyNumberFormat="1" applyFont="1" applyBorder="1" applyAlignment="1">
      <alignment horizontal="center" vertical="center"/>
    </xf>
    <xf numFmtId="38" fontId="6" fillId="0" borderId="43" xfId="49" applyNumberFormat="1" applyFont="1" applyBorder="1" applyAlignment="1">
      <alignment horizontal="center" vertical="center"/>
    </xf>
    <xf numFmtId="38" fontId="6" fillId="0" borderId="24" xfId="49" applyNumberFormat="1" applyFont="1" applyBorder="1" applyAlignment="1">
      <alignment horizontal="center" vertical="center"/>
    </xf>
    <xf numFmtId="38" fontId="6" fillId="0" borderId="25" xfId="49" applyNumberFormat="1" applyFont="1" applyBorder="1" applyAlignment="1">
      <alignment horizontal="center" vertical="center"/>
    </xf>
    <xf numFmtId="38" fontId="6" fillId="0" borderId="42" xfId="49" applyNumberFormat="1" applyFont="1" applyBorder="1" applyAlignment="1">
      <alignment horizontal="center" vertical="center"/>
    </xf>
    <xf numFmtId="38" fontId="6" fillId="0" borderId="31" xfId="49" applyNumberFormat="1" applyFont="1" applyBorder="1" applyAlignment="1">
      <alignment horizontal="center" vertical="center"/>
    </xf>
    <xf numFmtId="38" fontId="6" fillId="0" borderId="44" xfId="49" applyNumberFormat="1" applyFont="1" applyBorder="1" applyAlignment="1">
      <alignment horizontal="center" vertical="center"/>
    </xf>
    <xf numFmtId="38" fontId="6" fillId="0" borderId="45" xfId="49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J49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3.19921875" style="3" customWidth="1"/>
    <col min="2" max="3" width="2.59765625" style="3" customWidth="1"/>
    <col min="4" max="4" width="14.59765625" style="1" customWidth="1"/>
    <col min="5" max="5" width="10.59765625" style="2" customWidth="1"/>
    <col min="6" max="6" width="6.59765625" style="2" customWidth="1"/>
    <col min="7" max="7" width="10.59765625" style="2" customWidth="1"/>
    <col min="8" max="8" width="6.59765625" style="2" customWidth="1"/>
    <col min="9" max="9" width="10.59765625" style="2" customWidth="1"/>
    <col min="10" max="10" width="6.59765625" style="2" customWidth="1"/>
    <col min="11" max="11" width="10.59765625" style="3" customWidth="1"/>
    <col min="12" max="12" width="6.59765625" style="3" customWidth="1"/>
    <col min="13" max="13" width="10.59765625" style="3" customWidth="1"/>
    <col min="14" max="14" width="6.59765625" style="3" customWidth="1"/>
    <col min="15" max="16" width="10.59765625" style="3" customWidth="1"/>
    <col min="17" max="61" width="9" style="3" customWidth="1"/>
    <col min="62" max="62" width="9" style="4" customWidth="1"/>
    <col min="63" max="16384" width="9" style="3" customWidth="1"/>
  </cols>
  <sheetData>
    <row r="1" spans="2:4" s="44" customFormat="1" ht="12">
      <c r="B1" s="45"/>
      <c r="D1" s="46"/>
    </row>
    <row r="2" spans="2:17" s="62" customFormat="1" ht="13.5">
      <c r="B2" s="47" t="s">
        <v>30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4" spans="4:62" ht="13.5" customHeight="1">
      <c r="D4" s="5"/>
      <c r="J4" s="6"/>
      <c r="P4" s="10" t="s">
        <v>10</v>
      </c>
      <c r="BJ4" s="3"/>
    </row>
    <row r="5" spans="2:62" ht="15" customHeight="1">
      <c r="B5" s="28"/>
      <c r="C5" s="29"/>
      <c r="D5" s="23" t="s">
        <v>13</v>
      </c>
      <c r="E5" s="11" t="s">
        <v>1</v>
      </c>
      <c r="F5" s="12"/>
      <c r="G5" s="12"/>
      <c r="H5" s="12"/>
      <c r="I5" s="13"/>
      <c r="J5" s="14"/>
      <c r="K5" s="14"/>
      <c r="L5" s="15"/>
      <c r="M5" s="72" t="s">
        <v>2</v>
      </c>
      <c r="N5" s="73"/>
      <c r="O5" s="37"/>
      <c r="P5" s="16"/>
      <c r="BJ5" s="3"/>
    </row>
    <row r="6" spans="2:62" ht="15" customHeight="1">
      <c r="B6" s="30"/>
      <c r="C6" s="31"/>
      <c r="D6" s="24"/>
      <c r="E6" s="17" t="s">
        <v>3</v>
      </c>
      <c r="F6" s="18"/>
      <c r="G6" s="17" t="s">
        <v>4</v>
      </c>
      <c r="H6" s="18"/>
      <c r="I6" s="17" t="s">
        <v>5</v>
      </c>
      <c r="J6" s="18"/>
      <c r="K6" s="19" t="s">
        <v>0</v>
      </c>
      <c r="L6" s="20"/>
      <c r="M6" s="74"/>
      <c r="N6" s="75"/>
      <c r="O6" s="38" t="s">
        <v>6</v>
      </c>
      <c r="P6" s="36" t="s">
        <v>7</v>
      </c>
      <c r="BJ6" s="3"/>
    </row>
    <row r="7" spans="2:62" ht="15" customHeight="1">
      <c r="B7" s="32" t="s">
        <v>25</v>
      </c>
      <c r="C7" s="33"/>
      <c r="D7" s="34"/>
      <c r="E7" s="21"/>
      <c r="F7" s="22" t="s">
        <v>8</v>
      </c>
      <c r="G7" s="21"/>
      <c r="H7" s="22" t="s">
        <v>8</v>
      </c>
      <c r="I7" s="21"/>
      <c r="J7" s="22" t="s">
        <v>8</v>
      </c>
      <c r="K7" s="21"/>
      <c r="L7" s="22" t="s">
        <v>8</v>
      </c>
      <c r="M7" s="21"/>
      <c r="N7" s="39" t="s">
        <v>8</v>
      </c>
      <c r="O7" s="21"/>
      <c r="P7" s="40"/>
      <c r="BJ7" s="3"/>
    </row>
    <row r="8" spans="2:16" ht="13.5" customHeight="1">
      <c r="B8" s="26"/>
      <c r="C8" s="76" t="s">
        <v>14</v>
      </c>
      <c r="D8" s="77"/>
      <c r="E8" s="43">
        <v>59207.75</v>
      </c>
      <c r="F8" s="57">
        <f>IF($P8-$O8=0,"",E8/($P8-$O8)*100)</f>
        <v>48.77075638733729</v>
      </c>
      <c r="G8" s="43">
        <v>27001.4815</v>
      </c>
      <c r="H8" s="57">
        <f>IF($P8-$O8=0,"",G8/($P8-$O8)*100)</f>
        <v>22.241728090219524</v>
      </c>
      <c r="I8" s="43">
        <v>15563.3017</v>
      </c>
      <c r="J8" s="57">
        <f aca="true" t="shared" si="0" ref="J8:J24">IF($P8-$O8=0,"",I8/($P8-$O8)*100)</f>
        <v>12.819841925986589</v>
      </c>
      <c r="K8" s="43">
        <f aca="true" t="shared" si="1" ref="K8:K23">SUM(E8,G8,I8)</f>
        <v>101772.53319999999</v>
      </c>
      <c r="L8" s="57">
        <f aca="true" t="shared" si="2" ref="L8:L24">IF($P8-$O8=0,"",K8/($P8-$O8)*100)</f>
        <v>83.8323264035434</v>
      </c>
      <c r="M8" s="43">
        <v>19627.5729</v>
      </c>
      <c r="N8" s="57">
        <f aca="true" t="shared" si="3" ref="N8:N24">IF($P8-$O8=0,"",M8/($P8-$O8)*100)</f>
        <v>16.167673596456602</v>
      </c>
      <c r="O8" s="43">
        <v>25945.2423</v>
      </c>
      <c r="P8" s="48">
        <f>SUM(K8,M8,O8)</f>
        <v>147345.3484</v>
      </c>
    </row>
    <row r="9" spans="2:16" ht="13.5" customHeight="1">
      <c r="B9" s="27"/>
      <c r="C9" s="70" t="s">
        <v>20</v>
      </c>
      <c r="D9" s="71"/>
      <c r="E9" s="49">
        <v>68964.8272</v>
      </c>
      <c r="F9" s="58">
        <f aca="true" t="shared" si="4" ref="F9:H24">IF($P9-$O9=0,"",E9/($P9-$O9)*100)</f>
        <v>78.89218317851976</v>
      </c>
      <c r="G9" s="49">
        <v>0</v>
      </c>
      <c r="H9" s="58">
        <f t="shared" si="4"/>
        <v>0</v>
      </c>
      <c r="I9" s="49">
        <v>16732.9949</v>
      </c>
      <c r="J9" s="58">
        <f t="shared" si="0"/>
        <v>19.141677756223498</v>
      </c>
      <c r="K9" s="49">
        <f t="shared" si="1"/>
        <v>85697.8221</v>
      </c>
      <c r="L9" s="58">
        <f t="shared" si="2"/>
        <v>98.03386093474327</v>
      </c>
      <c r="M9" s="49">
        <v>1718.731</v>
      </c>
      <c r="N9" s="58">
        <f t="shared" si="3"/>
        <v>1.9661390652567379</v>
      </c>
      <c r="O9" s="49">
        <v>26609.599</v>
      </c>
      <c r="P9" s="48">
        <f aca="true" t="shared" si="5" ref="P9:P23">SUM(K9,M9,O9)</f>
        <v>114026.1521</v>
      </c>
    </row>
    <row r="10" spans="2:16" ht="13.5" customHeight="1">
      <c r="B10" s="80" t="s">
        <v>26</v>
      </c>
      <c r="C10" s="81"/>
      <c r="D10" s="71"/>
      <c r="E10" s="50">
        <f>SUM(E8:E9)</f>
        <v>128172.5772</v>
      </c>
      <c r="F10" s="59">
        <f t="shared" si="4"/>
        <v>61.380436642863415</v>
      </c>
      <c r="G10" s="50">
        <f>SUM(G8:G9)</f>
        <v>27001.4815</v>
      </c>
      <c r="H10" s="59">
        <f t="shared" si="4"/>
        <v>12.93071233082921</v>
      </c>
      <c r="I10" s="50">
        <f>SUM(I8:I9)</f>
        <v>32296.2966</v>
      </c>
      <c r="J10" s="59">
        <f t="shared" si="0"/>
        <v>15.466341011167753</v>
      </c>
      <c r="K10" s="50">
        <f t="shared" si="1"/>
        <v>187470.3553</v>
      </c>
      <c r="L10" s="59">
        <f t="shared" si="2"/>
        <v>89.77748998486037</v>
      </c>
      <c r="M10" s="50">
        <f>SUM(M8:M9)</f>
        <v>21346.3039</v>
      </c>
      <c r="N10" s="59">
        <f t="shared" si="3"/>
        <v>10.222510015139635</v>
      </c>
      <c r="O10" s="50">
        <f>SUM(O8:O9)</f>
        <v>52554.8413</v>
      </c>
      <c r="P10" s="51">
        <f t="shared" si="5"/>
        <v>261371.5005</v>
      </c>
    </row>
    <row r="11" spans="2:16" ht="13.5" customHeight="1">
      <c r="B11" s="26"/>
      <c r="C11" s="78" t="s">
        <v>15</v>
      </c>
      <c r="D11" s="79"/>
      <c r="E11" s="43">
        <v>394114.0513</v>
      </c>
      <c r="F11" s="57">
        <f t="shared" si="4"/>
        <v>14.546207897407145</v>
      </c>
      <c r="G11" s="43">
        <v>375920.1944</v>
      </c>
      <c r="H11" s="57">
        <f t="shared" si="4"/>
        <v>13.874697647899135</v>
      </c>
      <c r="I11" s="43">
        <v>947910.9757</v>
      </c>
      <c r="J11" s="57">
        <f t="shared" si="0"/>
        <v>34.98609114616526</v>
      </c>
      <c r="K11" s="43">
        <f t="shared" si="1"/>
        <v>1717945.2214</v>
      </c>
      <c r="L11" s="57">
        <f t="shared" si="2"/>
        <v>63.40699669147154</v>
      </c>
      <c r="M11" s="43">
        <v>991448.5538</v>
      </c>
      <c r="N11" s="57">
        <f t="shared" si="3"/>
        <v>36.59300330852845</v>
      </c>
      <c r="O11" s="43">
        <v>1715384.4067</v>
      </c>
      <c r="P11" s="52">
        <f t="shared" si="5"/>
        <v>4424778.1819</v>
      </c>
    </row>
    <row r="12" spans="2:16" ht="13.5" customHeight="1">
      <c r="B12" s="27"/>
      <c r="C12" s="35"/>
      <c r="D12" s="41" t="s">
        <v>12</v>
      </c>
      <c r="E12" s="43">
        <v>204152.4774</v>
      </c>
      <c r="F12" s="57">
        <f t="shared" si="4"/>
        <v>42.998887232842534</v>
      </c>
      <c r="G12" s="43">
        <v>151268.9969</v>
      </c>
      <c r="H12" s="57">
        <f t="shared" si="4"/>
        <v>31.860492815789392</v>
      </c>
      <c r="I12" s="43">
        <v>46332.503</v>
      </c>
      <c r="J12" s="57">
        <f t="shared" si="0"/>
        <v>9.758618151906582</v>
      </c>
      <c r="K12" s="43">
        <f t="shared" si="1"/>
        <v>401753.9773</v>
      </c>
      <c r="L12" s="57">
        <f t="shared" si="2"/>
        <v>84.61799820053851</v>
      </c>
      <c r="M12" s="43">
        <v>73031.5126</v>
      </c>
      <c r="N12" s="57">
        <f t="shared" si="3"/>
        <v>15.382001799461479</v>
      </c>
      <c r="O12" s="43">
        <v>257048.6968</v>
      </c>
      <c r="P12" s="52">
        <f t="shared" si="5"/>
        <v>731834.1867000001</v>
      </c>
    </row>
    <row r="13" spans="2:16" ht="13.5" customHeight="1">
      <c r="B13" s="27"/>
      <c r="C13" s="25"/>
      <c r="D13" s="25" t="s">
        <v>19</v>
      </c>
      <c r="E13" s="49">
        <v>2044830.4098</v>
      </c>
      <c r="F13" s="58">
        <f t="shared" si="4"/>
        <v>27.053287401050678</v>
      </c>
      <c r="G13" s="49">
        <v>1226418.3527</v>
      </c>
      <c r="H13" s="58">
        <f t="shared" si="4"/>
        <v>16.2256234113622</v>
      </c>
      <c r="I13" s="49">
        <v>2778976.0448</v>
      </c>
      <c r="J13" s="58">
        <f t="shared" si="0"/>
        <v>36.766099164166235</v>
      </c>
      <c r="K13" s="49">
        <f t="shared" si="1"/>
        <v>6050224.8072999995</v>
      </c>
      <c r="L13" s="58">
        <f t="shared" si="2"/>
        <v>80.04500997657912</v>
      </c>
      <c r="M13" s="49">
        <v>1508303.587</v>
      </c>
      <c r="N13" s="58">
        <f t="shared" si="3"/>
        <v>19.95499002342089</v>
      </c>
      <c r="O13" s="49">
        <v>2920845.0108</v>
      </c>
      <c r="P13" s="48">
        <f t="shared" si="5"/>
        <v>10479373.4051</v>
      </c>
    </row>
    <row r="14" spans="2:16" ht="13.5" customHeight="1">
      <c r="B14" s="27"/>
      <c r="C14" s="25"/>
      <c r="D14" s="42" t="s">
        <v>11</v>
      </c>
      <c r="E14" s="53">
        <v>601338.2637</v>
      </c>
      <c r="F14" s="60">
        <f t="shared" si="4"/>
        <v>39.065506665386465</v>
      </c>
      <c r="G14" s="53">
        <v>328919.5249</v>
      </c>
      <c r="H14" s="60">
        <f t="shared" si="4"/>
        <v>21.368019745317763</v>
      </c>
      <c r="I14" s="53">
        <v>271390.6326</v>
      </c>
      <c r="J14" s="60">
        <f t="shared" si="0"/>
        <v>17.630696742171654</v>
      </c>
      <c r="K14" s="53">
        <f t="shared" si="1"/>
        <v>1201648.4212000002</v>
      </c>
      <c r="L14" s="60">
        <f t="shared" si="2"/>
        <v>78.06422315287588</v>
      </c>
      <c r="M14" s="53">
        <v>337659.0524</v>
      </c>
      <c r="N14" s="60">
        <f t="shared" si="3"/>
        <v>21.935776847124117</v>
      </c>
      <c r="O14" s="53">
        <v>278930.9009</v>
      </c>
      <c r="P14" s="54">
        <f t="shared" si="5"/>
        <v>1818238.3745000002</v>
      </c>
    </row>
    <row r="15" spans="2:16" ht="13.5" customHeight="1">
      <c r="B15" s="27"/>
      <c r="C15" s="70" t="s">
        <v>29</v>
      </c>
      <c r="D15" s="71"/>
      <c r="E15" s="49">
        <f>SUM(E12:E14)</f>
        <v>2850321.1509000002</v>
      </c>
      <c r="F15" s="58">
        <f t="shared" si="4"/>
        <v>29.77576407090928</v>
      </c>
      <c r="G15" s="49">
        <f>SUM(G12:G14)</f>
        <v>1706606.8745</v>
      </c>
      <c r="H15" s="58">
        <f t="shared" si="4"/>
        <v>17.827999361004874</v>
      </c>
      <c r="I15" s="49">
        <f>SUM(I12:I14)</f>
        <v>3096699.1804</v>
      </c>
      <c r="J15" s="58">
        <f t="shared" si="0"/>
        <v>32.349542143717365</v>
      </c>
      <c r="K15" s="49">
        <f t="shared" si="1"/>
        <v>7653627.2058</v>
      </c>
      <c r="L15" s="58">
        <f t="shared" si="2"/>
        <v>79.9533055756315</v>
      </c>
      <c r="M15" s="49">
        <f>SUM(M12:M14)</f>
        <v>1918994.152</v>
      </c>
      <c r="N15" s="58">
        <f t="shared" si="3"/>
        <v>20.046694424368493</v>
      </c>
      <c r="O15" s="49">
        <f>SUM(O12:O14)</f>
        <v>3456824.6085</v>
      </c>
      <c r="P15" s="48">
        <f t="shared" si="5"/>
        <v>13029445.9663</v>
      </c>
    </row>
    <row r="16" spans="2:16" ht="13.5" customHeight="1">
      <c r="B16" s="27"/>
      <c r="C16" s="78" t="s">
        <v>24</v>
      </c>
      <c r="D16" s="79"/>
      <c r="E16" s="50">
        <v>45277.0288</v>
      </c>
      <c r="F16" s="59">
        <f t="shared" si="4"/>
        <v>42.20766412406009</v>
      </c>
      <c r="G16" s="50">
        <v>18315.3081</v>
      </c>
      <c r="H16" s="59">
        <f t="shared" si="4"/>
        <v>17.073699248866724</v>
      </c>
      <c r="I16" s="50">
        <v>26128.734</v>
      </c>
      <c r="J16" s="59">
        <f t="shared" si="0"/>
        <v>24.35744698554312</v>
      </c>
      <c r="K16" s="50">
        <f t="shared" si="1"/>
        <v>89721.07089999999</v>
      </c>
      <c r="L16" s="59">
        <f t="shared" si="2"/>
        <v>83.63881035846993</v>
      </c>
      <c r="M16" s="50">
        <v>17550.9844</v>
      </c>
      <c r="N16" s="59">
        <f t="shared" si="3"/>
        <v>16.361189641530064</v>
      </c>
      <c r="O16" s="50">
        <v>39383.3607</v>
      </c>
      <c r="P16" s="51">
        <f t="shared" si="5"/>
        <v>146655.416</v>
      </c>
    </row>
    <row r="17" spans="2:16" ht="13.5" customHeight="1">
      <c r="B17" s="80" t="s">
        <v>28</v>
      </c>
      <c r="C17" s="81"/>
      <c r="D17" s="71"/>
      <c r="E17" s="49">
        <f>SUM(E16,E15,E11)</f>
        <v>3289712.231</v>
      </c>
      <c r="F17" s="58">
        <f t="shared" si="4"/>
        <v>26.552877344765136</v>
      </c>
      <c r="G17" s="49">
        <f>SUM(G16,G15,G11)</f>
        <v>2100842.377</v>
      </c>
      <c r="H17" s="58">
        <f t="shared" si="4"/>
        <v>16.956926940752172</v>
      </c>
      <c r="I17" s="49">
        <f>SUM(I16,I15,I11)</f>
        <v>4070738.8901</v>
      </c>
      <c r="J17" s="58">
        <f t="shared" si="0"/>
        <v>32.856925731322626</v>
      </c>
      <c r="K17" s="49">
        <f t="shared" si="1"/>
        <v>9461293.4981</v>
      </c>
      <c r="L17" s="58">
        <f t="shared" si="2"/>
        <v>76.36673001683994</v>
      </c>
      <c r="M17" s="49">
        <f>SUM(M16,M15,M11)</f>
        <v>2927993.6902</v>
      </c>
      <c r="N17" s="58">
        <f t="shared" si="3"/>
        <v>23.633269983160073</v>
      </c>
      <c r="O17" s="49">
        <f>SUM(O16,O15,O11)</f>
        <v>5211592.3759</v>
      </c>
      <c r="P17" s="48">
        <f t="shared" si="5"/>
        <v>17600879.5642</v>
      </c>
    </row>
    <row r="18" spans="2:16" ht="13.5" customHeight="1">
      <c r="B18" s="26"/>
      <c r="C18" s="82" t="s">
        <v>21</v>
      </c>
      <c r="D18" s="83"/>
      <c r="E18" s="43">
        <v>1952.775</v>
      </c>
      <c r="F18" s="57">
        <f t="shared" si="4"/>
        <v>54.40441833722056</v>
      </c>
      <c r="G18" s="43">
        <v>466.5412</v>
      </c>
      <c r="H18" s="57">
        <f t="shared" si="4"/>
        <v>12.997863356684148</v>
      </c>
      <c r="I18" s="43">
        <v>700.4239</v>
      </c>
      <c r="J18" s="57">
        <f t="shared" si="0"/>
        <v>19.513848174514493</v>
      </c>
      <c r="K18" s="43">
        <f t="shared" si="1"/>
        <v>3119.7401</v>
      </c>
      <c r="L18" s="57">
        <f t="shared" si="2"/>
        <v>86.91612986841919</v>
      </c>
      <c r="M18" s="43">
        <v>469.6283</v>
      </c>
      <c r="N18" s="57">
        <f t="shared" si="3"/>
        <v>13.08387013158081</v>
      </c>
      <c r="O18" s="43">
        <v>2210.9988</v>
      </c>
      <c r="P18" s="52">
        <f t="shared" si="5"/>
        <v>5800.3672</v>
      </c>
    </row>
    <row r="19" spans="2:16" ht="13.5" customHeight="1">
      <c r="B19" s="27"/>
      <c r="C19" s="66" t="s">
        <v>22</v>
      </c>
      <c r="D19" s="65"/>
      <c r="E19" s="49">
        <v>32828.3838</v>
      </c>
      <c r="F19" s="58">
        <f t="shared" si="4"/>
        <v>46.86703347462714</v>
      </c>
      <c r="G19" s="49">
        <v>9800.2669</v>
      </c>
      <c r="H19" s="58">
        <f t="shared" si="4"/>
        <v>13.991229043160521</v>
      </c>
      <c r="I19" s="49">
        <v>15230.7613</v>
      </c>
      <c r="J19" s="58">
        <f t="shared" si="0"/>
        <v>21.744006772918123</v>
      </c>
      <c r="K19" s="49">
        <f t="shared" si="1"/>
        <v>57859.412000000004</v>
      </c>
      <c r="L19" s="58">
        <f t="shared" si="2"/>
        <v>82.6022692907058</v>
      </c>
      <c r="M19" s="49">
        <v>12186.3779</v>
      </c>
      <c r="N19" s="58">
        <f t="shared" si="3"/>
        <v>17.397730709294205</v>
      </c>
      <c r="O19" s="49">
        <v>17533.0985</v>
      </c>
      <c r="P19" s="48">
        <f t="shared" si="5"/>
        <v>87578.8884</v>
      </c>
    </row>
    <row r="20" spans="2:16" ht="13.5" customHeight="1">
      <c r="B20" s="27"/>
      <c r="C20" s="70" t="s">
        <v>23</v>
      </c>
      <c r="D20" s="71"/>
      <c r="E20" s="53">
        <v>995595.9027</v>
      </c>
      <c r="F20" s="60">
        <f t="shared" si="4"/>
        <v>52.58726809890818</v>
      </c>
      <c r="G20" s="53">
        <v>108978.5028</v>
      </c>
      <c r="H20" s="60">
        <f t="shared" si="4"/>
        <v>5.756232752886374</v>
      </c>
      <c r="I20" s="53">
        <v>211946.0731</v>
      </c>
      <c r="J20" s="60">
        <f t="shared" si="0"/>
        <v>11.194968700045948</v>
      </c>
      <c r="K20" s="53">
        <f t="shared" si="1"/>
        <v>1316520.4785999998</v>
      </c>
      <c r="L20" s="60">
        <f t="shared" si="2"/>
        <v>69.53846955184049</v>
      </c>
      <c r="M20" s="53">
        <v>576705.6552</v>
      </c>
      <c r="N20" s="60">
        <f t="shared" si="3"/>
        <v>30.461530448159508</v>
      </c>
      <c r="O20" s="53">
        <v>868373.3829</v>
      </c>
      <c r="P20" s="54">
        <f t="shared" si="5"/>
        <v>2761599.5167</v>
      </c>
    </row>
    <row r="21" spans="2:16" ht="13.5" customHeight="1">
      <c r="B21" s="80" t="s">
        <v>27</v>
      </c>
      <c r="C21" s="81"/>
      <c r="D21" s="71"/>
      <c r="E21" s="49">
        <f>SUM(E18:E20)</f>
        <v>1030377.0615</v>
      </c>
      <c r="F21" s="58">
        <f t="shared" si="4"/>
        <v>52.38686966074133</v>
      </c>
      <c r="G21" s="49">
        <f>SUM(G18:G20)</f>
        <v>119245.3109</v>
      </c>
      <c r="H21" s="58">
        <f t="shared" si="4"/>
        <v>6.062720913719485</v>
      </c>
      <c r="I21" s="49">
        <f>SUM(I18:I20)</f>
        <v>227877.25830000002</v>
      </c>
      <c r="J21" s="58">
        <f t="shared" si="0"/>
        <v>11.585832677437944</v>
      </c>
      <c r="K21" s="49">
        <f t="shared" si="1"/>
        <v>1377499.6307</v>
      </c>
      <c r="L21" s="58">
        <f t="shared" si="2"/>
        <v>70.03542325189876</v>
      </c>
      <c r="M21" s="49">
        <f>SUM(M18:M20)</f>
        <v>589361.6614</v>
      </c>
      <c r="N21" s="58">
        <f t="shared" si="3"/>
        <v>29.964576748101223</v>
      </c>
      <c r="O21" s="49">
        <f>SUM(O18:O20)</f>
        <v>888117.4802</v>
      </c>
      <c r="P21" s="48">
        <f t="shared" si="5"/>
        <v>2854978.7723000003</v>
      </c>
    </row>
    <row r="22" spans="2:16" ht="13.5" customHeight="1">
      <c r="B22" s="84" t="s">
        <v>16</v>
      </c>
      <c r="C22" s="85"/>
      <c r="D22" s="79"/>
      <c r="E22" s="50">
        <v>734.1607</v>
      </c>
      <c r="F22" s="59">
        <f t="shared" si="4"/>
        <v>36.817624500206094</v>
      </c>
      <c r="G22" s="50">
        <v>572.8577</v>
      </c>
      <c r="H22" s="59">
        <f t="shared" si="4"/>
        <v>28.728396508627757</v>
      </c>
      <c r="I22" s="50">
        <v>129.0236</v>
      </c>
      <c r="J22" s="59">
        <f t="shared" si="0"/>
        <v>6.470439586952543</v>
      </c>
      <c r="K22" s="50">
        <f t="shared" si="1"/>
        <v>1436.042</v>
      </c>
      <c r="L22" s="59">
        <f t="shared" si="2"/>
        <v>72.01646059578638</v>
      </c>
      <c r="M22" s="50">
        <v>558.0049</v>
      </c>
      <c r="N22" s="59">
        <f t="shared" si="3"/>
        <v>27.983539404213616</v>
      </c>
      <c r="O22" s="50">
        <v>1067.2862</v>
      </c>
      <c r="P22" s="51">
        <f t="shared" si="5"/>
        <v>3061.3331</v>
      </c>
    </row>
    <row r="23" spans="2:16" ht="13.5" customHeight="1">
      <c r="B23" s="63" t="s">
        <v>17</v>
      </c>
      <c r="C23" s="64"/>
      <c r="D23" s="65"/>
      <c r="E23" s="49">
        <v>272531.6136</v>
      </c>
      <c r="F23" s="58">
        <f t="shared" si="4"/>
        <v>30.39846074679709</v>
      </c>
      <c r="G23" s="49">
        <v>73132.4919</v>
      </c>
      <c r="H23" s="58">
        <f t="shared" si="4"/>
        <v>8.157274508345722</v>
      </c>
      <c r="I23" s="49">
        <v>31365.985</v>
      </c>
      <c r="J23" s="58">
        <f t="shared" si="0"/>
        <v>3.4985947179198242</v>
      </c>
      <c r="K23" s="49">
        <f t="shared" si="1"/>
        <v>377030.09049999993</v>
      </c>
      <c r="L23" s="58">
        <f t="shared" si="2"/>
        <v>42.05432997306263</v>
      </c>
      <c r="M23" s="49">
        <v>519500.8749</v>
      </c>
      <c r="N23" s="58">
        <f t="shared" si="3"/>
        <v>57.94567002693737</v>
      </c>
      <c r="O23" s="49">
        <v>554436.2437</v>
      </c>
      <c r="P23" s="48">
        <f t="shared" si="5"/>
        <v>1450967.2090999999</v>
      </c>
    </row>
    <row r="24" spans="2:62" s="9" customFormat="1" ht="13.5" customHeight="1">
      <c r="B24" s="67" t="s">
        <v>18</v>
      </c>
      <c r="C24" s="68"/>
      <c r="D24" s="69"/>
      <c r="E24" s="55">
        <f>SUM(E22:E23,E21,E17,E10)</f>
        <v>4721527.644</v>
      </c>
      <c r="F24" s="61">
        <f t="shared" si="4"/>
        <v>30.533389277710153</v>
      </c>
      <c r="G24" s="55">
        <f>SUM(G22:G23,G21,G17,G10)</f>
        <v>2320794.519</v>
      </c>
      <c r="H24" s="61">
        <f t="shared" si="4"/>
        <v>15.008219336013504</v>
      </c>
      <c r="I24" s="55">
        <f>SUM(I22:I23,I21,I17,I10)</f>
        <v>4362407.4536</v>
      </c>
      <c r="J24" s="61">
        <f t="shared" si="0"/>
        <v>28.211014530015333</v>
      </c>
      <c r="K24" s="55">
        <f>SUM(E24,G24,I24)</f>
        <v>11404729.6166</v>
      </c>
      <c r="L24" s="61">
        <f t="shared" si="2"/>
        <v>73.75262314373899</v>
      </c>
      <c r="M24" s="55">
        <f>SUM(M22:M23,M21,M17,M10)</f>
        <v>4058760.5353</v>
      </c>
      <c r="N24" s="61">
        <f t="shared" si="3"/>
        <v>26.247376856261003</v>
      </c>
      <c r="O24" s="55">
        <f>SUM(O22:O23,O21,O17,O10)</f>
        <v>6707768.2273</v>
      </c>
      <c r="P24" s="56">
        <f>SUM(K24,M24,O24)</f>
        <v>22171258.3792</v>
      </c>
      <c r="BJ24" s="4"/>
    </row>
    <row r="25" spans="4:10" ht="13.5" customHeight="1">
      <c r="D25" s="7"/>
      <c r="E25" s="8"/>
      <c r="F25" s="8"/>
      <c r="G25" s="8"/>
      <c r="H25" s="8"/>
      <c r="I25" s="8"/>
      <c r="J25" s="8"/>
    </row>
    <row r="26" spans="4:10" ht="13.5" customHeight="1">
      <c r="D26" s="7"/>
      <c r="E26" s="8"/>
      <c r="F26" s="8"/>
      <c r="G26" s="8"/>
      <c r="H26" s="8"/>
      <c r="I26" s="8"/>
      <c r="J26" s="8"/>
    </row>
    <row r="29" spans="4:62" ht="13.5" customHeight="1">
      <c r="D29" s="5"/>
      <c r="J29" s="6"/>
      <c r="P29" s="10" t="s">
        <v>9</v>
      </c>
      <c r="BJ29" s="3"/>
    </row>
    <row r="30" spans="2:62" ht="15" customHeight="1">
      <c r="B30" s="28"/>
      <c r="C30" s="29"/>
      <c r="D30" s="23" t="s">
        <v>13</v>
      </c>
      <c r="E30" s="11" t="s">
        <v>1</v>
      </c>
      <c r="F30" s="12"/>
      <c r="G30" s="12"/>
      <c r="H30" s="12"/>
      <c r="I30" s="13"/>
      <c r="J30" s="14"/>
      <c r="K30" s="14"/>
      <c r="L30" s="15"/>
      <c r="M30" s="72" t="s">
        <v>2</v>
      </c>
      <c r="N30" s="73"/>
      <c r="O30" s="37"/>
      <c r="P30" s="16"/>
      <c r="BJ30" s="3"/>
    </row>
    <row r="31" spans="2:62" ht="15" customHeight="1">
      <c r="B31" s="30"/>
      <c r="C31" s="31"/>
      <c r="D31" s="24"/>
      <c r="E31" s="17" t="s">
        <v>3</v>
      </c>
      <c r="F31" s="18"/>
      <c r="G31" s="17" t="s">
        <v>4</v>
      </c>
      <c r="H31" s="18"/>
      <c r="I31" s="17" t="s">
        <v>5</v>
      </c>
      <c r="J31" s="18"/>
      <c r="K31" s="19" t="s">
        <v>0</v>
      </c>
      <c r="L31" s="20"/>
      <c r="M31" s="74"/>
      <c r="N31" s="75"/>
      <c r="O31" s="38" t="s">
        <v>6</v>
      </c>
      <c r="P31" s="36" t="s">
        <v>7</v>
      </c>
      <c r="BJ31" s="3"/>
    </row>
    <row r="32" spans="2:62" ht="15" customHeight="1">
      <c r="B32" s="32" t="s">
        <v>25</v>
      </c>
      <c r="C32" s="33"/>
      <c r="D32" s="34"/>
      <c r="E32" s="21"/>
      <c r="F32" s="22" t="s">
        <v>8</v>
      </c>
      <c r="G32" s="21"/>
      <c r="H32" s="22" t="s">
        <v>8</v>
      </c>
      <c r="I32" s="21"/>
      <c r="J32" s="22" t="s">
        <v>8</v>
      </c>
      <c r="K32" s="21"/>
      <c r="L32" s="22" t="s">
        <v>8</v>
      </c>
      <c r="M32" s="21"/>
      <c r="N32" s="39" t="s">
        <v>8</v>
      </c>
      <c r="O32" s="21"/>
      <c r="P32" s="40"/>
      <c r="BJ32" s="3"/>
    </row>
    <row r="33" spans="2:16" ht="13.5" customHeight="1">
      <c r="B33" s="26"/>
      <c r="C33" s="76" t="s">
        <v>14</v>
      </c>
      <c r="D33" s="77"/>
      <c r="E33" s="43">
        <v>6757.6952</v>
      </c>
      <c r="F33" s="57">
        <f aca="true" t="shared" si="6" ref="F33:F49">IF($P33-$O33=0,"",E33/($P33-$O33)*100)</f>
        <v>26.498927295980636</v>
      </c>
      <c r="G33" s="43">
        <v>15247.3617</v>
      </c>
      <c r="H33" s="57">
        <f aca="true" t="shared" si="7" ref="H33:H49">IF($P33-$O33=0,"",G33/($P33-$O33)*100)</f>
        <v>59.78942778357622</v>
      </c>
      <c r="I33" s="43">
        <v>1765.8462</v>
      </c>
      <c r="J33" s="57">
        <f>IF($P33-$O33=0,"",I33/($P33-$O33)*100)</f>
        <v>6.924406722233297</v>
      </c>
      <c r="K33" s="43">
        <f aca="true" t="shared" si="8" ref="K33:K48">SUM(E33,G33,I33)</f>
        <v>23770.9031</v>
      </c>
      <c r="L33" s="57">
        <f>IF($P33-$O33=0,"",K33/($P33-$O33)*100)</f>
        <v>93.21276180179015</v>
      </c>
      <c r="M33" s="43">
        <v>1730.8658</v>
      </c>
      <c r="N33" s="57">
        <f>IF($P33-$O33=0,"",M33/($P33-$O33)*100)</f>
        <v>6.787238198209851</v>
      </c>
      <c r="O33" s="43">
        <v>3515.8882</v>
      </c>
      <c r="P33" s="48">
        <f>SUM(K33,M33,O33)</f>
        <v>29017.6571</v>
      </c>
    </row>
    <row r="34" spans="2:16" ht="13.5" customHeight="1">
      <c r="B34" s="27"/>
      <c r="C34" s="70" t="s">
        <v>20</v>
      </c>
      <c r="D34" s="71"/>
      <c r="E34" s="49">
        <v>74.3548</v>
      </c>
      <c r="F34" s="58">
        <f t="shared" si="6"/>
        <v>56.13534426071089</v>
      </c>
      <c r="G34" s="49">
        <v>0</v>
      </c>
      <c r="H34" s="58">
        <f t="shared" si="7"/>
        <v>0</v>
      </c>
      <c r="I34" s="49">
        <v>18.5412</v>
      </c>
      <c r="J34" s="58">
        <f aca="true" t="shared" si="9" ref="J34:J49">IF($P34-$O34=0,"",I34/($P34-$O34)*100)</f>
        <v>13.997975181248457</v>
      </c>
      <c r="K34" s="49">
        <f t="shared" si="8"/>
        <v>92.896</v>
      </c>
      <c r="L34" s="58">
        <f aca="true" t="shared" si="10" ref="L34:L49">IF($P34-$O34=0,"",K34/($P34-$O34)*100)</f>
        <v>70.13331944195936</v>
      </c>
      <c r="M34" s="49">
        <v>39.5603</v>
      </c>
      <c r="N34" s="58">
        <f aca="true" t="shared" si="11" ref="N34:N49">IF($P34-$O34=0,"",M34/($P34-$O34)*100)</f>
        <v>29.86668055804065</v>
      </c>
      <c r="O34" s="49">
        <v>361.5872</v>
      </c>
      <c r="P34" s="48">
        <f aca="true" t="shared" si="12" ref="P34:P48">SUM(K34,M34,O34)</f>
        <v>494.0435</v>
      </c>
    </row>
    <row r="35" spans="2:16" ht="13.5" customHeight="1">
      <c r="B35" s="80" t="s">
        <v>26</v>
      </c>
      <c r="C35" s="81"/>
      <c r="D35" s="71"/>
      <c r="E35" s="50">
        <f>SUM(E33:E34)</f>
        <v>6832.05</v>
      </c>
      <c r="F35" s="59">
        <f t="shared" si="6"/>
        <v>26.652063585678416</v>
      </c>
      <c r="G35" s="50">
        <f>SUM(G33:G34)</f>
        <v>15247.3617</v>
      </c>
      <c r="H35" s="59">
        <f t="shared" si="7"/>
        <v>59.48048587791918</v>
      </c>
      <c r="I35" s="50">
        <f>SUM(I33:I34)</f>
        <v>1784.3873999999998</v>
      </c>
      <c r="J35" s="59">
        <f t="shared" si="9"/>
        <v>6.960957025531631</v>
      </c>
      <c r="K35" s="50">
        <f t="shared" si="8"/>
        <v>23863.7991</v>
      </c>
      <c r="L35" s="59">
        <f t="shared" si="10"/>
        <v>93.09350648912923</v>
      </c>
      <c r="M35" s="50">
        <f>SUM(M33:M34)</f>
        <v>1770.4261000000001</v>
      </c>
      <c r="N35" s="59">
        <f t="shared" si="11"/>
        <v>6.906493510870772</v>
      </c>
      <c r="O35" s="50">
        <f>SUM(O33:O34)</f>
        <v>3877.4754</v>
      </c>
      <c r="P35" s="51">
        <f t="shared" si="12"/>
        <v>29511.7006</v>
      </c>
    </row>
    <row r="36" spans="2:16" ht="13.5" customHeight="1">
      <c r="B36" s="26"/>
      <c r="C36" s="78" t="s">
        <v>15</v>
      </c>
      <c r="D36" s="79"/>
      <c r="E36" s="43">
        <v>594313.4688</v>
      </c>
      <c r="F36" s="57">
        <f t="shared" si="6"/>
        <v>19.465018810101643</v>
      </c>
      <c r="G36" s="43">
        <v>594603.7389</v>
      </c>
      <c r="H36" s="57">
        <f t="shared" si="7"/>
        <v>19.474525767714294</v>
      </c>
      <c r="I36" s="43">
        <v>340551.2378</v>
      </c>
      <c r="J36" s="57">
        <f t="shared" si="9"/>
        <v>11.153770859282261</v>
      </c>
      <c r="K36" s="43">
        <f t="shared" si="8"/>
        <v>1529468.4455000001</v>
      </c>
      <c r="L36" s="57">
        <f t="shared" si="10"/>
        <v>50.0933154370982</v>
      </c>
      <c r="M36" s="43">
        <v>1523770.1596</v>
      </c>
      <c r="N36" s="57">
        <f t="shared" si="11"/>
        <v>49.906684562901795</v>
      </c>
      <c r="O36" s="43">
        <v>1678205.7241</v>
      </c>
      <c r="P36" s="52">
        <f t="shared" si="12"/>
        <v>4731444.3292000005</v>
      </c>
    </row>
    <row r="37" spans="2:16" ht="13.5" customHeight="1">
      <c r="B37" s="27"/>
      <c r="C37" s="35"/>
      <c r="D37" s="41" t="s">
        <v>12</v>
      </c>
      <c r="E37" s="43">
        <v>2406150.2541</v>
      </c>
      <c r="F37" s="57">
        <f t="shared" si="6"/>
        <v>38.52074427540261</v>
      </c>
      <c r="G37" s="43">
        <v>1945681.9769</v>
      </c>
      <c r="H37" s="57">
        <f t="shared" si="7"/>
        <v>31.148976563584885</v>
      </c>
      <c r="I37" s="43">
        <v>384057.8256</v>
      </c>
      <c r="J37" s="57">
        <f t="shared" si="9"/>
        <v>6.148491043606259</v>
      </c>
      <c r="K37" s="43">
        <f t="shared" si="8"/>
        <v>4735890.0566</v>
      </c>
      <c r="L37" s="57">
        <f t="shared" si="10"/>
        <v>75.81821188259376</v>
      </c>
      <c r="M37" s="43">
        <v>1510485.239</v>
      </c>
      <c r="N37" s="57">
        <f t="shared" si="11"/>
        <v>24.181788117406246</v>
      </c>
      <c r="O37" s="43">
        <v>6318017.0676</v>
      </c>
      <c r="P37" s="52">
        <f t="shared" si="12"/>
        <v>12564392.3632</v>
      </c>
    </row>
    <row r="38" spans="2:16" ht="13.5" customHeight="1">
      <c r="B38" s="27"/>
      <c r="C38" s="25"/>
      <c r="D38" s="25" t="s">
        <v>19</v>
      </c>
      <c r="E38" s="49">
        <v>583279.4773</v>
      </c>
      <c r="F38" s="58">
        <f t="shared" si="6"/>
        <v>33.14571065809917</v>
      </c>
      <c r="G38" s="49">
        <v>349263.5933</v>
      </c>
      <c r="H38" s="58">
        <f t="shared" si="7"/>
        <v>19.847415274265853</v>
      </c>
      <c r="I38" s="49">
        <v>566769.43</v>
      </c>
      <c r="J38" s="58">
        <f t="shared" si="9"/>
        <v>32.207503037130756</v>
      </c>
      <c r="K38" s="49">
        <f t="shared" si="8"/>
        <v>1499312.5006</v>
      </c>
      <c r="L38" s="58">
        <f t="shared" si="10"/>
        <v>85.20062896949577</v>
      </c>
      <c r="M38" s="49">
        <v>260430.9646</v>
      </c>
      <c r="N38" s="58">
        <f t="shared" si="11"/>
        <v>14.799371030504227</v>
      </c>
      <c r="O38" s="49">
        <v>3044591.7278</v>
      </c>
      <c r="P38" s="48">
        <f t="shared" si="12"/>
        <v>4804335.193</v>
      </c>
    </row>
    <row r="39" spans="2:16" ht="13.5" customHeight="1">
      <c r="B39" s="27"/>
      <c r="C39" s="25"/>
      <c r="D39" s="42" t="s">
        <v>11</v>
      </c>
      <c r="E39" s="53">
        <v>26300.9649</v>
      </c>
      <c r="F39" s="60">
        <f t="shared" si="6"/>
        <v>33.83886154508262</v>
      </c>
      <c r="G39" s="53">
        <v>12269.3008</v>
      </c>
      <c r="H39" s="60">
        <f t="shared" si="7"/>
        <v>15.78570111799098</v>
      </c>
      <c r="I39" s="53">
        <v>12097.4997</v>
      </c>
      <c r="J39" s="60">
        <f t="shared" si="9"/>
        <v>15.564661560761925</v>
      </c>
      <c r="K39" s="53">
        <f t="shared" si="8"/>
        <v>50667.765400000004</v>
      </c>
      <c r="L39" s="60">
        <f t="shared" si="10"/>
        <v>65.18922422383552</v>
      </c>
      <c r="M39" s="53">
        <v>27056.3769</v>
      </c>
      <c r="N39" s="60">
        <f t="shared" si="11"/>
        <v>34.81077577616446</v>
      </c>
      <c r="O39" s="53">
        <v>23879.0259</v>
      </c>
      <c r="P39" s="54">
        <f t="shared" si="12"/>
        <v>101603.16820000001</v>
      </c>
    </row>
    <row r="40" spans="2:16" ht="13.5" customHeight="1">
      <c r="B40" s="27"/>
      <c r="C40" s="70" t="s">
        <v>29</v>
      </c>
      <c r="D40" s="71"/>
      <c r="E40" s="49">
        <f>SUM(E37:E39)</f>
        <v>3015730.6963</v>
      </c>
      <c r="F40" s="58">
        <f t="shared" si="6"/>
        <v>37.30565688187143</v>
      </c>
      <c r="G40" s="49">
        <f>SUM(G37:G39)</f>
        <v>2307214.871</v>
      </c>
      <c r="H40" s="58">
        <f t="shared" si="7"/>
        <v>28.541065167350382</v>
      </c>
      <c r="I40" s="49">
        <f>SUM(I37:I39)</f>
        <v>962924.7553000001</v>
      </c>
      <c r="J40" s="58">
        <f t="shared" si="9"/>
        <v>11.911720289996444</v>
      </c>
      <c r="K40" s="49">
        <f t="shared" si="8"/>
        <v>6285870.3226</v>
      </c>
      <c r="L40" s="58">
        <f t="shared" si="10"/>
        <v>77.75844233921826</v>
      </c>
      <c r="M40" s="49">
        <f>SUM(M37:M39)</f>
        <v>1797972.5805000002</v>
      </c>
      <c r="N40" s="58">
        <f t="shared" si="11"/>
        <v>22.24155766078176</v>
      </c>
      <c r="O40" s="49">
        <f>SUM(O37:O39)</f>
        <v>9386487.8213</v>
      </c>
      <c r="P40" s="48">
        <f t="shared" si="12"/>
        <v>17470330.7244</v>
      </c>
    </row>
    <row r="41" spans="2:16" ht="13.5" customHeight="1">
      <c r="B41" s="27"/>
      <c r="C41" s="78" t="s">
        <v>24</v>
      </c>
      <c r="D41" s="79"/>
      <c r="E41" s="50">
        <v>33944.8423</v>
      </c>
      <c r="F41" s="59">
        <f t="shared" si="6"/>
        <v>39.9803835033724</v>
      </c>
      <c r="G41" s="50">
        <v>22187.1066</v>
      </c>
      <c r="H41" s="59">
        <f t="shared" si="7"/>
        <v>26.132071048042693</v>
      </c>
      <c r="I41" s="50">
        <v>6046.7779</v>
      </c>
      <c r="J41" s="59">
        <f t="shared" si="9"/>
        <v>7.12192141784429</v>
      </c>
      <c r="K41" s="50">
        <f t="shared" si="8"/>
        <v>62178.7268</v>
      </c>
      <c r="L41" s="59">
        <f t="shared" si="10"/>
        <v>73.23437596925939</v>
      </c>
      <c r="M41" s="50">
        <v>22725.0168</v>
      </c>
      <c r="N41" s="59">
        <f t="shared" si="11"/>
        <v>26.765624030740625</v>
      </c>
      <c r="O41" s="50">
        <v>125664.1717</v>
      </c>
      <c r="P41" s="51">
        <f t="shared" si="12"/>
        <v>210567.9153</v>
      </c>
    </row>
    <row r="42" spans="2:16" ht="13.5" customHeight="1">
      <c r="B42" s="80" t="s">
        <v>28</v>
      </c>
      <c r="C42" s="81"/>
      <c r="D42" s="71"/>
      <c r="E42" s="49">
        <f>SUM(E41,E40,E36)</f>
        <v>3643989.0074</v>
      </c>
      <c r="F42" s="58">
        <f t="shared" si="6"/>
        <v>32.47187485668372</v>
      </c>
      <c r="G42" s="49">
        <f>SUM(G41,G40,G36)</f>
        <v>2924005.7165</v>
      </c>
      <c r="H42" s="58">
        <f t="shared" si="7"/>
        <v>26.05604668773728</v>
      </c>
      <c r="I42" s="49">
        <f>SUM(I41,I40,I36)</f>
        <v>1309522.7710000002</v>
      </c>
      <c r="J42" s="58">
        <f t="shared" si="9"/>
        <v>11.669261201265197</v>
      </c>
      <c r="K42" s="49">
        <f t="shared" si="8"/>
        <v>7877517.494899999</v>
      </c>
      <c r="L42" s="58">
        <f t="shared" si="10"/>
        <v>70.19718274568618</v>
      </c>
      <c r="M42" s="49">
        <f>SUM(M41,M40,M36)</f>
        <v>3344467.7569000004</v>
      </c>
      <c r="N42" s="58">
        <f t="shared" si="11"/>
        <v>29.802817254313794</v>
      </c>
      <c r="O42" s="49">
        <f>SUM(O41,O40,O36)</f>
        <v>11190357.7171</v>
      </c>
      <c r="P42" s="48">
        <f t="shared" si="12"/>
        <v>22412342.968900003</v>
      </c>
    </row>
    <row r="43" spans="2:16" ht="13.5" customHeight="1">
      <c r="B43" s="26"/>
      <c r="C43" s="82" t="s">
        <v>21</v>
      </c>
      <c r="D43" s="83"/>
      <c r="E43" s="43">
        <v>384.8285</v>
      </c>
      <c r="F43" s="57">
        <f t="shared" si="6"/>
        <v>41.71016121062364</v>
      </c>
      <c r="G43" s="43">
        <v>256.9345</v>
      </c>
      <c r="H43" s="57">
        <f t="shared" si="7"/>
        <v>27.84819579519443</v>
      </c>
      <c r="I43" s="43">
        <v>131.0378</v>
      </c>
      <c r="J43" s="57">
        <f t="shared" si="9"/>
        <v>14.20271046111569</v>
      </c>
      <c r="K43" s="43">
        <f t="shared" si="8"/>
        <v>772.8008</v>
      </c>
      <c r="L43" s="57">
        <f t="shared" si="10"/>
        <v>83.76106746693375</v>
      </c>
      <c r="M43" s="43">
        <v>149.8245</v>
      </c>
      <c r="N43" s="57">
        <f t="shared" si="11"/>
        <v>16.23893253306624</v>
      </c>
      <c r="O43" s="43">
        <v>931.957</v>
      </c>
      <c r="P43" s="52">
        <f t="shared" si="12"/>
        <v>1854.5823</v>
      </c>
    </row>
    <row r="44" spans="2:16" ht="13.5" customHeight="1">
      <c r="B44" s="27"/>
      <c r="C44" s="66" t="s">
        <v>22</v>
      </c>
      <c r="D44" s="65"/>
      <c r="E44" s="49">
        <v>3141.8425</v>
      </c>
      <c r="F44" s="58">
        <f t="shared" si="6"/>
        <v>48.27101146804344</v>
      </c>
      <c r="G44" s="49">
        <v>1164.5535</v>
      </c>
      <c r="H44" s="58">
        <f t="shared" si="7"/>
        <v>17.8921048250032</v>
      </c>
      <c r="I44" s="49">
        <v>1636.6331</v>
      </c>
      <c r="J44" s="58">
        <f t="shared" si="9"/>
        <v>25.145097228482804</v>
      </c>
      <c r="K44" s="49">
        <f t="shared" si="8"/>
        <v>5943.029100000001</v>
      </c>
      <c r="L44" s="58">
        <f t="shared" si="10"/>
        <v>91.30821352152945</v>
      </c>
      <c r="M44" s="49">
        <v>565.7272</v>
      </c>
      <c r="N44" s="58">
        <f t="shared" si="11"/>
        <v>8.691786478470547</v>
      </c>
      <c r="O44" s="49">
        <v>2196.6824</v>
      </c>
      <c r="P44" s="48">
        <f t="shared" si="12"/>
        <v>8705.4387</v>
      </c>
    </row>
    <row r="45" spans="2:16" ht="13.5" customHeight="1">
      <c r="B45" s="27"/>
      <c r="C45" s="70" t="s">
        <v>23</v>
      </c>
      <c r="D45" s="71"/>
      <c r="E45" s="53">
        <v>2442.4427</v>
      </c>
      <c r="F45" s="60">
        <f t="shared" si="6"/>
        <v>59.85891052462461</v>
      </c>
      <c r="G45" s="53">
        <v>442.2784</v>
      </c>
      <c r="H45" s="60">
        <f t="shared" si="7"/>
        <v>10.839272983793697</v>
      </c>
      <c r="I45" s="53">
        <v>399.5179</v>
      </c>
      <c r="J45" s="60">
        <f t="shared" si="9"/>
        <v>9.791306968669488</v>
      </c>
      <c r="K45" s="53">
        <f t="shared" si="8"/>
        <v>3284.239</v>
      </c>
      <c r="L45" s="60">
        <f t="shared" si="10"/>
        <v>80.4894904770878</v>
      </c>
      <c r="M45" s="53">
        <v>796.0937</v>
      </c>
      <c r="N45" s="60">
        <f t="shared" si="11"/>
        <v>19.510509522912184</v>
      </c>
      <c r="O45" s="53">
        <v>4470.1795</v>
      </c>
      <c r="P45" s="54">
        <f t="shared" si="12"/>
        <v>8550.512200000001</v>
      </c>
    </row>
    <row r="46" spans="2:16" ht="13.5" customHeight="1">
      <c r="B46" s="80" t="s">
        <v>27</v>
      </c>
      <c r="C46" s="81"/>
      <c r="D46" s="71"/>
      <c r="E46" s="49">
        <f>SUM(E43:E45)</f>
        <v>5969.1137</v>
      </c>
      <c r="F46" s="58">
        <f t="shared" si="6"/>
        <v>51.85251774359967</v>
      </c>
      <c r="G46" s="49">
        <f>SUM(G43:G45)</f>
        <v>1863.7664</v>
      </c>
      <c r="H46" s="58">
        <f t="shared" si="7"/>
        <v>16.190172475006616</v>
      </c>
      <c r="I46" s="49">
        <f>SUM(I43:I45)</f>
        <v>2167.1888</v>
      </c>
      <c r="J46" s="58">
        <f t="shared" si="9"/>
        <v>18.82594323940093</v>
      </c>
      <c r="K46" s="49">
        <f t="shared" si="8"/>
        <v>10000.0689</v>
      </c>
      <c r="L46" s="58">
        <f t="shared" si="10"/>
        <v>86.86863345800722</v>
      </c>
      <c r="M46" s="49">
        <f>SUM(M43:M45)</f>
        <v>1511.6453999999999</v>
      </c>
      <c r="N46" s="58">
        <f t="shared" si="11"/>
        <v>13.131366541992795</v>
      </c>
      <c r="O46" s="49">
        <f>SUM(O43:O45)</f>
        <v>7598.8189</v>
      </c>
      <c r="P46" s="48">
        <f t="shared" si="12"/>
        <v>19110.533199999998</v>
      </c>
    </row>
    <row r="47" spans="2:16" ht="13.5" customHeight="1">
      <c r="B47" s="84" t="s">
        <v>16</v>
      </c>
      <c r="C47" s="85"/>
      <c r="D47" s="79"/>
      <c r="E47" s="50">
        <v>19501.4305</v>
      </c>
      <c r="F47" s="59">
        <f t="shared" si="6"/>
        <v>23.1540712858758</v>
      </c>
      <c r="G47" s="50">
        <v>33641.0272</v>
      </c>
      <c r="H47" s="59">
        <f t="shared" si="7"/>
        <v>39.94203101761621</v>
      </c>
      <c r="I47" s="50">
        <v>6669.4111</v>
      </c>
      <c r="J47" s="59">
        <f t="shared" si="9"/>
        <v>7.918599614741666</v>
      </c>
      <c r="K47" s="50">
        <f t="shared" si="8"/>
        <v>59811.8688</v>
      </c>
      <c r="L47" s="59">
        <f t="shared" si="10"/>
        <v>71.01470191823368</v>
      </c>
      <c r="M47" s="50">
        <v>24412.7596</v>
      </c>
      <c r="N47" s="59">
        <f t="shared" si="11"/>
        <v>28.985298081766302</v>
      </c>
      <c r="O47" s="50">
        <v>41035.2596</v>
      </c>
      <c r="P47" s="51">
        <f t="shared" si="12"/>
        <v>125259.888</v>
      </c>
    </row>
    <row r="48" spans="2:16" ht="13.5" customHeight="1">
      <c r="B48" s="63" t="s">
        <v>17</v>
      </c>
      <c r="C48" s="64"/>
      <c r="D48" s="65"/>
      <c r="E48" s="49">
        <v>4183.0282</v>
      </c>
      <c r="F48" s="58">
        <f t="shared" si="6"/>
        <v>39.935839968401346</v>
      </c>
      <c r="G48" s="49">
        <v>30.1355</v>
      </c>
      <c r="H48" s="58">
        <f t="shared" si="7"/>
        <v>0.2877070026369315</v>
      </c>
      <c r="I48" s="49">
        <v>4340.603</v>
      </c>
      <c r="J48" s="58">
        <f t="shared" si="9"/>
        <v>41.44022427923455</v>
      </c>
      <c r="K48" s="49">
        <f t="shared" si="8"/>
        <v>8553.7667</v>
      </c>
      <c r="L48" s="58">
        <f t="shared" si="10"/>
        <v>81.66377125027283</v>
      </c>
      <c r="M48" s="49">
        <v>1920.6047</v>
      </c>
      <c r="N48" s="58">
        <f t="shared" si="11"/>
        <v>18.33622874972717</v>
      </c>
      <c r="O48" s="49">
        <v>11793.8001</v>
      </c>
      <c r="P48" s="48">
        <f t="shared" si="12"/>
        <v>22268.1715</v>
      </c>
    </row>
    <row r="49" spans="2:62" s="9" customFormat="1" ht="13.5" customHeight="1">
      <c r="B49" s="67" t="s">
        <v>18</v>
      </c>
      <c r="C49" s="68"/>
      <c r="D49" s="69"/>
      <c r="E49" s="55">
        <f>SUM(E47:E48,E46,E42,E35)</f>
        <v>3680474.6297999998</v>
      </c>
      <c r="F49" s="61">
        <f t="shared" si="6"/>
        <v>32.41615003794083</v>
      </c>
      <c r="G49" s="55">
        <f>SUM(G47:G48,G46,G42,G35)</f>
        <v>2974788.0072999997</v>
      </c>
      <c r="H49" s="61">
        <f t="shared" si="7"/>
        <v>26.20074421785757</v>
      </c>
      <c r="I49" s="55">
        <f>SUM(I47:I48,I46,I42,I35)</f>
        <v>1324484.3613</v>
      </c>
      <c r="J49" s="61">
        <f t="shared" si="9"/>
        <v>11.665529068227851</v>
      </c>
      <c r="K49" s="55">
        <f>SUM(E49,G49,I49)</f>
        <v>7979746.9984</v>
      </c>
      <c r="L49" s="61">
        <f t="shared" si="10"/>
        <v>70.28242332402625</v>
      </c>
      <c r="M49" s="55">
        <f>SUM(M47:M48,M46,M42,M35)</f>
        <v>3374083.1927</v>
      </c>
      <c r="N49" s="61">
        <f t="shared" si="11"/>
        <v>29.71757667597376</v>
      </c>
      <c r="O49" s="55">
        <f>SUM(O47:O48,O46,O42,O35)</f>
        <v>11254663.0711</v>
      </c>
      <c r="P49" s="56">
        <f>SUM(K49,M49,O49)</f>
        <v>22608493.262199998</v>
      </c>
      <c r="BJ49" s="4"/>
    </row>
  </sheetData>
  <sheetProtection/>
  <mergeCells count="30">
    <mergeCell ref="B42:D42"/>
    <mergeCell ref="B46:D46"/>
    <mergeCell ref="B17:D17"/>
    <mergeCell ref="C15:D15"/>
    <mergeCell ref="B21:D21"/>
    <mergeCell ref="B35:D35"/>
    <mergeCell ref="C33:D33"/>
    <mergeCell ref="C34:D34"/>
    <mergeCell ref="C36:D36"/>
    <mergeCell ref="C41:D41"/>
    <mergeCell ref="C16:D16"/>
    <mergeCell ref="C18:D18"/>
    <mergeCell ref="C20:D20"/>
    <mergeCell ref="B22:D22"/>
    <mergeCell ref="B48:D48"/>
    <mergeCell ref="B49:D49"/>
    <mergeCell ref="C43:D43"/>
    <mergeCell ref="C44:D44"/>
    <mergeCell ref="C45:D45"/>
    <mergeCell ref="B47:D47"/>
    <mergeCell ref="B23:D23"/>
    <mergeCell ref="C19:D19"/>
    <mergeCell ref="B24:D24"/>
    <mergeCell ref="C40:D40"/>
    <mergeCell ref="M5:N6"/>
    <mergeCell ref="C8:D8"/>
    <mergeCell ref="C9:D9"/>
    <mergeCell ref="C11:D11"/>
    <mergeCell ref="B10:D10"/>
    <mergeCell ref="M30:N31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2007-07-03T05:48:41Z</cp:lastPrinted>
  <dcterms:created xsi:type="dcterms:W3CDTF">2001-10-15T03:59:22Z</dcterms:created>
  <dcterms:modified xsi:type="dcterms:W3CDTF">2017-03-22T05:23:29Z</dcterms:modified>
  <cp:category/>
  <cp:version/>
  <cp:contentType/>
  <cp:contentStatus/>
</cp:coreProperties>
</file>