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7965" windowHeight="11835" activeTab="0"/>
  </bookViews>
  <sheets>
    <sheet name="sheet1" sheetId="1" r:id="rId1"/>
  </sheets>
  <definedNames>
    <definedName name="_xlnm.Print_Area" localSheetId="0">'sheet1'!$B$2:$P$24</definedName>
  </definedNames>
  <calcPr fullCalcOnLoad="1"/>
</workbook>
</file>

<file path=xl/sharedStrings.xml><?xml version="1.0" encoding="utf-8"?>
<sst xmlns="http://schemas.openxmlformats.org/spreadsheetml/2006/main" count="66" uniqueCount="35">
  <si>
    <t>合　計</t>
  </si>
  <si>
    <t>（３日間調査　単位：トン）</t>
  </si>
  <si>
    <t xml:space="preserve">代表輸送機関の選択理由 </t>
  </si>
  <si>
    <t>その他</t>
  </si>
  <si>
    <t>輸送コスト
の低さ</t>
  </si>
  <si>
    <t>到着時間
の正確さ</t>
  </si>
  <si>
    <t>所要時間
の短さ</t>
  </si>
  <si>
    <t>環境負荷
の小ささ</t>
  </si>
  <si>
    <t>荷傷み
の少なさ</t>
  </si>
  <si>
    <t>出荷１件
あたり重量
に適合</t>
  </si>
  <si>
    <t>事故や災害
発生時の
迅速な対応</t>
  </si>
  <si>
    <t>届先地に
対して
他の輸送
機関がない</t>
  </si>
  <si>
    <t>合　計
(不明を
除く)</t>
  </si>
  <si>
    <t>注）「代表輸送機関の選択理由」は複数回答可の項目であるため、各選択理由の数値を合計しても、「合計（不明を除く）」とは一致しない。</t>
  </si>
  <si>
    <t>不　明</t>
  </si>
  <si>
    <t>表Ⅱ－12－３　代表輸送機関・代表輸送機関の選択理由別流動量　－重量・件数－</t>
  </si>
  <si>
    <t>鉄道コンテナ</t>
  </si>
  <si>
    <t>車扱・その他</t>
  </si>
  <si>
    <t>鉄 　　　　　　道　　 (計)</t>
  </si>
  <si>
    <t>自家用トラック</t>
  </si>
  <si>
    <t>宅配便等混載</t>
  </si>
  <si>
    <t>一 車 貸 切</t>
  </si>
  <si>
    <t>トレーラー</t>
  </si>
  <si>
    <t>営業用トラック（計）</t>
  </si>
  <si>
    <t>フェリー</t>
  </si>
  <si>
    <t>ト　  ラ  　ッ  　ク  　（計）</t>
  </si>
  <si>
    <t>コンテナ船</t>
  </si>
  <si>
    <t>ＲＯＲＯ船</t>
  </si>
  <si>
    <t>その他船舶</t>
  </si>
  <si>
    <t>海 　　　　　　運　　 (計)</t>
  </si>
  <si>
    <t>航　　   　　　　　　　 空</t>
  </si>
  <si>
    <t>そ   　　 　の　 　　   他</t>
  </si>
  <si>
    <t>合　   　　　　　　　 　計</t>
  </si>
  <si>
    <t>（３日間調査　単位：件）</t>
  </si>
  <si>
    <t xml:space="preserve"> 代表輸送機関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</si>
</sst>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44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38" fontId="2" fillId="0" borderId="0" xfId="49" applyNumberFormat="1" applyFont="1" applyFill="1" applyAlignment="1">
      <alignment horizontal="distributed" vertical="center"/>
    </xf>
    <xf numFmtId="185" fontId="2" fillId="0" borderId="12" xfId="49" applyNumberFormat="1" applyFont="1" applyBorder="1" applyAlignment="1">
      <alignment vertical="center"/>
    </xf>
    <xf numFmtId="185" fontId="2" fillId="0" borderId="13" xfId="49" applyNumberFormat="1" applyFont="1" applyBorder="1" applyAlignment="1">
      <alignment vertical="center"/>
    </xf>
    <xf numFmtId="185" fontId="2" fillId="0" borderId="14" xfId="49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5" fontId="2" fillId="0" borderId="15" xfId="49" applyNumberFormat="1" applyFont="1" applyBorder="1" applyAlignment="1">
      <alignment vertical="center"/>
    </xf>
    <xf numFmtId="38" fontId="2" fillId="0" borderId="0" xfId="49" applyNumberFormat="1" applyFont="1" applyFill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85" fontId="2" fillId="0" borderId="0" xfId="49" applyNumberFormat="1" applyFont="1" applyBorder="1" applyAlignment="1">
      <alignment vertical="center"/>
    </xf>
    <xf numFmtId="185" fontId="2" fillId="0" borderId="21" xfId="49" applyNumberFormat="1" applyFont="1" applyBorder="1" applyAlignment="1">
      <alignment vertical="center"/>
    </xf>
    <xf numFmtId="185" fontId="2" fillId="0" borderId="22" xfId="49" applyNumberFormat="1" applyFont="1" applyBorder="1" applyAlignment="1">
      <alignment vertical="center"/>
    </xf>
    <xf numFmtId="185" fontId="2" fillId="0" borderId="23" xfId="49" applyNumberFormat="1" applyFont="1" applyBorder="1" applyAlignment="1">
      <alignment vertical="center"/>
    </xf>
    <xf numFmtId="185" fontId="2" fillId="0" borderId="24" xfId="49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distributed" vertical="center"/>
    </xf>
    <xf numFmtId="185" fontId="2" fillId="0" borderId="26" xfId="49" applyNumberFormat="1" applyFont="1" applyBorder="1" applyAlignment="1">
      <alignment vertical="center"/>
    </xf>
    <xf numFmtId="185" fontId="2" fillId="0" borderId="27" xfId="49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29" xfId="0" applyNumberFormat="1" applyFont="1" applyBorder="1" applyAlignment="1">
      <alignment horizontal="distributed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38" xfId="0" applyNumberFormat="1" applyFont="1" applyBorder="1" applyAlignment="1">
      <alignment horizontal="distributed" vertical="center"/>
    </xf>
    <xf numFmtId="177" fontId="2" fillId="0" borderId="26" xfId="0" applyNumberFormat="1" applyFont="1" applyBorder="1" applyAlignment="1">
      <alignment horizontal="distributed" vertical="center"/>
    </xf>
    <xf numFmtId="177" fontId="2" fillId="0" borderId="39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32" xfId="0" applyNumberFormat="1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38" fontId="2" fillId="0" borderId="40" xfId="49" applyNumberFormat="1" applyFont="1" applyBorder="1" applyAlignment="1">
      <alignment horizontal="center" vertical="center" wrapText="1"/>
    </xf>
    <xf numFmtId="38" fontId="2" fillId="0" borderId="17" xfId="49" applyNumberFormat="1" applyFont="1" applyBorder="1" applyAlignment="1">
      <alignment horizontal="center" vertical="center" wrapText="1"/>
    </xf>
    <xf numFmtId="38" fontId="2" fillId="0" borderId="28" xfId="49" applyNumberFormat="1" applyFont="1" applyBorder="1" applyAlignment="1">
      <alignment horizontal="center" vertical="center" wrapText="1"/>
    </xf>
    <xf numFmtId="38" fontId="2" fillId="0" borderId="41" xfId="49" applyNumberFormat="1" applyFont="1" applyBorder="1" applyAlignment="1">
      <alignment horizontal="center" vertical="center"/>
    </xf>
    <xf numFmtId="38" fontId="2" fillId="0" borderId="27" xfId="49" applyNumberFormat="1" applyFont="1" applyBorder="1" applyAlignment="1">
      <alignment horizontal="center" vertical="center"/>
    </xf>
    <xf numFmtId="38" fontId="2" fillId="0" borderId="24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H48"/>
  <sheetViews>
    <sheetView tabSelected="1" zoomScalePageLayoutView="0" workbookViewId="0" topLeftCell="A1">
      <pane xSplit="4" ySplit="7" topLeftCell="E8" activePane="bottomRight" state="frozen"/>
      <selection pane="topLeft" activeCell="E37" sqref="E37:G37"/>
      <selection pane="topRight" activeCell="E37" sqref="E37:G37"/>
      <selection pane="bottomLeft" activeCell="E37" sqref="E37:G37"/>
      <selection pane="bottomRight" activeCell="A1" sqref="A1"/>
    </sheetView>
  </sheetViews>
  <sheetFormatPr defaultColWidth="8.796875" defaultRowHeight="14.25"/>
  <cols>
    <col min="1" max="1" width="2.59765625" style="3" customWidth="1"/>
    <col min="2" max="3" width="3.59765625" style="1" customWidth="1"/>
    <col min="4" max="4" width="12.59765625" style="1" customWidth="1"/>
    <col min="5" max="10" width="9.59765625" style="2" customWidth="1"/>
    <col min="11" max="11" width="9.59765625" style="3" customWidth="1"/>
    <col min="12" max="16" width="9.59765625" style="2" customWidth="1"/>
    <col min="17" max="17" width="9.59765625" style="3" customWidth="1"/>
    <col min="18" max="59" width="9" style="3" customWidth="1"/>
    <col min="60" max="60" width="9" style="4" customWidth="1"/>
    <col min="61" max="16384" width="9" style="3" customWidth="1"/>
  </cols>
  <sheetData>
    <row r="1" spans="2:7" s="13" customFormat="1" ht="13.5" customHeight="1">
      <c r="B1" s="14"/>
      <c r="C1" s="14"/>
      <c r="E1" s="16"/>
      <c r="G1" s="15"/>
    </row>
    <row r="2" spans="2:11" s="20" customFormat="1" ht="13.5"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</row>
    <row r="3" ht="12" customHeight="1"/>
    <row r="4" spans="2:60" ht="12" customHeight="1">
      <c r="B4" s="3"/>
      <c r="D4" s="5"/>
      <c r="K4" s="6"/>
      <c r="O4" s="3"/>
      <c r="P4" s="23" t="s">
        <v>1</v>
      </c>
      <c r="BH4" s="3"/>
    </row>
    <row r="5" spans="2:60" ht="12" customHeight="1">
      <c r="B5" s="7"/>
      <c r="C5" s="26"/>
      <c r="D5" s="24" t="s">
        <v>2</v>
      </c>
      <c r="E5" s="64" t="s">
        <v>4</v>
      </c>
      <c r="F5" s="64" t="s">
        <v>5</v>
      </c>
      <c r="G5" s="64" t="s">
        <v>6</v>
      </c>
      <c r="H5" s="64" t="s">
        <v>7</v>
      </c>
      <c r="I5" s="64" t="s">
        <v>8</v>
      </c>
      <c r="J5" s="64" t="s">
        <v>9</v>
      </c>
      <c r="K5" s="64" t="s">
        <v>10</v>
      </c>
      <c r="L5" s="64" t="s">
        <v>11</v>
      </c>
      <c r="M5" s="64" t="s">
        <v>3</v>
      </c>
      <c r="N5" s="64" t="s">
        <v>12</v>
      </c>
      <c r="O5" s="64" t="s">
        <v>14</v>
      </c>
      <c r="P5" s="67" t="s">
        <v>0</v>
      </c>
      <c r="BH5" s="3"/>
    </row>
    <row r="6" spans="2:60" ht="27" customHeight="1">
      <c r="B6" s="8"/>
      <c r="C6" s="9"/>
      <c r="D6" s="9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8"/>
      <c r="BH6" s="3"/>
    </row>
    <row r="7" spans="2:60" ht="12" customHeight="1">
      <c r="B7" s="61" t="s">
        <v>34</v>
      </c>
      <c r="C7" s="62"/>
      <c r="D7" s="63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9"/>
      <c r="BH7" s="3"/>
    </row>
    <row r="8" spans="2:16" ht="12" customHeight="1">
      <c r="B8" s="28"/>
      <c r="C8" s="53" t="s">
        <v>16</v>
      </c>
      <c r="D8" s="54"/>
      <c r="E8" s="34">
        <v>84129.2413</v>
      </c>
      <c r="F8" s="34">
        <v>33541.976299999995</v>
      </c>
      <c r="G8" s="34">
        <v>7050.0846</v>
      </c>
      <c r="H8" s="34">
        <v>43185.2823</v>
      </c>
      <c r="I8" s="34">
        <v>18934.8357</v>
      </c>
      <c r="J8" s="34">
        <v>13925.8135</v>
      </c>
      <c r="K8" s="34">
        <v>643.1642</v>
      </c>
      <c r="L8" s="34">
        <v>2943.6381</v>
      </c>
      <c r="M8" s="34">
        <v>10820.6415</v>
      </c>
      <c r="N8" s="34">
        <v>104791.7657</v>
      </c>
      <c r="O8" s="34">
        <v>42553.5827</v>
      </c>
      <c r="P8" s="35">
        <f>SUM(N8:O8)</f>
        <v>147345.34840000002</v>
      </c>
    </row>
    <row r="9" spans="2:16" ht="12" customHeight="1">
      <c r="B9" s="29"/>
      <c r="C9" s="57" t="s">
        <v>17</v>
      </c>
      <c r="D9" s="58"/>
      <c r="E9" s="36">
        <v>78744.2286</v>
      </c>
      <c r="F9" s="36">
        <v>27425.0446</v>
      </c>
      <c r="G9" s="36">
        <v>0</v>
      </c>
      <c r="H9" s="36">
        <v>52570.387</v>
      </c>
      <c r="I9" s="36">
        <v>0</v>
      </c>
      <c r="J9" s="36">
        <v>61752.1789</v>
      </c>
      <c r="K9" s="36">
        <v>0</v>
      </c>
      <c r="L9" s="36">
        <v>16992.0497</v>
      </c>
      <c r="M9" s="36">
        <v>0</v>
      </c>
      <c r="N9" s="36">
        <v>79369.8301</v>
      </c>
      <c r="O9" s="36">
        <v>34656.322</v>
      </c>
      <c r="P9" s="37">
        <f aca="true" t="shared" si="0" ref="P9:P22">SUM(N9:O9)</f>
        <v>114026.1521</v>
      </c>
    </row>
    <row r="10" spans="2:60" ht="12" customHeight="1">
      <c r="B10" s="44" t="s">
        <v>18</v>
      </c>
      <c r="C10" s="59"/>
      <c r="D10" s="60"/>
      <c r="E10" s="17">
        <f aca="true" t="shared" si="1" ref="E10:O10">SUM(E8:E9)</f>
        <v>162873.4699</v>
      </c>
      <c r="F10" s="17">
        <f t="shared" si="1"/>
        <v>60967.020899999996</v>
      </c>
      <c r="G10" s="17">
        <f t="shared" si="1"/>
        <v>7050.0846</v>
      </c>
      <c r="H10" s="17">
        <f t="shared" si="1"/>
        <v>95755.66930000001</v>
      </c>
      <c r="I10" s="17">
        <f t="shared" si="1"/>
        <v>18934.8357</v>
      </c>
      <c r="J10" s="17">
        <f t="shared" si="1"/>
        <v>75677.9924</v>
      </c>
      <c r="K10" s="17">
        <f t="shared" si="1"/>
        <v>643.1642</v>
      </c>
      <c r="L10" s="17">
        <f t="shared" si="1"/>
        <v>19935.6878</v>
      </c>
      <c r="M10" s="17">
        <f t="shared" si="1"/>
        <v>10820.6415</v>
      </c>
      <c r="N10" s="17">
        <f t="shared" si="1"/>
        <v>184161.5958</v>
      </c>
      <c r="O10" s="17">
        <f t="shared" si="1"/>
        <v>77209.9047</v>
      </c>
      <c r="P10" s="18">
        <f t="shared" si="0"/>
        <v>261371.50050000002</v>
      </c>
      <c r="BH10" s="11"/>
    </row>
    <row r="11" spans="2:16" ht="12" customHeight="1">
      <c r="B11" s="30"/>
      <c r="C11" s="42" t="s">
        <v>19</v>
      </c>
      <c r="D11" s="43"/>
      <c r="E11" s="17">
        <v>830016.0562</v>
      </c>
      <c r="F11" s="17">
        <v>489269.7746</v>
      </c>
      <c r="G11" s="17">
        <v>704790.2908000001</v>
      </c>
      <c r="H11" s="17">
        <v>5755.7716</v>
      </c>
      <c r="I11" s="17">
        <v>103799.2311</v>
      </c>
      <c r="J11" s="17">
        <v>179800.8552</v>
      </c>
      <c r="K11" s="17">
        <v>23478.1577</v>
      </c>
      <c r="L11" s="17">
        <v>918021.242</v>
      </c>
      <c r="M11" s="17">
        <v>181188.45130000002</v>
      </c>
      <c r="N11" s="17">
        <v>1963627.5960999997</v>
      </c>
      <c r="O11" s="17">
        <v>2461150.5858</v>
      </c>
      <c r="P11" s="18">
        <f t="shared" si="0"/>
        <v>4424778.1819</v>
      </c>
    </row>
    <row r="12" spans="2:16" ht="12" customHeight="1">
      <c r="B12" s="29"/>
      <c r="C12" s="25"/>
      <c r="D12" s="38" t="s">
        <v>20</v>
      </c>
      <c r="E12" s="34">
        <v>334085.7041</v>
      </c>
      <c r="F12" s="34">
        <v>181686.5905</v>
      </c>
      <c r="G12" s="34">
        <v>127246.5922</v>
      </c>
      <c r="H12" s="34">
        <v>26422.1575</v>
      </c>
      <c r="I12" s="34">
        <v>49968.6942</v>
      </c>
      <c r="J12" s="34">
        <v>134812.7269</v>
      </c>
      <c r="K12" s="34">
        <v>12959.7002</v>
      </c>
      <c r="L12" s="34">
        <v>55236.8708</v>
      </c>
      <c r="M12" s="34">
        <v>25008.829400000002</v>
      </c>
      <c r="N12" s="34">
        <v>435632.7063999999</v>
      </c>
      <c r="O12" s="34">
        <v>296201.4803</v>
      </c>
      <c r="P12" s="35">
        <f t="shared" si="0"/>
        <v>731834.1867</v>
      </c>
    </row>
    <row r="13" spans="2:16" ht="12" customHeight="1">
      <c r="B13" s="29"/>
      <c r="C13" s="25"/>
      <c r="D13" s="27" t="s">
        <v>21</v>
      </c>
      <c r="E13" s="39">
        <v>2894214.2199</v>
      </c>
      <c r="F13" s="39">
        <v>2487547.4844000004</v>
      </c>
      <c r="G13" s="39">
        <v>1397882.7105999999</v>
      </c>
      <c r="H13" s="39">
        <v>180646.47680000003</v>
      </c>
      <c r="I13" s="39">
        <v>876055.0493000001</v>
      </c>
      <c r="J13" s="39">
        <v>1394630.581</v>
      </c>
      <c r="K13" s="39">
        <v>245083.9454</v>
      </c>
      <c r="L13" s="39">
        <v>2782410.5026</v>
      </c>
      <c r="M13" s="39">
        <v>492380.909</v>
      </c>
      <c r="N13" s="39">
        <v>6532432.0971</v>
      </c>
      <c r="O13" s="39">
        <v>3946941.308</v>
      </c>
      <c r="P13" s="40">
        <f t="shared" si="0"/>
        <v>10479373.4051</v>
      </c>
    </row>
    <row r="14" spans="2:16" ht="12" customHeight="1">
      <c r="B14" s="29"/>
      <c r="C14" s="25"/>
      <c r="D14" s="41" t="s">
        <v>22</v>
      </c>
      <c r="E14" s="36">
        <v>539290.427</v>
      </c>
      <c r="F14" s="36">
        <v>465156.89379999996</v>
      </c>
      <c r="G14" s="36">
        <v>246326.60739999998</v>
      </c>
      <c r="H14" s="36">
        <v>67941.0685</v>
      </c>
      <c r="I14" s="36">
        <v>118078.0528</v>
      </c>
      <c r="J14" s="36">
        <v>286526.4793</v>
      </c>
      <c r="K14" s="36">
        <v>49288.4737</v>
      </c>
      <c r="L14" s="36">
        <v>670110.2733</v>
      </c>
      <c r="M14" s="36">
        <v>74219.3739</v>
      </c>
      <c r="N14" s="36">
        <v>1312280.533</v>
      </c>
      <c r="O14" s="36">
        <v>505957.8415</v>
      </c>
      <c r="P14" s="37">
        <f t="shared" si="0"/>
        <v>1818238.3745</v>
      </c>
    </row>
    <row r="15" spans="2:60" s="12" customFormat="1" ht="12" customHeight="1">
      <c r="B15" s="29"/>
      <c r="C15" s="57" t="s">
        <v>23</v>
      </c>
      <c r="D15" s="58"/>
      <c r="E15" s="17">
        <f aca="true" t="shared" si="2" ref="E15:O15">SUM(E12:E14)</f>
        <v>3767590.351</v>
      </c>
      <c r="F15" s="17">
        <f t="shared" si="2"/>
        <v>3134390.9687</v>
      </c>
      <c r="G15" s="17">
        <f t="shared" si="2"/>
        <v>1771455.9101999998</v>
      </c>
      <c r="H15" s="17">
        <f t="shared" si="2"/>
        <v>275009.7028</v>
      </c>
      <c r="I15" s="17">
        <f t="shared" si="2"/>
        <v>1044101.7963</v>
      </c>
      <c r="J15" s="17">
        <f t="shared" si="2"/>
        <v>1815969.7872</v>
      </c>
      <c r="K15" s="17">
        <f t="shared" si="2"/>
        <v>307332.1193</v>
      </c>
      <c r="L15" s="17">
        <f t="shared" si="2"/>
        <v>3507757.6467</v>
      </c>
      <c r="M15" s="17">
        <f t="shared" si="2"/>
        <v>591609.1122999999</v>
      </c>
      <c r="N15" s="17">
        <f t="shared" si="2"/>
        <v>8280345.336499999</v>
      </c>
      <c r="O15" s="17">
        <f t="shared" si="2"/>
        <v>4749100.6298</v>
      </c>
      <c r="P15" s="18">
        <f t="shared" si="0"/>
        <v>13029445.9663</v>
      </c>
      <c r="Q15" s="3"/>
      <c r="BH15" s="4"/>
    </row>
    <row r="16" spans="2:16" ht="12" customHeight="1">
      <c r="B16" s="31"/>
      <c r="C16" s="42" t="s">
        <v>24</v>
      </c>
      <c r="D16" s="43"/>
      <c r="E16" s="17">
        <v>77897.4419</v>
      </c>
      <c r="F16" s="17">
        <v>38748.076700000005</v>
      </c>
      <c r="G16" s="17">
        <v>18905.64</v>
      </c>
      <c r="H16" s="17">
        <v>24163.581299999998</v>
      </c>
      <c r="I16" s="17">
        <v>20677.9467</v>
      </c>
      <c r="J16" s="17">
        <v>25105.525999999998</v>
      </c>
      <c r="K16" s="17">
        <v>2075.3113</v>
      </c>
      <c r="L16" s="17">
        <v>21056.6401</v>
      </c>
      <c r="M16" s="17">
        <v>9343.7271</v>
      </c>
      <c r="N16" s="17">
        <v>109365.96260000001</v>
      </c>
      <c r="O16" s="17">
        <v>37289.4534</v>
      </c>
      <c r="P16" s="18">
        <f t="shared" si="0"/>
        <v>146655.41600000003</v>
      </c>
    </row>
    <row r="17" spans="2:60" s="12" customFormat="1" ht="12" customHeight="1">
      <c r="B17" s="44" t="s">
        <v>25</v>
      </c>
      <c r="C17" s="45"/>
      <c r="D17" s="46"/>
      <c r="E17" s="17">
        <f>SUM(E11,E15:E16)</f>
        <v>4675503.849099999</v>
      </c>
      <c r="F17" s="17">
        <f aca="true" t="shared" si="3" ref="F17:M17">SUM(F11,F15:F16)</f>
        <v>3662408.8200000003</v>
      </c>
      <c r="G17" s="17">
        <f t="shared" si="3"/>
        <v>2495151.841</v>
      </c>
      <c r="H17" s="17">
        <f t="shared" si="3"/>
        <v>304929.0557</v>
      </c>
      <c r="I17" s="17">
        <f t="shared" si="3"/>
        <v>1168578.9741</v>
      </c>
      <c r="J17" s="17">
        <f t="shared" si="3"/>
        <v>2020876.1683999998</v>
      </c>
      <c r="K17" s="17">
        <f t="shared" si="3"/>
        <v>332885.5883</v>
      </c>
      <c r="L17" s="17">
        <f t="shared" si="3"/>
        <v>4446835.5288</v>
      </c>
      <c r="M17" s="17">
        <f t="shared" si="3"/>
        <v>782141.2907</v>
      </c>
      <c r="N17" s="17">
        <f>SUM(N11,N15:N16)</f>
        <v>10353338.8952</v>
      </c>
      <c r="O17" s="17">
        <f>SUM(O11,O15:O16)</f>
        <v>7247540.669000001</v>
      </c>
      <c r="P17" s="18">
        <f t="shared" si="0"/>
        <v>17600879.5642</v>
      </c>
      <c r="Q17" s="3"/>
      <c r="BH17" s="4"/>
    </row>
    <row r="18" spans="2:16" ht="12" customHeight="1">
      <c r="B18" s="31"/>
      <c r="C18" s="53" t="s">
        <v>26</v>
      </c>
      <c r="D18" s="54"/>
      <c r="E18" s="34">
        <v>1823.9872</v>
      </c>
      <c r="F18" s="34">
        <v>776.636</v>
      </c>
      <c r="G18" s="34">
        <v>201.69240000000002</v>
      </c>
      <c r="H18" s="34">
        <v>287.85400000000004</v>
      </c>
      <c r="I18" s="34">
        <v>149.4188</v>
      </c>
      <c r="J18" s="34">
        <v>1396.4964</v>
      </c>
      <c r="K18" s="34">
        <v>495.7218</v>
      </c>
      <c r="L18" s="34">
        <v>746.8796</v>
      </c>
      <c r="M18" s="34">
        <v>214.55509999999998</v>
      </c>
      <c r="N18" s="34">
        <v>3681.4632</v>
      </c>
      <c r="O18" s="34">
        <v>2118.904</v>
      </c>
      <c r="P18" s="35">
        <f t="shared" si="0"/>
        <v>5800.367200000001</v>
      </c>
    </row>
    <row r="19" spans="2:16" ht="12" customHeight="1">
      <c r="B19" s="31"/>
      <c r="C19" s="55" t="s">
        <v>27</v>
      </c>
      <c r="D19" s="56"/>
      <c r="E19" s="39">
        <v>52631.4207</v>
      </c>
      <c r="F19" s="39">
        <v>29909.393799999998</v>
      </c>
      <c r="G19" s="39">
        <v>6866.1247</v>
      </c>
      <c r="H19" s="39">
        <v>29863.6825</v>
      </c>
      <c r="I19" s="39">
        <v>15117.528999999999</v>
      </c>
      <c r="J19" s="39">
        <v>9093.4744</v>
      </c>
      <c r="K19" s="39">
        <v>459.2932</v>
      </c>
      <c r="L19" s="39">
        <v>9235.618199999999</v>
      </c>
      <c r="M19" s="39">
        <v>1726.5309000000002</v>
      </c>
      <c r="N19" s="39">
        <v>67993.2606</v>
      </c>
      <c r="O19" s="39">
        <v>19585.6278</v>
      </c>
      <c r="P19" s="40">
        <f t="shared" si="0"/>
        <v>87578.8884</v>
      </c>
    </row>
    <row r="20" spans="2:16" ht="12" customHeight="1">
      <c r="B20" s="29"/>
      <c r="C20" s="57" t="s">
        <v>28</v>
      </c>
      <c r="D20" s="58"/>
      <c r="E20" s="36">
        <v>1074957.3341</v>
      </c>
      <c r="F20" s="36">
        <v>109562.1796</v>
      </c>
      <c r="G20" s="36">
        <v>170564.96360000002</v>
      </c>
      <c r="H20" s="36">
        <v>276021.1212</v>
      </c>
      <c r="I20" s="36">
        <v>47401.3981</v>
      </c>
      <c r="J20" s="36">
        <v>626685.9632</v>
      </c>
      <c r="K20" s="36">
        <v>12843.0218</v>
      </c>
      <c r="L20" s="36">
        <v>716902.6831</v>
      </c>
      <c r="M20" s="36">
        <v>126589.8361</v>
      </c>
      <c r="N20" s="36">
        <v>1885621.9078999998</v>
      </c>
      <c r="O20" s="36">
        <v>875977.6088</v>
      </c>
      <c r="P20" s="37">
        <f t="shared" si="0"/>
        <v>2761599.5166999996</v>
      </c>
    </row>
    <row r="21" spans="2:60" s="12" customFormat="1" ht="12" customHeight="1">
      <c r="B21" s="44" t="s">
        <v>29</v>
      </c>
      <c r="C21" s="59"/>
      <c r="D21" s="60"/>
      <c r="E21" s="17">
        <f aca="true" t="shared" si="4" ref="E21:O21">SUM(E18:E20)</f>
        <v>1129412.742</v>
      </c>
      <c r="F21" s="17">
        <f t="shared" si="4"/>
        <v>140248.2094</v>
      </c>
      <c r="G21" s="17">
        <f t="shared" si="4"/>
        <v>177632.7807</v>
      </c>
      <c r="H21" s="17">
        <f t="shared" si="4"/>
        <v>306172.6577</v>
      </c>
      <c r="I21" s="17">
        <f t="shared" si="4"/>
        <v>62668.3459</v>
      </c>
      <c r="J21" s="17">
        <f t="shared" si="4"/>
        <v>637175.934</v>
      </c>
      <c r="K21" s="17">
        <f t="shared" si="4"/>
        <v>13798.0368</v>
      </c>
      <c r="L21" s="17">
        <f t="shared" si="4"/>
        <v>726885.1809</v>
      </c>
      <c r="M21" s="17">
        <f t="shared" si="4"/>
        <v>128530.9221</v>
      </c>
      <c r="N21" s="17">
        <f t="shared" si="4"/>
        <v>1957296.6316999998</v>
      </c>
      <c r="O21" s="17">
        <f t="shared" si="4"/>
        <v>897682.1406</v>
      </c>
      <c r="P21" s="18">
        <f t="shared" si="0"/>
        <v>2854978.7723</v>
      </c>
      <c r="Q21" s="3"/>
      <c r="BH21" s="4"/>
    </row>
    <row r="22" spans="2:16" ht="12" customHeight="1">
      <c r="B22" s="47" t="s">
        <v>30</v>
      </c>
      <c r="C22" s="48"/>
      <c r="D22" s="49"/>
      <c r="E22" s="17">
        <v>1342.7743</v>
      </c>
      <c r="F22" s="17">
        <v>1112.0428000000002</v>
      </c>
      <c r="G22" s="17">
        <v>1235.0563</v>
      </c>
      <c r="H22" s="17">
        <v>8.746</v>
      </c>
      <c r="I22" s="17">
        <v>166.0335</v>
      </c>
      <c r="J22" s="17">
        <v>416.33799999999997</v>
      </c>
      <c r="K22" s="17">
        <v>103.0112</v>
      </c>
      <c r="L22" s="17">
        <v>212.2666</v>
      </c>
      <c r="M22" s="17">
        <v>91.8065</v>
      </c>
      <c r="N22" s="17">
        <v>2064.8448000000003</v>
      </c>
      <c r="O22" s="17">
        <v>996.4883</v>
      </c>
      <c r="P22" s="18">
        <f t="shared" si="0"/>
        <v>3061.3331000000003</v>
      </c>
    </row>
    <row r="23" spans="2:16" ht="12" customHeight="1">
      <c r="B23" s="47" t="s">
        <v>31</v>
      </c>
      <c r="C23" s="48"/>
      <c r="D23" s="49"/>
      <c r="E23" s="17">
        <v>567306.3066</v>
      </c>
      <c r="F23" s="17">
        <v>87392.6376</v>
      </c>
      <c r="G23" s="17">
        <v>424294.8138</v>
      </c>
      <c r="H23" s="17">
        <v>182057.94569999998</v>
      </c>
      <c r="I23" s="17">
        <v>4228.8673</v>
      </c>
      <c r="J23" s="17">
        <v>301701.531</v>
      </c>
      <c r="K23" s="17">
        <v>13078.8673</v>
      </c>
      <c r="L23" s="17">
        <v>241668.0743</v>
      </c>
      <c r="M23" s="17">
        <v>151041.2753</v>
      </c>
      <c r="N23" s="17">
        <v>997797.5429</v>
      </c>
      <c r="O23" s="17">
        <v>453169.6662</v>
      </c>
      <c r="P23" s="18">
        <f>SUM(N23:O23)</f>
        <v>1450967.2091</v>
      </c>
    </row>
    <row r="24" spans="2:60" s="12" customFormat="1" ht="12" customHeight="1">
      <c r="B24" s="50" t="s">
        <v>32</v>
      </c>
      <c r="C24" s="51"/>
      <c r="D24" s="52"/>
      <c r="E24" s="22">
        <f aca="true" t="shared" si="5" ref="E24:K24">SUM(E10,E17,E21:E23)</f>
        <v>6536439.141899998</v>
      </c>
      <c r="F24" s="22">
        <f t="shared" si="5"/>
        <v>3952128.7307</v>
      </c>
      <c r="G24" s="22">
        <f t="shared" si="5"/>
        <v>3105364.5764</v>
      </c>
      <c r="H24" s="22">
        <f t="shared" si="5"/>
        <v>888924.0744</v>
      </c>
      <c r="I24" s="22">
        <f t="shared" si="5"/>
        <v>1254577.0565</v>
      </c>
      <c r="J24" s="22">
        <f t="shared" si="5"/>
        <v>3035847.9638</v>
      </c>
      <c r="K24" s="22">
        <f t="shared" si="5"/>
        <v>360508.6678</v>
      </c>
      <c r="L24" s="22">
        <f>SUM(L10,L17,L21:L23)</f>
        <v>5435536.738400001</v>
      </c>
      <c r="M24" s="22">
        <f>SUM(M10,M17,M21:M23)</f>
        <v>1072625.9361</v>
      </c>
      <c r="N24" s="22">
        <f>SUM(N10,N17,N21:N23)</f>
        <v>13494659.510399997</v>
      </c>
      <c r="O24" s="22">
        <f>SUM(O10,O17,O21:O23)</f>
        <v>8676598.868800001</v>
      </c>
      <c r="P24" s="19">
        <f>SUM(N24:O24)</f>
        <v>22171258.379199997</v>
      </c>
      <c r="Q24" s="3"/>
      <c r="BH24" s="4"/>
    </row>
    <row r="25" spans="2:60" s="12" customFormat="1" ht="12" customHeight="1"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"/>
      <c r="BH25" s="4"/>
    </row>
    <row r="26" spans="2:60" ht="12" customHeight="1">
      <c r="B26" s="3"/>
      <c r="D26" s="5"/>
      <c r="K26" s="6"/>
      <c r="O26" s="3"/>
      <c r="P26" s="23" t="s">
        <v>33</v>
      </c>
      <c r="BH26" s="3"/>
    </row>
    <row r="27" spans="2:60" ht="12" customHeight="1">
      <c r="B27" s="7"/>
      <c r="C27" s="26"/>
      <c r="D27" s="24" t="s">
        <v>2</v>
      </c>
      <c r="E27" s="64" t="s">
        <v>4</v>
      </c>
      <c r="F27" s="64" t="s">
        <v>5</v>
      </c>
      <c r="G27" s="64" t="s">
        <v>6</v>
      </c>
      <c r="H27" s="64" t="s">
        <v>7</v>
      </c>
      <c r="I27" s="64" t="s">
        <v>8</v>
      </c>
      <c r="J27" s="64" t="s">
        <v>9</v>
      </c>
      <c r="K27" s="64" t="s">
        <v>10</v>
      </c>
      <c r="L27" s="64" t="s">
        <v>11</v>
      </c>
      <c r="M27" s="64" t="s">
        <v>3</v>
      </c>
      <c r="N27" s="64" t="s">
        <v>12</v>
      </c>
      <c r="O27" s="64" t="s">
        <v>14</v>
      </c>
      <c r="P27" s="67" t="s">
        <v>0</v>
      </c>
      <c r="BH27" s="3"/>
    </row>
    <row r="28" spans="2:60" ht="27" customHeight="1">
      <c r="B28" s="8"/>
      <c r="C28" s="9"/>
      <c r="D28" s="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8"/>
      <c r="BH28" s="3"/>
    </row>
    <row r="29" spans="2:60" ht="12" customHeight="1">
      <c r="B29" s="61" t="s">
        <v>34</v>
      </c>
      <c r="C29" s="62"/>
      <c r="D29" s="63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9"/>
      <c r="BH29" s="3"/>
    </row>
    <row r="30" spans="2:16" ht="12" customHeight="1">
      <c r="B30" s="28"/>
      <c r="C30" s="53" t="s">
        <v>16</v>
      </c>
      <c r="D30" s="54"/>
      <c r="E30" s="34">
        <v>11416.1863</v>
      </c>
      <c r="F30" s="34">
        <v>5176.8516</v>
      </c>
      <c r="G30" s="34">
        <v>1142.3635</v>
      </c>
      <c r="H30" s="34">
        <v>4704.472400000001</v>
      </c>
      <c r="I30" s="34">
        <v>2147.3796</v>
      </c>
      <c r="J30" s="34">
        <v>3492.2798000000003</v>
      </c>
      <c r="K30" s="34">
        <v>85.19760000000001</v>
      </c>
      <c r="L30" s="34">
        <v>630.4753000000001</v>
      </c>
      <c r="M30" s="34">
        <v>935.2341</v>
      </c>
      <c r="N30" s="34">
        <v>13922.500399999999</v>
      </c>
      <c r="O30" s="34">
        <v>15095.1567</v>
      </c>
      <c r="P30" s="35">
        <f>SUM(N30:O30)</f>
        <v>29017.657099999997</v>
      </c>
    </row>
    <row r="31" spans="2:16" ht="12" customHeight="1">
      <c r="B31" s="29"/>
      <c r="C31" s="57" t="s">
        <v>17</v>
      </c>
      <c r="D31" s="58"/>
      <c r="E31" s="36">
        <v>83.8342</v>
      </c>
      <c r="F31" s="36">
        <v>25.131</v>
      </c>
      <c r="G31" s="36">
        <v>0</v>
      </c>
      <c r="H31" s="36">
        <v>64.8268</v>
      </c>
      <c r="I31" s="36">
        <v>0</v>
      </c>
      <c r="J31" s="36">
        <v>74.2444</v>
      </c>
      <c r="K31" s="36">
        <v>0</v>
      </c>
      <c r="L31" s="36">
        <v>9.5898</v>
      </c>
      <c r="M31" s="36">
        <v>0</v>
      </c>
      <c r="N31" s="36">
        <v>86.896</v>
      </c>
      <c r="O31" s="36">
        <v>407.1475</v>
      </c>
      <c r="P31" s="37">
        <f aca="true" t="shared" si="6" ref="P31:P44">SUM(N31:O31)</f>
        <v>494.0435</v>
      </c>
    </row>
    <row r="32" spans="2:60" ht="12" customHeight="1">
      <c r="B32" s="44" t="s">
        <v>18</v>
      </c>
      <c r="C32" s="59"/>
      <c r="D32" s="60"/>
      <c r="E32" s="17">
        <f aca="true" t="shared" si="7" ref="E32:O32">SUM(E30:E31)</f>
        <v>11500.020499999999</v>
      </c>
      <c r="F32" s="17">
        <f t="shared" si="7"/>
        <v>5201.9826</v>
      </c>
      <c r="G32" s="17">
        <f t="shared" si="7"/>
        <v>1142.3635</v>
      </c>
      <c r="H32" s="17">
        <f t="shared" si="7"/>
        <v>4769.2992</v>
      </c>
      <c r="I32" s="17">
        <f t="shared" si="7"/>
        <v>2147.3796</v>
      </c>
      <c r="J32" s="17">
        <f t="shared" si="7"/>
        <v>3566.5242000000003</v>
      </c>
      <c r="K32" s="17">
        <f t="shared" si="7"/>
        <v>85.19760000000001</v>
      </c>
      <c r="L32" s="17">
        <f t="shared" si="7"/>
        <v>640.0651</v>
      </c>
      <c r="M32" s="17">
        <f t="shared" si="7"/>
        <v>935.2341</v>
      </c>
      <c r="N32" s="17">
        <f t="shared" si="7"/>
        <v>14009.3964</v>
      </c>
      <c r="O32" s="17">
        <f t="shared" si="7"/>
        <v>15502.304199999999</v>
      </c>
      <c r="P32" s="18">
        <f t="shared" si="6"/>
        <v>29511.700599999996</v>
      </c>
      <c r="BH32" s="11"/>
    </row>
    <row r="33" spans="2:16" ht="12" customHeight="1">
      <c r="B33" s="30"/>
      <c r="C33" s="42" t="s">
        <v>19</v>
      </c>
      <c r="D33" s="43"/>
      <c r="E33" s="17">
        <v>1272307.5312</v>
      </c>
      <c r="F33" s="17">
        <v>887122.7498</v>
      </c>
      <c r="G33" s="17">
        <v>911930.3400999999</v>
      </c>
      <c r="H33" s="17">
        <v>131604.06040000002</v>
      </c>
      <c r="I33" s="17">
        <v>161139.4499</v>
      </c>
      <c r="J33" s="17">
        <v>215429.2128</v>
      </c>
      <c r="K33" s="17">
        <v>22342.7658</v>
      </c>
      <c r="L33" s="17">
        <v>660201.0857</v>
      </c>
      <c r="M33" s="17">
        <v>203242.84720000002</v>
      </c>
      <c r="N33" s="17">
        <v>2110990.7369000004</v>
      </c>
      <c r="O33" s="17">
        <v>2620453.5923</v>
      </c>
      <c r="P33" s="18">
        <f t="shared" si="6"/>
        <v>4731444.3292000005</v>
      </c>
    </row>
    <row r="34" spans="2:16" ht="12" customHeight="1">
      <c r="B34" s="29"/>
      <c r="C34" s="25"/>
      <c r="D34" s="38" t="s">
        <v>20</v>
      </c>
      <c r="E34" s="34">
        <v>6475530.3459</v>
      </c>
      <c r="F34" s="34">
        <v>3770519.9552</v>
      </c>
      <c r="G34" s="34">
        <v>3716073.9904</v>
      </c>
      <c r="H34" s="34">
        <v>344631.4324</v>
      </c>
      <c r="I34" s="34">
        <v>927202.0983</v>
      </c>
      <c r="J34" s="34">
        <v>1687466.3443</v>
      </c>
      <c r="K34" s="34">
        <v>187828.41</v>
      </c>
      <c r="L34" s="34">
        <v>1178456.6403</v>
      </c>
      <c r="M34" s="34">
        <v>468860.28449999995</v>
      </c>
      <c r="N34" s="34">
        <v>8001645.8548</v>
      </c>
      <c r="O34" s="34">
        <v>4562746.5084</v>
      </c>
      <c r="P34" s="35">
        <f t="shared" si="6"/>
        <v>12564392.3632</v>
      </c>
    </row>
    <row r="35" spans="2:16" ht="12" customHeight="1">
      <c r="B35" s="29"/>
      <c r="C35" s="25"/>
      <c r="D35" s="27" t="s">
        <v>21</v>
      </c>
      <c r="E35" s="39">
        <v>848549.5512</v>
      </c>
      <c r="F35" s="39">
        <v>825199.6285999999</v>
      </c>
      <c r="G35" s="39">
        <v>384045.3748</v>
      </c>
      <c r="H35" s="39">
        <v>34626.8095</v>
      </c>
      <c r="I35" s="39">
        <v>224855.3461</v>
      </c>
      <c r="J35" s="39">
        <v>251385.5332</v>
      </c>
      <c r="K35" s="39">
        <v>52036.8163</v>
      </c>
      <c r="L35" s="39">
        <v>351151.62100000004</v>
      </c>
      <c r="M35" s="39">
        <v>132480.5991</v>
      </c>
      <c r="N35" s="39">
        <v>1462859.8641000004</v>
      </c>
      <c r="O35" s="39">
        <v>3341475.3289</v>
      </c>
      <c r="P35" s="40">
        <f t="shared" si="6"/>
        <v>4804335.193</v>
      </c>
    </row>
    <row r="36" spans="2:16" ht="12" customHeight="1">
      <c r="B36" s="29"/>
      <c r="C36" s="25"/>
      <c r="D36" s="41" t="s">
        <v>22</v>
      </c>
      <c r="E36" s="36">
        <v>32781.3637</v>
      </c>
      <c r="F36" s="36">
        <v>20895.795400000003</v>
      </c>
      <c r="G36" s="36">
        <v>13703.7281</v>
      </c>
      <c r="H36" s="36">
        <v>1878.7937</v>
      </c>
      <c r="I36" s="36">
        <v>5510.7147</v>
      </c>
      <c r="J36" s="36">
        <v>19940.3931</v>
      </c>
      <c r="K36" s="36">
        <v>7388.2475</v>
      </c>
      <c r="L36" s="36">
        <v>24155.7078</v>
      </c>
      <c r="M36" s="36">
        <v>4063.3651</v>
      </c>
      <c r="N36" s="36">
        <v>62158.67900000001</v>
      </c>
      <c r="O36" s="36">
        <v>39444.4892</v>
      </c>
      <c r="P36" s="37">
        <f t="shared" si="6"/>
        <v>101603.16820000001</v>
      </c>
    </row>
    <row r="37" spans="2:60" s="12" customFormat="1" ht="12" customHeight="1">
      <c r="B37" s="29"/>
      <c r="C37" s="57" t="s">
        <v>23</v>
      </c>
      <c r="D37" s="58"/>
      <c r="E37" s="17">
        <f aca="true" t="shared" si="8" ref="E37:O37">SUM(E34:E36)</f>
        <v>7356861.260799999</v>
      </c>
      <c r="F37" s="17">
        <f t="shared" si="8"/>
        <v>4616615.3792</v>
      </c>
      <c r="G37" s="17">
        <f t="shared" si="8"/>
        <v>4113823.0933</v>
      </c>
      <c r="H37" s="17">
        <f t="shared" si="8"/>
        <v>381137.0356</v>
      </c>
      <c r="I37" s="17">
        <f t="shared" si="8"/>
        <v>1157568.1590999998</v>
      </c>
      <c r="J37" s="17">
        <f t="shared" si="8"/>
        <v>1958792.2706</v>
      </c>
      <c r="K37" s="17">
        <f t="shared" si="8"/>
        <v>247253.4738</v>
      </c>
      <c r="L37" s="17">
        <f t="shared" si="8"/>
        <v>1553763.9691</v>
      </c>
      <c r="M37" s="17">
        <f t="shared" si="8"/>
        <v>605404.2487</v>
      </c>
      <c r="N37" s="17">
        <f t="shared" si="8"/>
        <v>9526664.3979</v>
      </c>
      <c r="O37" s="17">
        <f t="shared" si="8"/>
        <v>7943666.3264999995</v>
      </c>
      <c r="P37" s="18">
        <f t="shared" si="6"/>
        <v>17470330.7244</v>
      </c>
      <c r="Q37" s="3"/>
      <c r="BH37" s="4"/>
    </row>
    <row r="38" spans="2:16" ht="12" customHeight="1">
      <c r="B38" s="31"/>
      <c r="C38" s="42" t="s">
        <v>24</v>
      </c>
      <c r="D38" s="43"/>
      <c r="E38" s="17">
        <v>102608.2974</v>
      </c>
      <c r="F38" s="17">
        <v>40822.4778</v>
      </c>
      <c r="G38" s="17">
        <v>52537.7771</v>
      </c>
      <c r="H38" s="17">
        <v>4813.177</v>
      </c>
      <c r="I38" s="17">
        <v>22927.2901</v>
      </c>
      <c r="J38" s="17">
        <v>15562.7406</v>
      </c>
      <c r="K38" s="17">
        <v>8181.3688</v>
      </c>
      <c r="L38" s="17">
        <v>33461.5522</v>
      </c>
      <c r="M38" s="17">
        <v>10528.531200000001</v>
      </c>
      <c r="N38" s="17">
        <v>119544.40409999999</v>
      </c>
      <c r="O38" s="17">
        <v>91023.5112</v>
      </c>
      <c r="P38" s="18">
        <f t="shared" si="6"/>
        <v>210567.9153</v>
      </c>
    </row>
    <row r="39" spans="2:60" s="12" customFormat="1" ht="12" customHeight="1">
      <c r="B39" s="44" t="s">
        <v>25</v>
      </c>
      <c r="C39" s="45"/>
      <c r="D39" s="46"/>
      <c r="E39" s="17">
        <f aca="true" t="shared" si="9" ref="E39:O39">SUM(E33,E37:E38)</f>
        <v>8731777.089399999</v>
      </c>
      <c r="F39" s="17">
        <f t="shared" si="9"/>
        <v>5544560.606800001</v>
      </c>
      <c r="G39" s="17">
        <f t="shared" si="9"/>
        <v>5078291.210499999</v>
      </c>
      <c r="H39" s="17">
        <f t="shared" si="9"/>
        <v>517554.27300000004</v>
      </c>
      <c r="I39" s="17">
        <f t="shared" si="9"/>
        <v>1341634.8990999998</v>
      </c>
      <c r="J39" s="17">
        <f t="shared" si="9"/>
        <v>2189784.224</v>
      </c>
      <c r="K39" s="17">
        <f t="shared" si="9"/>
        <v>277777.6084</v>
      </c>
      <c r="L39" s="17">
        <f t="shared" si="9"/>
        <v>2247426.607</v>
      </c>
      <c r="M39" s="17">
        <f t="shared" si="9"/>
        <v>819175.6271</v>
      </c>
      <c r="N39" s="17">
        <f t="shared" si="9"/>
        <v>11757199.538900001</v>
      </c>
      <c r="O39" s="17">
        <f t="shared" si="9"/>
        <v>10655143.43</v>
      </c>
      <c r="P39" s="18">
        <f t="shared" si="6"/>
        <v>22412342.968900003</v>
      </c>
      <c r="Q39" s="3"/>
      <c r="BH39" s="4"/>
    </row>
    <row r="40" spans="2:16" ht="12" customHeight="1">
      <c r="B40" s="31"/>
      <c r="C40" s="53" t="s">
        <v>26</v>
      </c>
      <c r="D40" s="54"/>
      <c r="E40" s="34">
        <v>840.2308</v>
      </c>
      <c r="F40" s="34">
        <v>320.6621</v>
      </c>
      <c r="G40" s="34">
        <v>117.8261</v>
      </c>
      <c r="H40" s="34">
        <v>72.76079999999999</v>
      </c>
      <c r="I40" s="34">
        <v>59.7889</v>
      </c>
      <c r="J40" s="34">
        <v>428.7847</v>
      </c>
      <c r="K40" s="34">
        <v>24.6992</v>
      </c>
      <c r="L40" s="34">
        <v>269.2073</v>
      </c>
      <c r="M40" s="34">
        <v>67.6549</v>
      </c>
      <c r="N40" s="34">
        <v>1111.4399</v>
      </c>
      <c r="O40" s="34">
        <v>743.1424</v>
      </c>
      <c r="P40" s="35">
        <f t="shared" si="6"/>
        <v>1854.5823</v>
      </c>
    </row>
    <row r="41" spans="2:16" ht="12" customHeight="1">
      <c r="B41" s="31"/>
      <c r="C41" s="55" t="s">
        <v>27</v>
      </c>
      <c r="D41" s="56"/>
      <c r="E41" s="39">
        <v>5335.9015</v>
      </c>
      <c r="F41" s="39">
        <v>2959.7704</v>
      </c>
      <c r="G41" s="39">
        <v>1780.2018000000003</v>
      </c>
      <c r="H41" s="39">
        <v>3243.7619999999997</v>
      </c>
      <c r="I41" s="39">
        <v>1385.0657999999999</v>
      </c>
      <c r="J41" s="39">
        <v>1675.5742</v>
      </c>
      <c r="K41" s="39">
        <v>74.0957</v>
      </c>
      <c r="L41" s="39">
        <v>714.6095</v>
      </c>
      <c r="M41" s="39">
        <v>501.28229999999996</v>
      </c>
      <c r="N41" s="39">
        <v>7472.9369</v>
      </c>
      <c r="O41" s="39">
        <v>1232.5018</v>
      </c>
      <c r="P41" s="40">
        <f t="shared" si="6"/>
        <v>8705.438699999999</v>
      </c>
    </row>
    <row r="42" spans="2:16" ht="12" customHeight="1">
      <c r="B42" s="29"/>
      <c r="C42" s="57" t="s">
        <v>28</v>
      </c>
      <c r="D42" s="58"/>
      <c r="E42" s="36">
        <v>2211.4522</v>
      </c>
      <c r="F42" s="36">
        <v>757.5693</v>
      </c>
      <c r="G42" s="36">
        <v>172.16069999999996</v>
      </c>
      <c r="H42" s="36">
        <v>821.2149999999999</v>
      </c>
      <c r="I42" s="36">
        <v>384.6631</v>
      </c>
      <c r="J42" s="36">
        <v>683.8810000000001</v>
      </c>
      <c r="K42" s="36">
        <v>66.3754</v>
      </c>
      <c r="L42" s="36">
        <v>904.605</v>
      </c>
      <c r="M42" s="36">
        <v>429.066</v>
      </c>
      <c r="N42" s="36">
        <v>3521.3726</v>
      </c>
      <c r="O42" s="36">
        <v>5029.1396</v>
      </c>
      <c r="P42" s="37">
        <f t="shared" si="6"/>
        <v>8550.512200000001</v>
      </c>
    </row>
    <row r="43" spans="2:60" s="12" customFormat="1" ht="12" customHeight="1">
      <c r="B43" s="44" t="s">
        <v>29</v>
      </c>
      <c r="C43" s="59"/>
      <c r="D43" s="60"/>
      <c r="E43" s="17">
        <f aca="true" t="shared" si="10" ref="E43:O43">SUM(E40:E42)</f>
        <v>8387.5845</v>
      </c>
      <c r="F43" s="17">
        <f t="shared" si="10"/>
        <v>4038.0018</v>
      </c>
      <c r="G43" s="17">
        <f t="shared" si="10"/>
        <v>2070.1886000000004</v>
      </c>
      <c r="H43" s="17">
        <f t="shared" si="10"/>
        <v>4137.7378</v>
      </c>
      <c r="I43" s="17">
        <f t="shared" si="10"/>
        <v>1829.5177999999999</v>
      </c>
      <c r="J43" s="17">
        <f t="shared" si="10"/>
        <v>2788.2399000000005</v>
      </c>
      <c r="K43" s="17">
        <f t="shared" si="10"/>
        <v>165.1703</v>
      </c>
      <c r="L43" s="17">
        <f t="shared" si="10"/>
        <v>1888.4218</v>
      </c>
      <c r="M43" s="17">
        <f t="shared" si="10"/>
        <v>998.0031999999999</v>
      </c>
      <c r="N43" s="17">
        <f t="shared" si="10"/>
        <v>12105.7494</v>
      </c>
      <c r="O43" s="17">
        <f t="shared" si="10"/>
        <v>7004.7838</v>
      </c>
      <c r="P43" s="18">
        <f t="shared" si="6"/>
        <v>19110.5332</v>
      </c>
      <c r="Q43" s="3"/>
      <c r="BH43" s="4"/>
    </row>
    <row r="44" spans="2:16" ht="12" customHeight="1">
      <c r="B44" s="47" t="s">
        <v>30</v>
      </c>
      <c r="C44" s="48"/>
      <c r="D44" s="49"/>
      <c r="E44" s="17">
        <v>52987.09</v>
      </c>
      <c r="F44" s="17">
        <v>59189.528699999995</v>
      </c>
      <c r="G44" s="17">
        <v>43329.0294</v>
      </c>
      <c r="H44" s="17">
        <v>552.6292000000001</v>
      </c>
      <c r="I44" s="17">
        <v>10745.776</v>
      </c>
      <c r="J44" s="17">
        <v>23857.0034</v>
      </c>
      <c r="K44" s="17">
        <v>4005.8923999999997</v>
      </c>
      <c r="L44" s="17">
        <v>4642.1078</v>
      </c>
      <c r="M44" s="17">
        <v>5045.1594</v>
      </c>
      <c r="N44" s="17">
        <v>89389.28390000001</v>
      </c>
      <c r="O44" s="17">
        <v>35870.6041</v>
      </c>
      <c r="P44" s="18">
        <f t="shared" si="6"/>
        <v>125259.888</v>
      </c>
    </row>
    <row r="45" spans="2:16" ht="12" customHeight="1">
      <c r="B45" s="47" t="s">
        <v>31</v>
      </c>
      <c r="C45" s="48"/>
      <c r="D45" s="49"/>
      <c r="E45" s="17">
        <v>9466.4239</v>
      </c>
      <c r="F45" s="17">
        <v>4558.9919</v>
      </c>
      <c r="G45" s="17">
        <v>976.4919</v>
      </c>
      <c r="H45" s="17">
        <v>580.1452</v>
      </c>
      <c r="I45" s="17">
        <v>22.3008</v>
      </c>
      <c r="J45" s="17">
        <v>8683.7557</v>
      </c>
      <c r="K45" s="17">
        <v>25.3008</v>
      </c>
      <c r="L45" s="17">
        <v>8257.311599999999</v>
      </c>
      <c r="M45" s="17">
        <v>755.0124999999999</v>
      </c>
      <c r="N45" s="17">
        <v>14439.8056</v>
      </c>
      <c r="O45" s="17">
        <v>7828.3659</v>
      </c>
      <c r="P45" s="18">
        <f>SUM(N45:O45)</f>
        <v>22268.1715</v>
      </c>
    </row>
    <row r="46" spans="2:60" s="12" customFormat="1" ht="12" customHeight="1">
      <c r="B46" s="50" t="s">
        <v>32</v>
      </c>
      <c r="C46" s="51"/>
      <c r="D46" s="52"/>
      <c r="E46" s="22">
        <f aca="true" t="shared" si="11" ref="E46:O46">SUM(E32,E39,E43:E45)</f>
        <v>8814118.2083</v>
      </c>
      <c r="F46" s="22">
        <f t="shared" si="11"/>
        <v>5617549.1118</v>
      </c>
      <c r="G46" s="22">
        <f t="shared" si="11"/>
        <v>5125809.283899999</v>
      </c>
      <c r="H46" s="22">
        <f t="shared" si="11"/>
        <v>527594.0844</v>
      </c>
      <c r="I46" s="22">
        <f t="shared" si="11"/>
        <v>1356379.8733</v>
      </c>
      <c r="J46" s="22">
        <f t="shared" si="11"/>
        <v>2228679.7471999996</v>
      </c>
      <c r="K46" s="22">
        <f t="shared" si="11"/>
        <v>282059.1695000001</v>
      </c>
      <c r="L46" s="22">
        <f t="shared" si="11"/>
        <v>2262854.5132999998</v>
      </c>
      <c r="M46" s="22">
        <f t="shared" si="11"/>
        <v>826909.0363</v>
      </c>
      <c r="N46" s="22">
        <f t="shared" si="11"/>
        <v>11887143.774200002</v>
      </c>
      <c r="O46" s="22">
        <f t="shared" si="11"/>
        <v>10721349.488</v>
      </c>
      <c r="P46" s="19">
        <f>SUM(N46:O46)</f>
        <v>22608493.2622</v>
      </c>
      <c r="Q46" s="3"/>
      <c r="BH46" s="4"/>
    </row>
    <row r="47" spans="2:16" ht="12" customHeight="1">
      <c r="B47" s="25" t="s">
        <v>13</v>
      </c>
      <c r="C47" s="25"/>
      <c r="D47" s="9"/>
      <c r="E47" s="10"/>
      <c r="F47" s="10"/>
      <c r="G47" s="10"/>
      <c r="H47" s="10"/>
      <c r="I47" s="10"/>
      <c r="J47" s="10"/>
      <c r="L47" s="10"/>
      <c r="M47" s="10"/>
      <c r="N47" s="10"/>
      <c r="O47" s="10"/>
      <c r="P47" s="10"/>
    </row>
    <row r="48" spans="2:16" ht="12" customHeight="1">
      <c r="B48" s="9"/>
      <c r="C48" s="9"/>
      <c r="D48" s="9"/>
      <c r="E48" s="10"/>
      <c r="F48" s="10"/>
      <c r="G48" s="10"/>
      <c r="H48" s="10"/>
      <c r="I48" s="10"/>
      <c r="J48" s="10"/>
      <c r="L48" s="10"/>
      <c r="M48" s="10"/>
      <c r="N48" s="10"/>
      <c r="O48" s="10"/>
      <c r="P48" s="10"/>
    </row>
  </sheetData>
  <sheetProtection/>
  <mergeCells count="54">
    <mergeCell ref="B21:D21"/>
    <mergeCell ref="B22:D22"/>
    <mergeCell ref="B23:D23"/>
    <mergeCell ref="B17:D17"/>
    <mergeCell ref="C18:D18"/>
    <mergeCell ref="C19:D19"/>
    <mergeCell ref="C20:D20"/>
    <mergeCell ref="G5:G7"/>
    <mergeCell ref="H5:H7"/>
    <mergeCell ref="K5:K7"/>
    <mergeCell ref="L5:L7"/>
    <mergeCell ref="B24:D24"/>
    <mergeCell ref="B7:D7"/>
    <mergeCell ref="E5:E7"/>
    <mergeCell ref="F5:F7"/>
    <mergeCell ref="C8:D8"/>
    <mergeCell ref="C9:D9"/>
    <mergeCell ref="B10:D10"/>
    <mergeCell ref="C11:D11"/>
    <mergeCell ref="C15:D15"/>
    <mergeCell ref="C16:D16"/>
    <mergeCell ref="O5:O7"/>
    <mergeCell ref="P5:P7"/>
    <mergeCell ref="I5:I7"/>
    <mergeCell ref="J5:J7"/>
    <mergeCell ref="M5:M7"/>
    <mergeCell ref="N5:N7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B29:D29"/>
    <mergeCell ref="C30:D30"/>
    <mergeCell ref="C31:D31"/>
    <mergeCell ref="B32:D32"/>
    <mergeCell ref="C33:D33"/>
    <mergeCell ref="C37:D37"/>
    <mergeCell ref="C38:D38"/>
    <mergeCell ref="B39:D39"/>
    <mergeCell ref="B44:D44"/>
    <mergeCell ref="B45:D45"/>
    <mergeCell ref="B46:D46"/>
    <mergeCell ref="C40:D40"/>
    <mergeCell ref="C41:D41"/>
    <mergeCell ref="C42:D42"/>
    <mergeCell ref="B43:D43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2012-03-06T08:12:27Z</cp:lastPrinted>
  <dcterms:created xsi:type="dcterms:W3CDTF">2001-10-15T03:59:22Z</dcterms:created>
  <dcterms:modified xsi:type="dcterms:W3CDTF">2017-03-22T05:23:36Z</dcterms:modified>
  <cp:category/>
  <cp:version/>
  <cp:contentType/>
  <cp:contentStatus/>
</cp:coreProperties>
</file>