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oyota" sheetId="1" r:id="rId1"/>
    <sheet name="Mazda" sheetId="2" r:id="rId2"/>
    <sheet name="Mitsubishi" sheetId="3" r:id="rId3"/>
  </sheets>
  <externalReferences>
    <externalReference r:id="rId6"/>
    <externalReference r:id="rId7"/>
    <externalReference r:id="rId8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1">'Mazda'!$A$1:$T$16</definedName>
    <definedName name="_xlnm.Print_Area" localSheetId="2">'Mitsubishi'!$A$2:$T$27</definedName>
    <definedName name="_xlnm.Print_Area" localSheetId="0">'Toyota'!$A$1:$T$16</definedName>
    <definedName name="_xlnm.Print_Titles" localSheetId="2">'Mitsubishi'!$3:$8</definedName>
    <definedName name="_xlnm.Print_Titles" localSheetId="0">'Toyota'!$4:$8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<sst xmlns="http://schemas.openxmlformats.org/spreadsheetml/2006/main" count="387" uniqueCount="173">
  <si>
    <t>当該自動車の製造又は輸入の事業を行う者の氏名又は名称　</t>
  </si>
  <si>
    <t>トヨタ自動車株式会社</t>
  </si>
  <si>
    <t>ガソリン貨物車（軽自動車）又はガソリン貨物車（普通・小型）</t>
  </si>
  <si>
    <t>目標年度（平成２２年度）</t>
  </si>
  <si>
    <r>
      <rPr>
        <sz val="8"/>
        <rFont val="ＭＳ Ｐゴシック"/>
        <family val="3"/>
      </rPr>
      <t>燃費基準
達成・向上
達成レベル</t>
    </r>
  </si>
  <si>
    <t>(kg)</t>
  </si>
  <si>
    <t>ABF-
TRY220</t>
  </si>
  <si>
    <t>1TR</t>
  </si>
  <si>
    <t>5MT</t>
  </si>
  <si>
    <t>V
FI</t>
  </si>
  <si>
    <t>3W
AI</t>
  </si>
  <si>
    <t>R</t>
  </si>
  <si>
    <t>V
FI</t>
  </si>
  <si>
    <t>3W
AI</t>
  </si>
  <si>
    <t>R</t>
  </si>
  <si>
    <t>ABF-
TRY230</t>
  </si>
  <si>
    <t>5MT</t>
  </si>
  <si>
    <t>（注）JC08モード燃費値を有する車両については、１０・１５モード燃費値に下線を引いています。</t>
  </si>
  <si>
    <t>（注）車両総重量2.5t超3.5t以下の貨物車については、平成２２年度燃費基準は設定されていません。</t>
  </si>
  <si>
    <t xml:space="preserve"> *印の付いている通称名については、ダイハツ工業株式会社が製造事業者です。</t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</si>
  <si>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</si>
  <si>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</si>
  <si>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</si>
  <si>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１ｋｍ走行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</si>
  <si>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</si>
  <si>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</si>
  <si>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</si>
  <si>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</si>
  <si>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</si>
  <si>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</si>
  <si>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</si>
  <si>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</si>
  <si>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</si>
  <si>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</si>
  <si>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</si>
  <si>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</si>
  <si>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</si>
  <si>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</si>
  <si>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</si>
  <si>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</si>
  <si>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</si>
  <si>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</si>
  <si>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</si>
  <si>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</si>
  <si>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構造</t>
    </r>
  </si>
  <si>
    <r>
      <t>(km/L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</si>
  <si>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ＣＯ</t>
    </r>
    <r>
      <rPr>
        <sz val="8"/>
        <rFont val="Arial"/>
        <family val="2"/>
      </rPr>
      <t>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</si>
  <si>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</si>
  <si>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</si>
  <si>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</si>
  <si>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</si>
  <si>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</si>
  <si>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</si>
  <si>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t>(</t>
    </r>
    <r>
      <rPr>
        <sz val="8"/>
        <rFont val="ＭＳ Ｐゴシック"/>
        <family val="3"/>
      </rPr>
      <t>Ｌ）</t>
    </r>
  </si>
  <si>
    <r>
      <rPr>
        <sz val="8"/>
        <rFont val="ＭＳ Ｐゴシック"/>
        <family val="3"/>
      </rPr>
      <t>変速段数</t>
    </r>
  </si>
  <si>
    <r>
      <t>(</t>
    </r>
    <r>
      <rPr>
        <sz val="8"/>
        <rFont val="ＭＳ Ｐゴシック"/>
        <family val="3"/>
      </rPr>
      <t>ｇ</t>
    </r>
    <r>
      <rPr>
        <sz val="8"/>
        <rFont val="Arial"/>
        <family val="2"/>
      </rPr>
      <t xml:space="preserve"> -</t>
    </r>
    <r>
      <rPr>
        <sz val="8"/>
        <rFont val="ＭＳ Ｐゴシック"/>
        <family val="3"/>
      </rPr>
      <t>ＣＯ</t>
    </r>
    <r>
      <rPr>
        <sz val="8"/>
        <rFont val="Arial"/>
        <family val="2"/>
      </rPr>
      <t>2/km</t>
    </r>
    <r>
      <rPr>
        <sz val="8"/>
        <rFont val="ＭＳ Ｐゴシック"/>
        <family val="3"/>
      </rPr>
      <t>）</t>
    </r>
  </si>
  <si>
    <r>
      <t>(km/L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</si>
  <si>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</si>
  <si>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</si>
  <si>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</si>
  <si>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</si>
  <si>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r>
      <rPr>
        <sz val="8"/>
        <rFont val="ＭＳ Ｐゴシック"/>
        <family val="3"/>
      </rPr>
      <t>トヨタ</t>
    </r>
  </si>
  <si>
    <r>
      <rPr>
        <sz val="8"/>
        <rFont val="ＭＳ Ｐゴシック"/>
        <family val="3"/>
      </rPr>
      <t>ダイナ
トヨエース</t>
    </r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</si>
  <si>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B2</t>
    </r>
  </si>
  <si>
    <r>
      <rPr>
        <sz val="8"/>
        <rFont val="ＭＳ Ｐゴシック"/>
        <family val="3"/>
      </rPr>
      <t>／</t>
    </r>
  </si>
  <si>
    <r>
      <rPr>
        <sz val="8"/>
        <rFont val="ＭＳ Ｐゴシック"/>
        <family val="3"/>
      </rPr>
      <t>燃費基準無し</t>
    </r>
  </si>
  <si>
    <r>
      <t xml:space="preserve">4AT
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</si>
  <si>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／</t>
    </r>
  </si>
  <si>
    <r>
      <t>1560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1750</t>
    </r>
  </si>
  <si>
    <r>
      <t>1560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1590</t>
    </r>
  </si>
  <si>
    <r>
      <t>1570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1610</t>
    </r>
  </si>
  <si>
    <r>
      <t>1590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</si>
  <si>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r>
      <t>1580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1720</t>
    </r>
  </si>
  <si>
    <r>
      <t>1250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1500</t>
    </r>
  </si>
  <si>
    <r>
      <t>2975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3415</t>
    </r>
  </si>
  <si>
    <r>
      <t>2975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3005</t>
    </r>
  </si>
  <si>
    <r>
      <t>2985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3025</t>
    </r>
  </si>
  <si>
    <r>
      <t>3250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3365</t>
    </r>
  </si>
  <si>
    <r>
      <t>2995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3385</t>
    </r>
  </si>
  <si>
    <r>
      <rPr>
        <sz val="8"/>
        <rFont val="ＭＳ Ｐゴシック"/>
        <family val="3"/>
      </rPr>
      <t>当該自動車の製造又は輸入の事業を行う者の氏名又は名称　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</si>
  <si>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</si>
  <si>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</si>
  <si>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</si>
  <si>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</si>
  <si>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t>マツダ株式会社</t>
  </si>
  <si>
    <t>ガソリン貨物車（軽自動車）又はガソリン貨物車（普通・小型）</t>
  </si>
  <si>
    <t>途中計算</t>
  </si>
  <si>
    <r>
      <t>125</t>
    </r>
    <r>
      <rPr>
        <sz val="8"/>
        <rFont val="ＭＳ Ｐゴシック"/>
        <family val="3"/>
      </rPr>
      <t>まで</t>
    </r>
  </si>
  <si>
    <t>マツダ</t>
  </si>
  <si>
    <t>※1</t>
  </si>
  <si>
    <t>ファミリアバン</t>
  </si>
  <si>
    <t>DBF-BVZNY12</t>
  </si>
  <si>
    <t>HR16</t>
  </si>
  <si>
    <t>1.597</t>
  </si>
  <si>
    <t>4AT(E･LTC)</t>
  </si>
  <si>
    <t>1760～1775</t>
  </si>
  <si>
    <t>構造A</t>
  </si>
  <si>
    <t>V,EP</t>
  </si>
  <si>
    <t>3W</t>
  </si>
  <si>
    <t>A</t>
  </si>
  <si>
    <t>☆☆☆☆</t>
  </si>
  <si>
    <t>110</t>
  </si>
  <si>
    <t/>
  </si>
  <si>
    <t>1780～1795</t>
  </si>
  <si>
    <t>CBF-BVJY12</t>
  </si>
  <si>
    <t>MR18</t>
  </si>
  <si>
    <t>4AT（E･LTC)</t>
  </si>
  <si>
    <t>1170～1180</t>
  </si>
  <si>
    <t>1730～1755</t>
  </si>
  <si>
    <t>構造Ａ</t>
  </si>
  <si>
    <t>EP,V</t>
  </si>
  <si>
    <t>F</t>
  </si>
  <si>
    <t>☆☆☆</t>
  </si>
  <si>
    <t>（注）</t>
  </si>
  <si>
    <t>※1印の付いている通称名については、日産自動車株式会社が製造事業者である。</t>
  </si>
  <si>
    <t>JC08モード燃費値を有する車両については、１０・１５モード燃費値に下線を引いています。</t>
  </si>
  <si>
    <t>車両総重量2.5t超3.5t以下の貨物車については、平成２２年度燃費基準は設定されていません。</t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</si>
  <si>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</si>
  <si>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</si>
  <si>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</si>
  <si>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</si>
  <si>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</si>
  <si>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t>ガソリン貨物車（普通・小型）</t>
  </si>
  <si>
    <t>三菱</t>
  </si>
  <si>
    <t>※2</t>
  </si>
  <si>
    <t>デリカ</t>
  </si>
  <si>
    <t>ABF-SKP2TM</t>
  </si>
  <si>
    <t>L8</t>
  </si>
  <si>
    <t>5MT</t>
  </si>
  <si>
    <t>1270～1280</t>
  </si>
  <si>
    <t>850～1000</t>
  </si>
  <si>
    <t>2230～2390</t>
  </si>
  <si>
    <t>FI</t>
  </si>
  <si>
    <t>3W+EGR</t>
  </si>
  <si>
    <t>R</t>
  </si>
  <si>
    <r>
      <t>4AT(E</t>
    </r>
    <r>
      <rPr>
        <sz val="8"/>
        <rFont val="ＭＳ ゴシック"/>
        <family val="3"/>
      </rPr>
      <t>･</t>
    </r>
    <r>
      <rPr>
        <sz val="8"/>
        <rFont val="Arial"/>
        <family val="2"/>
      </rPr>
      <t>LTC)</t>
    </r>
  </si>
  <si>
    <t>2230～2380</t>
  </si>
  <si>
    <t>ABF-SKP2VM</t>
  </si>
  <si>
    <t>1290～1380</t>
  </si>
  <si>
    <t>500～1000</t>
  </si>
  <si>
    <t>2105～2490</t>
  </si>
  <si>
    <t>1300～1390</t>
  </si>
  <si>
    <t>2105～2500</t>
  </si>
  <si>
    <t>ABF-SKP2LM</t>
  </si>
  <si>
    <t>ｼﾝｸﾞﾙﾀｲﾔ</t>
  </si>
  <si>
    <t>1400～1410</t>
  </si>
  <si>
    <t>2510～2520</t>
  </si>
  <si>
    <t>／</t>
  </si>
  <si>
    <t>ﾀﾞﾌﾞﾙﾀｲﾔ</t>
  </si>
  <si>
    <t>ABF-SKP2MM</t>
  </si>
  <si>
    <t>1450～1480</t>
  </si>
  <si>
    <t>2510～2540</t>
  </si>
  <si>
    <t>1450～1500</t>
  </si>
  <si>
    <t>2510～2560</t>
  </si>
  <si>
    <t>DBF-CVZNY12</t>
  </si>
  <si>
    <t>V,EP</t>
  </si>
  <si>
    <t>CBF-CVJY12</t>
  </si>
  <si>
    <t>1.797</t>
  </si>
  <si>
    <t>※1印の付いている通称名については、日産自動車株式会社が製造事業者です。</t>
  </si>
  <si>
    <t>※2印の付いている通称名については、マツダ株式会社が製造事業者です。</t>
  </si>
  <si>
    <t>（注）　JC08モード燃費値を有する車両については、10･15モード燃費値に下線を引いています。</t>
  </si>
  <si>
    <t>（注）　車両総重量2.5t超3.5t以下の貨物車については、平成22年度燃費基準は設定されていません。</t>
  </si>
  <si>
    <r>
      <rPr>
        <sz val="8"/>
        <rFont val="ＭＳ Ｐゴシック"/>
        <family val="3"/>
      </rPr>
      <t>燃費基準無し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</si>
  <si>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</si>
  <si>
    <r>
      <rPr>
        <sz val="8"/>
        <rFont val="ＭＳ Ｐゴシック"/>
        <family val="3"/>
      </rPr>
      <t>ランサーカーゴ</t>
    </r>
  </si>
  <si>
    <r>
      <t>4AT(E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</si>
  <si>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1760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1775</t>
    </r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</si>
  <si>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A</t>
    </r>
  </si>
  <si>
    <r>
      <rPr>
        <u val="single"/>
        <sz val="8"/>
        <rFont val="ＭＳ Ｐゴシック"/>
        <family val="3"/>
      </rPr>
      <t>☆☆☆☆</t>
    </r>
  </si>
  <si>
    <r>
      <t>1780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1795</t>
    </r>
  </si>
  <si>
    <r>
      <t>1170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1180</t>
    </r>
  </si>
  <si>
    <r>
      <t>1730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1755</t>
    </r>
  </si>
  <si>
    <r>
      <rPr>
        <u val="single"/>
        <sz val="8"/>
        <rFont val="ＭＳ Ｐゴシック"/>
        <family val="3"/>
      </rPr>
      <t>☆☆☆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</si>
</sst>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_);[Red]\(0\)"/>
    <numFmt numFmtId="179" formatCode="0_ "/>
    <numFmt numFmtId="180" formatCode="0.000000_ "/>
    <numFmt numFmtId="181" formatCode="0.0_);[Red]\(0.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Arial"/>
      <family val="2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sz val="8"/>
      <color indexed="55"/>
      <name val="Arial"/>
      <family val="2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56" fontId="5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7" fontId="9" fillId="0" borderId="0" xfId="0" applyNumberFormat="1" applyFont="1" applyBorder="1" applyAlignment="1">
      <alignment horizontal="center"/>
    </xf>
    <xf numFmtId="178" fontId="9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5" xfId="0" applyFont="1" applyFill="1" applyBorder="1" applyAlignment="1">
      <alignment horizontal="center" shrinkToFit="1"/>
    </xf>
    <xf numFmtId="0" fontId="7" fillId="0" borderId="16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shrinkToFit="1"/>
    </xf>
    <xf numFmtId="0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177" fontId="29" fillId="0" borderId="34" xfId="0" applyNumberFormat="1" applyFont="1" applyFill="1" applyBorder="1" applyAlignment="1">
      <alignment horizontal="center" vertical="center" wrapText="1"/>
    </xf>
    <xf numFmtId="1" fontId="30" fillId="0" borderId="35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wrapText="1"/>
    </xf>
    <xf numFmtId="0" fontId="7" fillId="0" borderId="33" xfId="0" applyFont="1" applyFill="1" applyBorder="1" applyAlignment="1">
      <alignment/>
    </xf>
    <xf numFmtId="0" fontId="7" fillId="0" borderId="23" xfId="0" applyFont="1" applyFill="1" applyBorder="1" applyAlignment="1">
      <alignment horizontal="left" vertical="center"/>
    </xf>
    <xf numFmtId="177" fontId="29" fillId="0" borderId="38" xfId="0" applyNumberFormat="1" applyFont="1" applyFill="1" applyBorder="1" applyAlignment="1">
      <alignment horizontal="center" vertical="center" wrapText="1"/>
    </xf>
    <xf numFmtId="1" fontId="30" fillId="0" borderId="39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Continuous"/>
    </xf>
    <xf numFmtId="0" fontId="7" fillId="0" borderId="2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77" fontId="30" fillId="0" borderId="0" xfId="0" applyNumberFormat="1" applyFont="1" applyFill="1" applyBorder="1" applyAlignment="1" quotePrefix="1">
      <alignment horizontal="center" vertical="center" wrapText="1"/>
    </xf>
    <xf numFmtId="179" fontId="3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177" fontId="30" fillId="0" borderId="34" xfId="0" applyNumberFormat="1" applyFont="1" applyFill="1" applyBorder="1" applyAlignment="1" quotePrefix="1">
      <alignment horizontal="center" vertical="center" wrapText="1"/>
    </xf>
    <xf numFmtId="177" fontId="30" fillId="0" borderId="11" xfId="0" applyNumberFormat="1" applyFont="1" applyFill="1" applyBorder="1" applyAlignment="1" quotePrefix="1">
      <alignment horizontal="center" vertical="center" wrapText="1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177" fontId="30" fillId="0" borderId="38" xfId="0" applyNumberFormat="1" applyFont="1" applyFill="1" applyBorder="1" applyAlignment="1" quotePrefix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179" fontId="30" fillId="0" borderId="35" xfId="0" applyNumberFormat="1" applyFont="1" applyFill="1" applyBorder="1" applyAlignment="1">
      <alignment horizontal="center" vertical="center" wrapText="1"/>
    </xf>
    <xf numFmtId="179" fontId="30" fillId="0" borderId="39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28" fillId="0" borderId="1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177" fontId="29" fillId="0" borderId="31" xfId="0" applyNumberFormat="1" applyFont="1" applyFill="1" applyBorder="1" applyAlignment="1" quotePrefix="1">
      <alignment horizontal="center" vertical="center"/>
    </xf>
    <xf numFmtId="179" fontId="30" fillId="0" borderId="42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 quotePrefix="1">
      <alignment horizontal="center" vertical="center"/>
    </xf>
    <xf numFmtId="180" fontId="7" fillId="0" borderId="0" xfId="0" applyNumberFormat="1" applyFont="1" applyFill="1" applyAlignment="1">
      <alignment/>
    </xf>
    <xf numFmtId="177" fontId="29" fillId="0" borderId="34" xfId="0" applyNumberFormat="1" applyFont="1" applyFill="1" applyBorder="1" applyAlignment="1" quotePrefix="1">
      <alignment horizontal="center" vertical="center"/>
    </xf>
    <xf numFmtId="179" fontId="30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7" fontId="30" fillId="0" borderId="0" xfId="0" applyNumberFormat="1" applyFont="1" applyFill="1" applyBorder="1" applyAlignment="1" quotePrefix="1">
      <alignment horizontal="center" vertical="center"/>
    </xf>
    <xf numFmtId="179" fontId="3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 quotePrefix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>
      <alignment vertical="center"/>
    </xf>
    <xf numFmtId="181" fontId="29" fillId="0" borderId="34" xfId="0" applyNumberFormat="1" applyFont="1" applyFill="1" applyBorder="1" applyAlignment="1">
      <alignment horizontal="center" vertical="center"/>
    </xf>
    <xf numFmtId="0" fontId="30" fillId="0" borderId="35" xfId="0" applyNumberFormat="1" applyFont="1" applyFill="1" applyBorder="1" applyAlignment="1">
      <alignment horizontal="center" vertical="center"/>
    </xf>
    <xf numFmtId="181" fontId="7" fillId="0" borderId="41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181" fontId="29" fillId="0" borderId="38" xfId="0" applyNumberFormat="1" applyFont="1" applyFill="1" applyBorder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Normal="75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5.50390625" style="2" customWidth="1"/>
    <col min="2" max="2" width="1.875" style="2" customWidth="1"/>
    <col min="3" max="3" width="8.50390625" style="2" customWidth="1"/>
    <col min="4" max="4" width="8.875" style="2" bestFit="1" customWidth="1"/>
    <col min="5" max="5" width="5.125" style="2" customWidth="1"/>
    <col min="6" max="6" width="7.625" style="2" customWidth="1"/>
    <col min="7" max="7" width="8.125" style="2" customWidth="1"/>
    <col min="8" max="8" width="8.875" style="2" bestFit="1" customWidth="1"/>
    <col min="9" max="10" width="8.875" style="2" customWidth="1"/>
    <col min="11" max="11" width="7.875" style="2" customWidth="1"/>
    <col min="12" max="12" width="6.625" style="3" customWidth="1"/>
    <col min="13" max="13" width="7.375" style="4" customWidth="1"/>
    <col min="14" max="14" width="5.125" style="5" customWidth="1"/>
    <col min="15" max="15" width="4.375" style="2" customWidth="1"/>
    <col min="16" max="16" width="12.875" style="2" customWidth="1"/>
    <col min="17" max="17" width="6.75390625" style="2" customWidth="1"/>
    <col min="18" max="18" width="6.125" style="2" customWidth="1"/>
    <col min="19" max="20" width="9.00390625" style="2" customWidth="1"/>
    <col min="21" max="21" width="4.75390625" style="2" customWidth="1"/>
    <col min="22" max="22" width="9.00390625" style="8" customWidth="1"/>
    <col min="23" max="16384" width="9.00390625" style="2" customWidth="1"/>
  </cols>
  <sheetData>
    <row r="1" spans="1:18" ht="21.75" customHeight="1">
      <c r="A1" s="1"/>
      <c r="B1" s="1"/>
      <c r="Q1" s="6"/>
      <c r="R1" s="7"/>
    </row>
    <row r="2" spans="1:22" s="9" customFormat="1" ht="14.25">
      <c r="A2" s="2"/>
      <c r="B2" s="2"/>
      <c r="C2" s="2"/>
      <c r="E2" s="6"/>
      <c r="H2" s="2"/>
      <c r="I2" s="2"/>
      <c r="J2" s="10" t="s">
        <v>0</v>
      </c>
      <c r="K2" s="10"/>
      <c r="L2" s="11"/>
      <c r="M2" s="12"/>
      <c r="N2" s="13"/>
      <c r="O2" s="10"/>
      <c r="P2" s="10"/>
      <c r="Q2" s="10"/>
      <c r="R2" s="10" t="s">
        <v>1</v>
      </c>
      <c r="S2" s="10"/>
      <c r="T2" s="10"/>
      <c r="V2" s="14"/>
    </row>
    <row r="3" spans="1:22" s="9" customFormat="1" ht="23.25" customHeight="1">
      <c r="A3" s="15" t="s">
        <v>2</v>
      </c>
      <c r="B3" s="16"/>
      <c r="C3" s="10"/>
      <c r="E3" s="2"/>
      <c r="F3" s="2"/>
      <c r="G3" s="2"/>
      <c r="H3" s="2"/>
      <c r="I3" s="2"/>
      <c r="J3" s="17"/>
      <c r="K3" s="17"/>
      <c r="L3" s="18"/>
      <c r="M3" s="4"/>
      <c r="N3" s="5"/>
      <c r="O3" s="2"/>
      <c r="P3" s="2"/>
      <c r="R3" s="19"/>
      <c r="T3" s="19" t="s">
        <v>3</v>
      </c>
      <c r="V3" s="14"/>
    </row>
    <row r="4" spans="1:22" s="9" customFormat="1" ht="14.25" customHeight="1" thickBot="1">
      <c r="A4" s="47"/>
      <c r="B4" s="48"/>
      <c r="C4" s="49"/>
      <c r="D4" s="50"/>
      <c r="E4" s="51"/>
      <c r="F4" s="49"/>
      <c r="G4" s="52"/>
      <c r="H4" s="53"/>
      <c r="I4" s="53"/>
      <c r="J4" s="53"/>
      <c r="K4" s="53"/>
      <c r="L4" s="44" t="s">
        <v>21</v>
      </c>
      <c r="M4" s="45"/>
      <c r="N4" s="46"/>
      <c r="O4" s="52"/>
      <c r="P4" s="54"/>
      <c r="Q4" s="55"/>
      <c r="R4" s="56"/>
      <c r="S4" s="57"/>
      <c r="T4" s="41" t="s">
        <v>4</v>
      </c>
      <c r="V4" s="14"/>
    </row>
    <row r="5" spans="1:22" s="9" customFormat="1" ht="14.25">
      <c r="A5" s="58"/>
      <c r="B5" s="59"/>
      <c r="C5" s="60"/>
      <c r="D5" s="61"/>
      <c r="E5" s="62" t="s">
        <v>22</v>
      </c>
      <c r="F5" s="63"/>
      <c r="G5" s="60"/>
      <c r="H5" s="58"/>
      <c r="I5" s="58"/>
      <c r="J5" s="58"/>
      <c r="K5" s="64"/>
      <c r="L5" s="65"/>
      <c r="M5" s="66" t="s">
        <v>23</v>
      </c>
      <c r="N5" s="67"/>
      <c r="O5" s="68" t="s">
        <v>24</v>
      </c>
      <c r="P5" s="69" t="s">
        <v>25</v>
      </c>
      <c r="Q5" s="70"/>
      <c r="R5" s="71"/>
      <c r="S5" s="72" t="s">
        <v>26</v>
      </c>
      <c r="T5" s="42"/>
      <c r="V5" s="14"/>
    </row>
    <row r="6" spans="1:22" s="9" customFormat="1" ht="14.25">
      <c r="A6" s="58"/>
      <c r="B6" s="59"/>
      <c r="C6" s="73"/>
      <c r="D6" s="52"/>
      <c r="E6" s="74"/>
      <c r="F6" s="75" t="s">
        <v>27</v>
      </c>
      <c r="G6" s="60" t="s">
        <v>28</v>
      </c>
      <c r="H6" s="75" t="s">
        <v>29</v>
      </c>
      <c r="I6" s="75" t="s">
        <v>30</v>
      </c>
      <c r="J6" s="75" t="s">
        <v>31</v>
      </c>
      <c r="K6" s="64" t="s">
        <v>32</v>
      </c>
      <c r="L6" s="76" t="s">
        <v>33</v>
      </c>
      <c r="M6" s="77" t="s">
        <v>34</v>
      </c>
      <c r="N6" s="78" t="s">
        <v>35</v>
      </c>
      <c r="O6" s="68" t="s">
        <v>36</v>
      </c>
      <c r="P6" s="68" t="s">
        <v>37</v>
      </c>
      <c r="Q6" s="68"/>
      <c r="R6" s="68"/>
      <c r="S6" s="60" t="s">
        <v>38</v>
      </c>
      <c r="T6" s="42"/>
      <c r="V6" s="14"/>
    </row>
    <row r="7" spans="1:22" s="9" customFormat="1" ht="14.25">
      <c r="A7" s="75" t="s">
        <v>39</v>
      </c>
      <c r="B7" s="64"/>
      <c r="C7" s="60" t="s">
        <v>40</v>
      </c>
      <c r="D7" s="75" t="s">
        <v>41</v>
      </c>
      <c r="E7" s="74" t="s">
        <v>41</v>
      </c>
      <c r="F7" s="75" t="s">
        <v>42</v>
      </c>
      <c r="G7" s="60" t="s">
        <v>43</v>
      </c>
      <c r="H7" s="75" t="s">
        <v>5</v>
      </c>
      <c r="I7" s="75" t="s">
        <v>5</v>
      </c>
      <c r="J7" s="75" t="s">
        <v>5</v>
      </c>
      <c r="K7" s="64" t="s">
        <v>44</v>
      </c>
      <c r="L7" s="76" t="s">
        <v>45</v>
      </c>
      <c r="M7" s="77" t="s">
        <v>46</v>
      </c>
      <c r="N7" s="78" t="s">
        <v>47</v>
      </c>
      <c r="O7" s="68" t="s">
        <v>48</v>
      </c>
      <c r="P7" s="68" t="s">
        <v>49</v>
      </c>
      <c r="Q7" s="68" t="s">
        <v>50</v>
      </c>
      <c r="R7" s="68" t="s">
        <v>51</v>
      </c>
      <c r="S7" s="60" t="s">
        <v>52</v>
      </c>
      <c r="T7" s="42"/>
      <c r="V7" s="14"/>
    </row>
    <row r="8" spans="1:22" s="9" customFormat="1" ht="14.25">
      <c r="A8" s="79"/>
      <c r="B8" s="80"/>
      <c r="C8" s="81"/>
      <c r="D8" s="79"/>
      <c r="E8" s="81"/>
      <c r="F8" s="82" t="s">
        <v>53</v>
      </c>
      <c r="G8" s="83" t="s">
        <v>54</v>
      </c>
      <c r="H8" s="79"/>
      <c r="I8" s="79"/>
      <c r="J8" s="79"/>
      <c r="K8" s="84"/>
      <c r="L8" s="85"/>
      <c r="M8" s="86" t="s">
        <v>55</v>
      </c>
      <c r="N8" s="87" t="s">
        <v>56</v>
      </c>
      <c r="O8" s="88" t="s">
        <v>57</v>
      </c>
      <c r="P8" s="88" t="s">
        <v>58</v>
      </c>
      <c r="Q8" s="88" t="s">
        <v>59</v>
      </c>
      <c r="R8" s="89"/>
      <c r="S8" s="83" t="s">
        <v>60</v>
      </c>
      <c r="T8" s="43"/>
      <c r="V8" s="14"/>
    </row>
    <row r="9" spans="1:22" s="9" customFormat="1" ht="22.5" customHeight="1">
      <c r="A9" s="90" t="s">
        <v>61</v>
      </c>
      <c r="B9" s="73"/>
      <c r="C9" s="91" t="s">
        <v>62</v>
      </c>
      <c r="D9" s="92" t="s">
        <v>6</v>
      </c>
      <c r="E9" s="93" t="s">
        <v>7</v>
      </c>
      <c r="F9" s="94">
        <v>1.998</v>
      </c>
      <c r="G9" s="95" t="s">
        <v>8</v>
      </c>
      <c r="H9" s="95" t="s">
        <v>68</v>
      </c>
      <c r="I9" s="95" t="s">
        <v>73</v>
      </c>
      <c r="J9" s="95" t="s">
        <v>74</v>
      </c>
      <c r="K9" s="93" t="s">
        <v>63</v>
      </c>
      <c r="L9" s="96">
        <v>9.2</v>
      </c>
      <c r="M9" s="97">
        <f>IF(L9&gt;0,1/L9*34.6*67.1,"")</f>
        <v>252.35434782608698</v>
      </c>
      <c r="N9" s="98" t="s">
        <v>64</v>
      </c>
      <c r="O9" s="95" t="s">
        <v>9</v>
      </c>
      <c r="P9" s="95" t="s">
        <v>10</v>
      </c>
      <c r="Q9" s="93" t="s">
        <v>11</v>
      </c>
      <c r="R9" s="99"/>
      <c r="S9" s="100"/>
      <c r="T9" s="101" t="s">
        <v>65</v>
      </c>
      <c r="U9" s="20"/>
      <c r="V9" s="21"/>
    </row>
    <row r="10" spans="1:22" s="9" customFormat="1" ht="22.5" customHeight="1">
      <c r="A10" s="58"/>
      <c r="B10" s="73"/>
      <c r="C10" s="102"/>
      <c r="D10" s="92" t="s">
        <v>6</v>
      </c>
      <c r="E10" s="93" t="s">
        <v>7</v>
      </c>
      <c r="F10" s="94">
        <v>1.998</v>
      </c>
      <c r="G10" s="95" t="s">
        <v>66</v>
      </c>
      <c r="H10" s="95" t="s">
        <v>69</v>
      </c>
      <c r="I10" s="93">
        <v>1250</v>
      </c>
      <c r="J10" s="95" t="s">
        <v>75</v>
      </c>
      <c r="K10" s="93" t="s">
        <v>63</v>
      </c>
      <c r="L10" s="96">
        <v>8.4</v>
      </c>
      <c r="M10" s="97">
        <f>IF(L10&gt;0,1/L10*34.6*67.1,"")</f>
        <v>276.38809523809516</v>
      </c>
      <c r="N10" s="98" t="s">
        <v>67</v>
      </c>
      <c r="O10" s="95" t="s">
        <v>12</v>
      </c>
      <c r="P10" s="95" t="s">
        <v>13</v>
      </c>
      <c r="Q10" s="93" t="s">
        <v>14</v>
      </c>
      <c r="R10" s="99"/>
      <c r="S10" s="100"/>
      <c r="T10" s="101" t="s">
        <v>65</v>
      </c>
      <c r="U10" s="20"/>
      <c r="V10" s="21"/>
    </row>
    <row r="11" spans="1:22" s="9" customFormat="1" ht="22.5" customHeight="1">
      <c r="A11" s="58"/>
      <c r="B11" s="73"/>
      <c r="C11" s="102"/>
      <c r="D11" s="92" t="s">
        <v>15</v>
      </c>
      <c r="E11" s="93" t="s">
        <v>7</v>
      </c>
      <c r="F11" s="94">
        <v>1.998</v>
      </c>
      <c r="G11" s="95" t="s">
        <v>16</v>
      </c>
      <c r="H11" s="95" t="s">
        <v>70</v>
      </c>
      <c r="I11" s="95">
        <v>1250</v>
      </c>
      <c r="J11" s="95" t="s">
        <v>76</v>
      </c>
      <c r="K11" s="93" t="s">
        <v>63</v>
      </c>
      <c r="L11" s="96">
        <v>9.6</v>
      </c>
      <c r="M11" s="97">
        <f>IF(L11&gt;0,1/L11*34.6*67.1,"")</f>
        <v>241.83958333333334</v>
      </c>
      <c r="N11" s="98" t="s">
        <v>67</v>
      </c>
      <c r="O11" s="95" t="s">
        <v>12</v>
      </c>
      <c r="P11" s="95" t="s">
        <v>13</v>
      </c>
      <c r="Q11" s="93" t="s">
        <v>14</v>
      </c>
      <c r="R11" s="103"/>
      <c r="S11" s="100"/>
      <c r="T11" s="101" t="s">
        <v>65</v>
      </c>
      <c r="U11" s="20"/>
      <c r="V11" s="21"/>
    </row>
    <row r="12" spans="1:22" s="9" customFormat="1" ht="22.5" customHeight="1">
      <c r="A12" s="58"/>
      <c r="B12" s="73"/>
      <c r="C12" s="102"/>
      <c r="D12" s="92" t="s">
        <v>15</v>
      </c>
      <c r="E12" s="93" t="s">
        <v>7</v>
      </c>
      <c r="F12" s="94">
        <v>1.998</v>
      </c>
      <c r="G12" s="95" t="s">
        <v>16</v>
      </c>
      <c r="H12" s="95" t="s">
        <v>71</v>
      </c>
      <c r="I12" s="95" t="s">
        <v>73</v>
      </c>
      <c r="J12" s="95" t="s">
        <v>77</v>
      </c>
      <c r="K12" s="93" t="s">
        <v>63</v>
      </c>
      <c r="L12" s="96">
        <v>9.2</v>
      </c>
      <c r="M12" s="97">
        <f>IF(L12&gt;0,1/L12*34.6*67.1,"")</f>
        <v>252.35434782608698</v>
      </c>
      <c r="N12" s="98" t="s">
        <v>67</v>
      </c>
      <c r="O12" s="95" t="s">
        <v>12</v>
      </c>
      <c r="P12" s="95" t="s">
        <v>13</v>
      </c>
      <c r="Q12" s="93" t="s">
        <v>14</v>
      </c>
      <c r="R12" s="104"/>
      <c r="S12" s="100"/>
      <c r="T12" s="101" t="s">
        <v>65</v>
      </c>
      <c r="U12" s="20"/>
      <c r="V12" s="21"/>
    </row>
    <row r="13" spans="1:22" s="9" customFormat="1" ht="22.5" customHeight="1" thickBot="1">
      <c r="A13" s="79"/>
      <c r="B13" s="81"/>
      <c r="C13" s="105"/>
      <c r="D13" s="92" t="s">
        <v>15</v>
      </c>
      <c r="E13" s="93" t="s">
        <v>7</v>
      </c>
      <c r="F13" s="94">
        <v>1.998</v>
      </c>
      <c r="G13" s="95" t="s">
        <v>66</v>
      </c>
      <c r="H13" s="95" t="s">
        <v>72</v>
      </c>
      <c r="I13" s="95" t="s">
        <v>73</v>
      </c>
      <c r="J13" s="95" t="s">
        <v>78</v>
      </c>
      <c r="K13" s="93" t="s">
        <v>63</v>
      </c>
      <c r="L13" s="106">
        <v>8.4</v>
      </c>
      <c r="M13" s="107">
        <f>IF(L13&gt;0,1/L13*34.6*67.1,"")</f>
        <v>276.38809523809516</v>
      </c>
      <c r="N13" s="98" t="s">
        <v>67</v>
      </c>
      <c r="O13" s="95" t="s">
        <v>12</v>
      </c>
      <c r="P13" s="95" t="s">
        <v>13</v>
      </c>
      <c r="Q13" s="93" t="s">
        <v>14</v>
      </c>
      <c r="R13" s="104"/>
      <c r="S13" s="100"/>
      <c r="T13" s="101" t="s">
        <v>65</v>
      </c>
      <c r="U13" s="20"/>
      <c r="V13" s="14"/>
    </row>
    <row r="14" spans="1:22" s="9" customFormat="1" ht="22.5" customHeight="1">
      <c r="A14" s="2"/>
      <c r="B14" s="2"/>
      <c r="C14" s="22" t="s">
        <v>17</v>
      </c>
      <c r="D14" s="23"/>
      <c r="E14" s="24"/>
      <c r="F14" s="25"/>
      <c r="G14" s="26"/>
      <c r="H14" s="26"/>
      <c r="I14" s="26"/>
      <c r="J14" s="26"/>
      <c r="K14" s="24"/>
      <c r="L14" s="27"/>
      <c r="M14" s="28"/>
      <c r="N14" s="29"/>
      <c r="O14" s="26"/>
      <c r="P14" s="26"/>
      <c r="Q14" s="24"/>
      <c r="R14" s="2"/>
      <c r="S14" s="24"/>
      <c r="T14" s="4"/>
      <c r="U14" s="20"/>
      <c r="V14" s="14"/>
    </row>
    <row r="15" spans="1:22" s="9" customFormat="1" ht="13.5">
      <c r="A15" s="30"/>
      <c r="B15" s="30"/>
      <c r="C15" s="31" t="s">
        <v>18</v>
      </c>
      <c r="D15" s="32"/>
      <c r="E15" s="33"/>
      <c r="F15" s="33"/>
      <c r="G15" s="34"/>
      <c r="H15" s="33"/>
      <c r="I15" s="4"/>
      <c r="J15" s="33"/>
      <c r="K15" s="33"/>
      <c r="L15" s="35"/>
      <c r="M15" s="36"/>
      <c r="N15" s="37"/>
      <c r="O15" s="33"/>
      <c r="P15" s="33"/>
      <c r="Q15" s="33"/>
      <c r="R15" s="38"/>
      <c r="S15" s="39"/>
      <c r="T15" s="24"/>
      <c r="V15" s="14"/>
    </row>
    <row r="16" spans="1:22" s="9" customFormat="1" ht="13.5">
      <c r="A16" s="2"/>
      <c r="C16" s="40" t="s">
        <v>19</v>
      </c>
      <c r="D16" s="2"/>
      <c r="E16" s="2"/>
      <c r="F16" s="2"/>
      <c r="G16" s="2"/>
      <c r="H16" s="2"/>
      <c r="I16" s="2"/>
      <c r="J16" s="2"/>
      <c r="K16" s="2"/>
      <c r="L16" s="3"/>
      <c r="M16" s="4"/>
      <c r="N16" s="5"/>
      <c r="O16" s="2"/>
      <c r="P16" s="2"/>
      <c r="V16" s="14"/>
    </row>
    <row r="17" ht="13.5">
      <c r="U17" s="4"/>
    </row>
  </sheetData>
  <sheetProtection/>
  <mergeCells count="4">
    <mergeCell ref="L4:N4"/>
    <mergeCell ref="P4:R4"/>
    <mergeCell ref="T4:T8"/>
    <mergeCell ref="P5:R5"/>
  </mergeCells>
  <conditionalFormatting sqref="S9:S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9:S14">
      <formula1>#REF!</formula1>
    </dataValidation>
  </dataValidations>
  <printOptions/>
  <pageMargins left="0.3937007874015748" right="0.3937007874015748" top="0.52" bottom="0.3937007874015748" header="0.26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8.75390625" style="109" customWidth="1"/>
    <col min="2" max="2" width="3.00390625" style="109" customWidth="1"/>
    <col min="3" max="3" width="12.50390625" style="109" customWidth="1"/>
    <col min="4" max="4" width="11.50390625" style="109" customWidth="1"/>
    <col min="5" max="6" width="5.375" style="109" customWidth="1"/>
    <col min="7" max="7" width="9.875" style="109" customWidth="1"/>
    <col min="8" max="8" width="9.00390625" style="109" bestFit="1" customWidth="1"/>
    <col min="9" max="9" width="8.375" style="109" bestFit="1" customWidth="1"/>
    <col min="10" max="10" width="9.625" style="109" customWidth="1"/>
    <col min="11" max="11" width="7.00390625" style="109" bestFit="1" customWidth="1"/>
    <col min="12" max="12" width="6.00390625" style="109" customWidth="1"/>
    <col min="13" max="13" width="8.875" style="109" bestFit="1" customWidth="1"/>
    <col min="14" max="14" width="6.25390625" style="109" customWidth="1"/>
    <col min="15" max="15" width="4.875" style="109" customWidth="1"/>
    <col min="16" max="16" width="7.50390625" style="109" customWidth="1"/>
    <col min="17" max="17" width="4.375" style="109" customWidth="1"/>
    <col min="18" max="19" width="7.625" style="109" customWidth="1"/>
    <col min="20" max="20" width="11.75390625" style="109" customWidth="1"/>
    <col min="21" max="23" width="9.00390625" style="109" customWidth="1"/>
    <col min="24" max="24" width="6.25390625" style="109" bestFit="1" customWidth="1"/>
    <col min="25" max="25" width="6.375" style="109" bestFit="1" customWidth="1"/>
    <col min="26" max="16384" width="9.00390625" style="109" customWidth="1"/>
  </cols>
  <sheetData>
    <row r="1" spans="1:18" ht="21.75" customHeight="1">
      <c r="A1" s="108"/>
      <c r="B1" s="108"/>
      <c r="Q1" s="110"/>
      <c r="R1" s="111"/>
    </row>
    <row r="2" spans="1:20" s="114" customFormat="1" ht="15">
      <c r="A2" s="73"/>
      <c r="B2" s="73"/>
      <c r="C2" s="73"/>
      <c r="D2" s="112"/>
      <c r="E2" s="113"/>
      <c r="F2" s="112"/>
      <c r="G2" s="112"/>
      <c r="H2" s="73"/>
      <c r="I2" s="73"/>
      <c r="J2" s="81" t="s">
        <v>79</v>
      </c>
      <c r="K2" s="81"/>
      <c r="L2" s="81"/>
      <c r="M2" s="81"/>
      <c r="N2" s="81"/>
      <c r="O2" s="81"/>
      <c r="P2" s="10" t="s">
        <v>84</v>
      </c>
      <c r="Q2" s="81"/>
      <c r="R2" s="81"/>
      <c r="S2" s="81"/>
      <c r="T2" s="81"/>
    </row>
    <row r="3" spans="1:20" s="114" customFormat="1" ht="23.25" customHeight="1">
      <c r="A3" s="15" t="s">
        <v>85</v>
      </c>
      <c r="B3" s="115"/>
      <c r="C3" s="81"/>
      <c r="D3" s="112"/>
      <c r="E3" s="73"/>
      <c r="F3" s="73"/>
      <c r="G3" s="73"/>
      <c r="H3" s="73"/>
      <c r="I3" s="81"/>
      <c r="J3" s="116"/>
      <c r="K3" s="116"/>
      <c r="L3" s="116"/>
      <c r="M3" s="73"/>
      <c r="N3" s="73"/>
      <c r="O3" s="73"/>
      <c r="P3" s="73"/>
      <c r="Q3" s="112"/>
      <c r="R3" s="117"/>
      <c r="S3" s="112"/>
      <c r="T3" s="117" t="s">
        <v>80</v>
      </c>
    </row>
    <row r="4" spans="1:25" s="114" customFormat="1" ht="14.25" customHeight="1" thickBot="1">
      <c r="A4" s="47"/>
      <c r="B4" s="131"/>
      <c r="C4" s="73"/>
      <c r="D4" s="50"/>
      <c r="E4" s="51"/>
      <c r="F4" s="49"/>
      <c r="G4" s="118"/>
      <c r="H4" s="53"/>
      <c r="I4" s="49"/>
      <c r="J4" s="53"/>
      <c r="K4" s="53"/>
      <c r="L4" s="44" t="s">
        <v>21</v>
      </c>
      <c r="M4" s="45"/>
      <c r="N4" s="46"/>
      <c r="O4" s="52"/>
      <c r="P4" s="54"/>
      <c r="Q4" s="55"/>
      <c r="R4" s="56"/>
      <c r="S4" s="57"/>
      <c r="T4" s="41" t="s">
        <v>4</v>
      </c>
      <c r="U4" s="112"/>
      <c r="V4" s="112"/>
      <c r="W4" s="112"/>
      <c r="X4" s="112"/>
      <c r="Y4" s="112"/>
    </row>
    <row r="5" spans="1:25" s="114" customFormat="1" ht="11.25">
      <c r="A5" s="58"/>
      <c r="B5" s="59"/>
      <c r="C5" s="60"/>
      <c r="D5" s="61"/>
      <c r="E5" s="62" t="s">
        <v>22</v>
      </c>
      <c r="F5" s="63"/>
      <c r="G5" s="75"/>
      <c r="H5" s="58"/>
      <c r="I5" s="58"/>
      <c r="J5" s="58"/>
      <c r="K5" s="75"/>
      <c r="L5" s="119"/>
      <c r="M5" s="66" t="s">
        <v>117</v>
      </c>
      <c r="N5" s="120"/>
      <c r="O5" s="68" t="s">
        <v>24</v>
      </c>
      <c r="P5" s="69" t="s">
        <v>25</v>
      </c>
      <c r="Q5" s="70"/>
      <c r="R5" s="71"/>
      <c r="S5" s="72" t="s">
        <v>26</v>
      </c>
      <c r="T5" s="149"/>
      <c r="U5" s="112"/>
      <c r="V5" s="112"/>
      <c r="W5" s="112"/>
      <c r="X5" s="112"/>
      <c r="Y5" s="112"/>
    </row>
    <row r="6" spans="1:25" s="114" customFormat="1" ht="11.25">
      <c r="A6" s="58"/>
      <c r="B6" s="59"/>
      <c r="C6" s="73"/>
      <c r="D6" s="52"/>
      <c r="E6" s="74"/>
      <c r="F6" s="75" t="s">
        <v>27</v>
      </c>
      <c r="G6" s="60" t="s">
        <v>28</v>
      </c>
      <c r="H6" s="121" t="s">
        <v>29</v>
      </c>
      <c r="I6" s="122" t="s">
        <v>81</v>
      </c>
      <c r="J6" s="122" t="s">
        <v>31</v>
      </c>
      <c r="K6" s="75" t="s">
        <v>32</v>
      </c>
      <c r="L6" s="123" t="s">
        <v>33</v>
      </c>
      <c r="M6" s="77" t="s">
        <v>34</v>
      </c>
      <c r="N6" s="123" t="s">
        <v>35</v>
      </c>
      <c r="O6" s="68" t="s">
        <v>36</v>
      </c>
      <c r="P6" s="68" t="s">
        <v>37</v>
      </c>
      <c r="Q6" s="68"/>
      <c r="R6" s="68"/>
      <c r="S6" s="60" t="s">
        <v>38</v>
      </c>
      <c r="T6" s="149"/>
      <c r="U6" s="112"/>
      <c r="V6" s="112"/>
      <c r="W6" s="112"/>
      <c r="X6" s="112"/>
      <c r="Y6" s="112"/>
    </row>
    <row r="7" spans="1:25" s="114" customFormat="1" ht="11.25">
      <c r="A7" s="75" t="s">
        <v>39</v>
      </c>
      <c r="B7" s="64"/>
      <c r="C7" s="60" t="s">
        <v>40</v>
      </c>
      <c r="D7" s="75" t="s">
        <v>41</v>
      </c>
      <c r="E7" s="74" t="s">
        <v>41</v>
      </c>
      <c r="F7" s="75" t="s">
        <v>42</v>
      </c>
      <c r="G7" s="60" t="s">
        <v>43</v>
      </c>
      <c r="H7" s="75" t="s">
        <v>82</v>
      </c>
      <c r="I7" s="75" t="s">
        <v>5</v>
      </c>
      <c r="J7" s="75" t="s">
        <v>5</v>
      </c>
      <c r="K7" s="75" t="s">
        <v>44</v>
      </c>
      <c r="L7" s="123" t="s">
        <v>45</v>
      </c>
      <c r="M7" s="77" t="s">
        <v>83</v>
      </c>
      <c r="N7" s="123" t="s">
        <v>47</v>
      </c>
      <c r="O7" s="68" t="s">
        <v>48</v>
      </c>
      <c r="P7" s="68" t="s">
        <v>49</v>
      </c>
      <c r="Q7" s="68" t="s">
        <v>50</v>
      </c>
      <c r="R7" s="68" t="s">
        <v>51</v>
      </c>
      <c r="S7" s="60" t="s">
        <v>52</v>
      </c>
      <c r="T7" s="149"/>
      <c r="U7" s="112"/>
      <c r="V7" s="112"/>
      <c r="W7" s="112"/>
      <c r="X7" s="132" t="s">
        <v>86</v>
      </c>
      <c r="Y7" s="133"/>
    </row>
    <row r="8" spans="1:25" s="114" customFormat="1" ht="11.25">
      <c r="A8" s="79"/>
      <c r="B8" s="80"/>
      <c r="C8" s="81"/>
      <c r="D8" s="79"/>
      <c r="E8" s="81"/>
      <c r="F8" s="82" t="s">
        <v>118</v>
      </c>
      <c r="G8" s="83" t="s">
        <v>54</v>
      </c>
      <c r="H8" s="79"/>
      <c r="I8" s="79"/>
      <c r="J8" s="79"/>
      <c r="K8" s="82"/>
      <c r="L8" s="124"/>
      <c r="M8" s="86" t="s">
        <v>119</v>
      </c>
      <c r="N8" s="124" t="s">
        <v>120</v>
      </c>
      <c r="O8" s="88" t="s">
        <v>57</v>
      </c>
      <c r="P8" s="88" t="s">
        <v>58</v>
      </c>
      <c r="Q8" s="88" t="s">
        <v>59</v>
      </c>
      <c r="R8" s="89"/>
      <c r="S8" s="83" t="s">
        <v>60</v>
      </c>
      <c r="T8" s="150"/>
      <c r="U8" s="112"/>
      <c r="V8" s="112"/>
      <c r="W8" s="112"/>
      <c r="X8" s="134" t="s">
        <v>87</v>
      </c>
      <c r="Y8" s="135">
        <v>138150</v>
      </c>
    </row>
    <row r="9" spans="1:25" s="114" customFormat="1" ht="23.25" customHeight="1">
      <c r="A9" s="90" t="s">
        <v>88</v>
      </c>
      <c r="B9" s="136" t="s">
        <v>89</v>
      </c>
      <c r="C9" s="102" t="s">
        <v>90</v>
      </c>
      <c r="D9" s="99" t="s">
        <v>91</v>
      </c>
      <c r="E9" s="93" t="s">
        <v>92</v>
      </c>
      <c r="F9" s="94" t="s">
        <v>93</v>
      </c>
      <c r="G9" s="95" t="s">
        <v>94</v>
      </c>
      <c r="H9" s="93">
        <v>1250</v>
      </c>
      <c r="I9" s="93">
        <v>400</v>
      </c>
      <c r="J9" s="93" t="s">
        <v>95</v>
      </c>
      <c r="K9" s="93" t="s">
        <v>96</v>
      </c>
      <c r="L9" s="137">
        <v>13.8</v>
      </c>
      <c r="M9" s="146">
        <f>IF(L9&gt;0,1/L9*34.6*67.1,"")</f>
        <v>168.23623188405796</v>
      </c>
      <c r="N9" s="138">
        <v>12.5</v>
      </c>
      <c r="O9" s="93" t="s">
        <v>97</v>
      </c>
      <c r="P9" s="95" t="s">
        <v>98</v>
      </c>
      <c r="Q9" s="93" t="s">
        <v>99</v>
      </c>
      <c r="R9" s="93"/>
      <c r="S9" s="100" t="s">
        <v>100</v>
      </c>
      <c r="T9" s="148" t="s">
        <v>101</v>
      </c>
      <c r="U9" s="112"/>
      <c r="V9" s="112"/>
      <c r="W9" s="112"/>
      <c r="X9" s="134" t="str">
        <f>IF(L9="","",IF(L9&gt;=ROUND(N9*1.25,1),"125",IF(L9&gt;=ROUND(N9*1.2,1),"120",IF(L9&gt;=ROUND(N9*1.15,1),"115",IF(L9&gt;=ROUND(N9*1.1,1),"110",IF(L9&gt;=ROUND(N9*1.05,1),"105",IF(L9&gt;=N9*1,"100"," ")))))))</f>
        <v>110</v>
      </c>
      <c r="Y9" s="134" t="s">
        <v>102</v>
      </c>
    </row>
    <row r="10" spans="1:25" s="114" customFormat="1" ht="23.25" customHeight="1">
      <c r="A10" s="139"/>
      <c r="B10" s="140"/>
      <c r="C10" s="102"/>
      <c r="D10" s="99" t="s">
        <v>91</v>
      </c>
      <c r="E10" s="93" t="s">
        <v>92</v>
      </c>
      <c r="F10" s="93" t="s">
        <v>93</v>
      </c>
      <c r="G10" s="93" t="s">
        <v>94</v>
      </c>
      <c r="H10" s="93">
        <v>1270</v>
      </c>
      <c r="I10" s="93">
        <v>400</v>
      </c>
      <c r="J10" s="93" t="s">
        <v>103</v>
      </c>
      <c r="K10" s="93" t="s">
        <v>102</v>
      </c>
      <c r="L10" s="137">
        <v>13</v>
      </c>
      <c r="M10" s="146">
        <f>IF(L10&gt;0,1/L10*34.6*67.1,"")</f>
        <v>178.58923076923077</v>
      </c>
      <c r="N10" s="138">
        <v>10.3</v>
      </c>
      <c r="O10" s="93" t="s">
        <v>97</v>
      </c>
      <c r="P10" s="93" t="s">
        <v>98</v>
      </c>
      <c r="Q10" s="93" t="s">
        <v>99</v>
      </c>
      <c r="R10" s="93"/>
      <c r="S10" s="100" t="s">
        <v>100</v>
      </c>
      <c r="T10" s="148" t="str">
        <f>IF(Y10&lt;&gt;"",Y10,X10)</f>
        <v>125</v>
      </c>
      <c r="U10" s="112"/>
      <c r="V10" s="112"/>
      <c r="W10" s="112"/>
      <c r="X10" s="134" t="str">
        <f>IF(L10="","",IF(L10&gt;=ROUND(N10*1.25,1),"125",IF(L10&gt;=ROUND(N10*1.2,1),"120",IF(L10&gt;=ROUND(N10*1.15,1),"115",IF(L10&gt;=ROUND(N10*1.1,1),"110",IF(L10&gt;=ROUND(N10*1.05,1),"105",IF(L10&gt;=N10*1,"100"," ")))))))</f>
        <v>125</v>
      </c>
      <c r="Y10" s="134" t="s">
        <v>102</v>
      </c>
    </row>
    <row r="11" spans="1:25" s="114" customFormat="1" ht="23.25" customHeight="1" thickBot="1">
      <c r="A11" s="141"/>
      <c r="B11" s="142"/>
      <c r="C11" s="105"/>
      <c r="D11" s="99" t="s">
        <v>104</v>
      </c>
      <c r="E11" s="93" t="s">
        <v>105</v>
      </c>
      <c r="F11" s="93">
        <v>1.797</v>
      </c>
      <c r="G11" s="93" t="s">
        <v>106</v>
      </c>
      <c r="H11" s="93" t="s">
        <v>107</v>
      </c>
      <c r="I11" s="93">
        <v>450</v>
      </c>
      <c r="J11" s="93" t="s">
        <v>108</v>
      </c>
      <c r="K11" s="93" t="s">
        <v>109</v>
      </c>
      <c r="L11" s="143">
        <v>13.8</v>
      </c>
      <c r="M11" s="147">
        <f>IF(L11&gt;0,1/L11*34.6*67.1,"")</f>
        <v>168.23623188405796</v>
      </c>
      <c r="N11" s="137">
        <v>12.5</v>
      </c>
      <c r="O11" s="144" t="s">
        <v>110</v>
      </c>
      <c r="P11" s="93" t="s">
        <v>98</v>
      </c>
      <c r="Q11" s="93" t="s">
        <v>111</v>
      </c>
      <c r="R11" s="93"/>
      <c r="S11" s="100" t="s">
        <v>112</v>
      </c>
      <c r="T11" s="148" t="s">
        <v>101</v>
      </c>
      <c r="U11" s="112"/>
      <c r="V11" s="112"/>
      <c r="W11" s="112"/>
      <c r="X11" s="134" t="str">
        <f>IF(L11="","",IF(L11&gt;=ROUND(N11*1.25,1),"125",IF(L11&gt;=ROUND(N11*1.2,1),"120",IF(L11&gt;=ROUND(N11*1.15,1),"115",IF(L11&gt;=ROUND(N11*1.1,1),"110",IF(L11&gt;=ROUND(N11*1.05,1),"105",IF(L11&gt;=N11*1,"100"," ")))))))</f>
        <v>110</v>
      </c>
      <c r="Y11" s="134" t="s">
        <v>102</v>
      </c>
    </row>
    <row r="12" spans="1:25" s="112" customFormat="1" ht="23.25" customHeight="1">
      <c r="A12" s="73"/>
      <c r="B12" s="73"/>
      <c r="C12" s="125"/>
      <c r="D12" s="126"/>
      <c r="E12" s="60"/>
      <c r="F12" s="60"/>
      <c r="G12" s="73"/>
      <c r="H12" s="73"/>
      <c r="I12" s="49"/>
      <c r="J12" s="73"/>
      <c r="K12" s="73"/>
      <c r="L12" s="127"/>
      <c r="M12" s="128"/>
      <c r="N12" s="127"/>
      <c r="O12" s="73"/>
      <c r="P12" s="73"/>
      <c r="Q12" s="73"/>
      <c r="R12" s="73"/>
      <c r="S12" s="129"/>
      <c r="T12" s="60"/>
      <c r="X12" s="60"/>
      <c r="Y12" s="60"/>
    </row>
    <row r="13" spans="1:25" s="114" customFormat="1" ht="12.75">
      <c r="A13" s="73"/>
      <c r="B13" s="145" t="s">
        <v>113</v>
      </c>
      <c r="C13" s="40" t="s">
        <v>114</v>
      </c>
      <c r="D13" s="126"/>
      <c r="E13" s="60"/>
      <c r="F13" s="60"/>
      <c r="G13" s="73"/>
      <c r="H13" s="73"/>
      <c r="I13" s="73"/>
      <c r="J13" s="73"/>
      <c r="K13" s="73"/>
      <c r="L13" s="127"/>
      <c r="M13" s="128"/>
      <c r="N13" s="127"/>
      <c r="O13" s="73"/>
      <c r="P13" s="73"/>
      <c r="Q13" s="73"/>
      <c r="R13" s="73"/>
      <c r="S13" s="129"/>
      <c r="T13" s="60"/>
      <c r="U13" s="112"/>
      <c r="V13" s="112"/>
      <c r="W13" s="112"/>
      <c r="X13" s="60"/>
      <c r="Y13" s="60"/>
    </row>
    <row r="14" spans="1:25" s="114" customFormat="1" ht="12.75">
      <c r="A14" s="73"/>
      <c r="B14" s="73"/>
      <c r="C14" s="32" t="s">
        <v>115</v>
      </c>
      <c r="D14" s="126"/>
      <c r="E14" s="60"/>
      <c r="F14" s="60"/>
      <c r="G14" s="73"/>
      <c r="H14" s="73"/>
      <c r="I14" s="73"/>
      <c r="J14" s="73"/>
      <c r="K14" s="73"/>
      <c r="L14" s="127"/>
      <c r="M14" s="128"/>
      <c r="N14" s="127"/>
      <c r="O14" s="73"/>
      <c r="P14" s="73"/>
      <c r="Q14" s="73"/>
      <c r="R14" s="73"/>
      <c r="S14" s="129"/>
      <c r="T14" s="60"/>
      <c r="U14" s="112"/>
      <c r="V14" s="112"/>
      <c r="W14" s="112"/>
      <c r="X14" s="60"/>
      <c r="Y14" s="60"/>
    </row>
    <row r="15" spans="1:25" s="114" customFormat="1" ht="12.75">
      <c r="A15" s="73"/>
      <c r="B15" s="73"/>
      <c r="C15" s="40" t="s">
        <v>116</v>
      </c>
      <c r="D15" s="126"/>
      <c r="E15" s="60"/>
      <c r="F15" s="60"/>
      <c r="G15" s="73"/>
      <c r="H15" s="73"/>
      <c r="I15" s="73"/>
      <c r="J15" s="73"/>
      <c r="K15" s="73"/>
      <c r="L15" s="127"/>
      <c r="M15" s="128"/>
      <c r="N15" s="127"/>
      <c r="O15" s="73"/>
      <c r="P15" s="73"/>
      <c r="Q15" s="73"/>
      <c r="R15" s="73"/>
      <c r="S15" s="129"/>
      <c r="T15" s="60"/>
      <c r="U15" s="112"/>
      <c r="V15" s="112"/>
      <c r="W15" s="112"/>
      <c r="X15" s="60"/>
      <c r="Y15" s="60"/>
    </row>
    <row r="16" spans="1:25" s="114" customFormat="1" ht="12.75">
      <c r="A16" s="73"/>
      <c r="B16" s="73"/>
      <c r="C16" s="40"/>
      <c r="D16" s="126"/>
      <c r="E16" s="60"/>
      <c r="F16" s="60"/>
      <c r="G16" s="73"/>
      <c r="H16" s="73"/>
      <c r="I16" s="73"/>
      <c r="J16" s="73"/>
      <c r="K16" s="73"/>
      <c r="L16" s="127"/>
      <c r="M16" s="128"/>
      <c r="N16" s="127"/>
      <c r="O16" s="73"/>
      <c r="P16" s="73"/>
      <c r="Q16" s="73"/>
      <c r="R16" s="73"/>
      <c r="S16" s="129"/>
      <c r="T16" s="60"/>
      <c r="U16" s="112"/>
      <c r="V16" s="112"/>
      <c r="W16" s="112"/>
      <c r="X16" s="60"/>
      <c r="Y16" s="60"/>
    </row>
  </sheetData>
  <sheetProtection/>
  <mergeCells count="5">
    <mergeCell ref="L4:N4"/>
    <mergeCell ref="P4:R4"/>
    <mergeCell ref="T4:T8"/>
    <mergeCell ref="P5:R5"/>
    <mergeCell ref="X7:Y7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91" r:id="rId1"/>
  <headerFooter alignWithMargins="0">
    <oddHeader>&amp;R様式&amp;A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SheetLayoutView="100" zoomScalePageLayoutView="0" workbookViewId="0" topLeftCell="A2">
      <selection activeCell="A9" sqref="A9"/>
    </sheetView>
  </sheetViews>
  <sheetFormatPr defaultColWidth="9.00390625" defaultRowHeight="13.5"/>
  <cols>
    <col min="1" max="1" width="8.625" style="109" customWidth="1"/>
    <col min="2" max="2" width="2.875" style="109" customWidth="1"/>
    <col min="3" max="4" width="11.625" style="109" customWidth="1"/>
    <col min="5" max="6" width="6.625" style="109" customWidth="1"/>
    <col min="7" max="10" width="9.00390625" style="109" customWidth="1"/>
    <col min="11" max="11" width="6.625" style="109" customWidth="1"/>
    <col min="12" max="14" width="9.00390625" style="109" customWidth="1"/>
    <col min="15" max="17" width="6.625" style="109" customWidth="1"/>
    <col min="18" max="19" width="9.00390625" style="109" customWidth="1"/>
    <col min="20" max="20" width="9.00390625" style="73" customWidth="1"/>
    <col min="21" max="23" width="9.00390625" style="109" customWidth="1"/>
    <col min="24" max="24" width="6.25390625" style="109" bestFit="1" customWidth="1"/>
    <col min="25" max="25" width="6.375" style="109" bestFit="1" customWidth="1"/>
    <col min="26" max="16384" width="9.00390625" style="109" customWidth="1"/>
  </cols>
  <sheetData>
    <row r="1" spans="1:20" ht="19.5" customHeight="1">
      <c r="A1" s="151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54"/>
      <c r="S1" s="152"/>
      <c r="T1" s="155"/>
    </row>
    <row r="2" spans="1:20" s="114" customFormat="1" ht="15" customHeight="1">
      <c r="A2" s="155"/>
      <c r="B2" s="155"/>
      <c r="C2" s="155"/>
      <c r="D2" s="156"/>
      <c r="E2" s="157"/>
      <c r="F2" s="156"/>
      <c r="G2" s="156"/>
      <c r="H2" s="155"/>
      <c r="I2" s="155"/>
      <c r="J2" s="158" t="s">
        <v>121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114" customFormat="1" ht="24" customHeight="1">
      <c r="A3" s="159" t="s">
        <v>122</v>
      </c>
      <c r="B3" s="160"/>
      <c r="C3" s="158"/>
      <c r="D3" s="156"/>
      <c r="E3" s="155"/>
      <c r="F3" s="155"/>
      <c r="G3" s="155"/>
      <c r="H3" s="155"/>
      <c r="I3" s="158"/>
      <c r="J3" s="161"/>
      <c r="K3" s="161"/>
      <c r="L3" s="161"/>
      <c r="M3" s="155"/>
      <c r="N3" s="155"/>
      <c r="O3" s="155"/>
      <c r="P3" s="155"/>
      <c r="Q3" s="156"/>
      <c r="R3" s="162"/>
      <c r="S3" s="163"/>
      <c r="T3" s="117" t="s">
        <v>80</v>
      </c>
    </row>
    <row r="4" spans="1:25" s="114" customFormat="1" ht="14.25" customHeight="1" thickBot="1">
      <c r="A4" s="164"/>
      <c r="B4" s="165"/>
      <c r="C4" s="155"/>
      <c r="D4" s="166"/>
      <c r="E4" s="136"/>
      <c r="F4" s="167"/>
      <c r="G4" s="168"/>
      <c r="H4" s="90"/>
      <c r="I4" s="167"/>
      <c r="J4" s="90"/>
      <c r="K4" s="90"/>
      <c r="L4" s="219" t="s">
        <v>20</v>
      </c>
      <c r="M4" s="220"/>
      <c r="N4" s="221"/>
      <c r="O4" s="169"/>
      <c r="P4" s="170"/>
      <c r="Q4" s="171"/>
      <c r="R4" s="172"/>
      <c r="S4" s="173"/>
      <c r="T4" s="41" t="s">
        <v>4</v>
      </c>
      <c r="U4" s="112"/>
      <c r="V4" s="112"/>
      <c r="W4" s="112"/>
      <c r="X4" s="112"/>
      <c r="Y4" s="112"/>
    </row>
    <row r="5" spans="1:25" s="114" customFormat="1" ht="12" customHeight="1">
      <c r="A5" s="139"/>
      <c r="B5" s="140"/>
      <c r="C5" s="129"/>
      <c r="D5" s="174"/>
      <c r="E5" s="175" t="s">
        <v>22</v>
      </c>
      <c r="F5" s="176"/>
      <c r="G5" s="121"/>
      <c r="H5" s="139"/>
      <c r="I5" s="139"/>
      <c r="J5" s="139"/>
      <c r="K5" s="121"/>
      <c r="L5" s="177"/>
      <c r="M5" s="178" t="s">
        <v>117</v>
      </c>
      <c r="N5" s="179"/>
      <c r="O5" s="180" t="s">
        <v>24</v>
      </c>
      <c r="P5" s="181" t="s">
        <v>25</v>
      </c>
      <c r="Q5" s="182"/>
      <c r="R5" s="183"/>
      <c r="S5" s="184" t="s">
        <v>26</v>
      </c>
      <c r="T5" s="149"/>
      <c r="U5" s="112"/>
      <c r="V5" s="112"/>
      <c r="W5" s="112"/>
      <c r="X5" s="112"/>
      <c r="Y5" s="112"/>
    </row>
    <row r="6" spans="1:25" s="114" customFormat="1" ht="12" customHeight="1">
      <c r="A6" s="139"/>
      <c r="B6" s="140"/>
      <c r="C6" s="155"/>
      <c r="D6" s="169"/>
      <c r="E6" s="185"/>
      <c r="F6" s="121" t="s">
        <v>27</v>
      </c>
      <c r="G6" s="129" t="s">
        <v>28</v>
      </c>
      <c r="H6" s="121" t="s">
        <v>29</v>
      </c>
      <c r="I6" s="186" t="s">
        <v>81</v>
      </c>
      <c r="J6" s="186" t="s">
        <v>31</v>
      </c>
      <c r="K6" s="121" t="s">
        <v>32</v>
      </c>
      <c r="L6" s="187" t="s">
        <v>33</v>
      </c>
      <c r="M6" s="188" t="s">
        <v>34</v>
      </c>
      <c r="N6" s="187" t="s">
        <v>35</v>
      </c>
      <c r="O6" s="180" t="s">
        <v>36</v>
      </c>
      <c r="P6" s="180" t="s">
        <v>37</v>
      </c>
      <c r="Q6" s="180"/>
      <c r="R6" s="180"/>
      <c r="S6" s="129" t="s">
        <v>38</v>
      </c>
      <c r="T6" s="149"/>
      <c r="U6" s="112"/>
      <c r="V6" s="112"/>
      <c r="W6" s="112"/>
      <c r="X6" s="112"/>
      <c r="Y6" s="112"/>
    </row>
    <row r="7" spans="1:25" s="114" customFormat="1" ht="12" customHeight="1">
      <c r="A7" s="121" t="s">
        <v>39</v>
      </c>
      <c r="B7" s="189"/>
      <c r="C7" s="129" t="s">
        <v>40</v>
      </c>
      <c r="D7" s="121" t="s">
        <v>41</v>
      </c>
      <c r="E7" s="185" t="s">
        <v>41</v>
      </c>
      <c r="F7" s="121" t="s">
        <v>42</v>
      </c>
      <c r="G7" s="129" t="s">
        <v>43</v>
      </c>
      <c r="H7" s="121" t="s">
        <v>82</v>
      </c>
      <c r="I7" s="121" t="s">
        <v>5</v>
      </c>
      <c r="J7" s="121" t="s">
        <v>5</v>
      </c>
      <c r="K7" s="121" t="s">
        <v>44</v>
      </c>
      <c r="L7" s="187" t="s">
        <v>45</v>
      </c>
      <c r="M7" s="188" t="s">
        <v>83</v>
      </c>
      <c r="N7" s="187" t="s">
        <v>47</v>
      </c>
      <c r="O7" s="180" t="s">
        <v>48</v>
      </c>
      <c r="P7" s="180" t="s">
        <v>49</v>
      </c>
      <c r="Q7" s="180" t="s">
        <v>50</v>
      </c>
      <c r="R7" s="180" t="s">
        <v>51</v>
      </c>
      <c r="S7" s="129" t="s">
        <v>52</v>
      </c>
      <c r="T7" s="149"/>
      <c r="U7" s="112"/>
      <c r="V7" s="112"/>
      <c r="W7" s="112"/>
      <c r="X7" s="132" t="s">
        <v>86</v>
      </c>
      <c r="Y7" s="133"/>
    </row>
    <row r="8" spans="1:25" s="114" customFormat="1" ht="12" customHeight="1">
      <c r="A8" s="141"/>
      <c r="B8" s="142"/>
      <c r="C8" s="158"/>
      <c r="D8" s="141"/>
      <c r="E8" s="158"/>
      <c r="F8" s="190" t="s">
        <v>118</v>
      </c>
      <c r="G8" s="191" t="s">
        <v>54</v>
      </c>
      <c r="H8" s="141"/>
      <c r="I8" s="141"/>
      <c r="J8" s="141"/>
      <c r="K8" s="190"/>
      <c r="L8" s="192"/>
      <c r="M8" s="193" t="s">
        <v>119</v>
      </c>
      <c r="N8" s="192" t="s">
        <v>120</v>
      </c>
      <c r="O8" s="194" t="s">
        <v>57</v>
      </c>
      <c r="P8" s="194" t="s">
        <v>58</v>
      </c>
      <c r="Q8" s="194" t="s">
        <v>59</v>
      </c>
      <c r="R8" s="195"/>
      <c r="S8" s="191" t="s">
        <v>60</v>
      </c>
      <c r="T8" s="150"/>
      <c r="U8" s="112"/>
      <c r="V8" s="112"/>
      <c r="W8" s="112"/>
      <c r="X8" s="134" t="s">
        <v>87</v>
      </c>
      <c r="Y8" s="135">
        <v>138150</v>
      </c>
    </row>
    <row r="9" spans="1:25" s="112" customFormat="1" ht="19.5" customHeight="1">
      <c r="A9" s="90" t="s">
        <v>123</v>
      </c>
      <c r="B9" s="136" t="s">
        <v>124</v>
      </c>
      <c r="C9" s="102" t="s">
        <v>125</v>
      </c>
      <c r="D9" s="99" t="s">
        <v>126</v>
      </c>
      <c r="E9" s="93" t="s">
        <v>127</v>
      </c>
      <c r="F9" s="93">
        <v>1.798</v>
      </c>
      <c r="G9" s="93" t="s">
        <v>128</v>
      </c>
      <c r="H9" s="93" t="s">
        <v>129</v>
      </c>
      <c r="I9" s="93" t="s">
        <v>130</v>
      </c>
      <c r="J9" s="93" t="s">
        <v>131</v>
      </c>
      <c r="K9" s="93"/>
      <c r="L9" s="196">
        <v>11.2</v>
      </c>
      <c r="M9" s="197">
        <f aca="true" t="shared" si="0" ref="M9:M17">IF(L9&gt;0,1/L9*34.6*67.1,"")</f>
        <v>207.29107142857143</v>
      </c>
      <c r="N9" s="198">
        <v>10.7</v>
      </c>
      <c r="O9" s="93" t="s">
        <v>132</v>
      </c>
      <c r="P9" s="93" t="s">
        <v>133</v>
      </c>
      <c r="Q9" s="93" t="s">
        <v>134</v>
      </c>
      <c r="R9" s="93"/>
      <c r="S9" s="100" t="s">
        <v>102</v>
      </c>
      <c r="T9" s="148">
        <v>105</v>
      </c>
      <c r="U9" s="199"/>
      <c r="X9" s="134" t="str">
        <f aca="true" t="shared" si="1" ref="X9:X21">IF(L9="","",IF(L9&gt;=ROUND(N9*1.25,1),"125",IF(L9&gt;=ROUND(N9*1.2,1),"120",IF(L9&gt;=ROUND(N9*1.15,1),"115",IF(L9&gt;=ROUND(N9*1.1,1),"110",IF(L9&gt;=ROUND(N9*1.05,1),"105",IF(L9&gt;=N9*1,"100"," ")))))))</f>
        <v>105</v>
      </c>
      <c r="Y9" s="134" t="str">
        <f aca="true" t="shared" si="2" ref="Y9:Y17">IF(J9="","",IF(J9&gt;=ROUND(L9*1.5,1),"150",IF(J9&gt;=ROUND(L9*1.38,1),"138","")))</f>
        <v>150</v>
      </c>
    </row>
    <row r="10" spans="1:25" s="112" customFormat="1" ht="19.5" customHeight="1">
      <c r="A10" s="139"/>
      <c r="B10" s="140"/>
      <c r="C10" s="102"/>
      <c r="D10" s="99" t="s">
        <v>126</v>
      </c>
      <c r="E10" s="93" t="s">
        <v>127</v>
      </c>
      <c r="F10" s="93">
        <v>1.798</v>
      </c>
      <c r="G10" s="93" t="s">
        <v>135</v>
      </c>
      <c r="H10" s="93" t="s">
        <v>129</v>
      </c>
      <c r="I10" s="93" t="s">
        <v>130</v>
      </c>
      <c r="J10" s="93" t="s">
        <v>136</v>
      </c>
      <c r="K10" s="93"/>
      <c r="L10" s="200">
        <v>10.6</v>
      </c>
      <c r="M10" s="201">
        <f t="shared" si="0"/>
        <v>219.0245283018868</v>
      </c>
      <c r="N10" s="198">
        <v>10.3</v>
      </c>
      <c r="O10" s="93" t="s">
        <v>132</v>
      </c>
      <c r="P10" s="93" t="s">
        <v>133</v>
      </c>
      <c r="Q10" s="93" t="s">
        <v>134</v>
      </c>
      <c r="R10" s="93"/>
      <c r="S10" s="100" t="s">
        <v>102</v>
      </c>
      <c r="T10" s="148">
        <v>100</v>
      </c>
      <c r="U10" s="199"/>
      <c r="X10" s="134" t="str">
        <f t="shared" si="1"/>
        <v>100</v>
      </c>
      <c r="Y10" s="134" t="str">
        <f t="shared" si="2"/>
        <v>150</v>
      </c>
    </row>
    <row r="11" spans="1:25" s="112" customFormat="1" ht="19.5" customHeight="1">
      <c r="A11" s="139"/>
      <c r="B11" s="140"/>
      <c r="C11" s="102"/>
      <c r="D11" s="99" t="s">
        <v>137</v>
      </c>
      <c r="E11" s="93" t="s">
        <v>127</v>
      </c>
      <c r="F11" s="93">
        <v>1.798</v>
      </c>
      <c r="G11" s="93" t="s">
        <v>128</v>
      </c>
      <c r="H11" s="93" t="s">
        <v>138</v>
      </c>
      <c r="I11" s="93" t="s">
        <v>139</v>
      </c>
      <c r="J11" s="93" t="s">
        <v>140</v>
      </c>
      <c r="K11" s="93"/>
      <c r="L11" s="200">
        <v>11</v>
      </c>
      <c r="M11" s="201">
        <f t="shared" si="0"/>
        <v>211.05999999999997</v>
      </c>
      <c r="N11" s="198">
        <v>10.7</v>
      </c>
      <c r="O11" s="93" t="s">
        <v>132</v>
      </c>
      <c r="P11" s="93" t="s">
        <v>133</v>
      </c>
      <c r="Q11" s="93" t="s">
        <v>134</v>
      </c>
      <c r="R11" s="93"/>
      <c r="S11" s="100" t="s">
        <v>102</v>
      </c>
      <c r="T11" s="148">
        <v>100</v>
      </c>
      <c r="U11" s="199"/>
      <c r="X11" s="134" t="str">
        <f t="shared" si="1"/>
        <v>100</v>
      </c>
      <c r="Y11" s="134" t="str">
        <f t="shared" si="2"/>
        <v>150</v>
      </c>
    </row>
    <row r="12" spans="1:25" s="112" customFormat="1" ht="19.5" customHeight="1">
      <c r="A12" s="139"/>
      <c r="B12" s="140"/>
      <c r="C12" s="102"/>
      <c r="D12" s="99" t="s">
        <v>137</v>
      </c>
      <c r="E12" s="93" t="s">
        <v>127</v>
      </c>
      <c r="F12" s="93">
        <v>1.798</v>
      </c>
      <c r="G12" s="93" t="s">
        <v>135</v>
      </c>
      <c r="H12" s="93" t="s">
        <v>141</v>
      </c>
      <c r="I12" s="93" t="s">
        <v>139</v>
      </c>
      <c r="J12" s="93" t="s">
        <v>142</v>
      </c>
      <c r="K12" s="93"/>
      <c r="L12" s="200">
        <v>10.8</v>
      </c>
      <c r="M12" s="201">
        <f t="shared" si="0"/>
        <v>214.9685185185185</v>
      </c>
      <c r="N12" s="198">
        <v>10.3</v>
      </c>
      <c r="O12" s="93" t="s">
        <v>132</v>
      </c>
      <c r="P12" s="93" t="s">
        <v>133</v>
      </c>
      <c r="Q12" s="93" t="s">
        <v>134</v>
      </c>
      <c r="R12" s="93"/>
      <c r="S12" s="100" t="s">
        <v>102</v>
      </c>
      <c r="T12" s="148">
        <v>105</v>
      </c>
      <c r="U12" s="199"/>
      <c r="X12" s="134" t="str">
        <f t="shared" si="1"/>
        <v>105</v>
      </c>
      <c r="Y12" s="134" t="str">
        <f t="shared" si="2"/>
        <v>150</v>
      </c>
    </row>
    <row r="13" spans="1:25" s="112" customFormat="1" ht="19.5" customHeight="1">
      <c r="A13" s="139"/>
      <c r="B13" s="140"/>
      <c r="C13" s="102"/>
      <c r="D13" s="99" t="s">
        <v>143</v>
      </c>
      <c r="E13" s="93" t="s">
        <v>127</v>
      </c>
      <c r="F13" s="93">
        <v>1.798</v>
      </c>
      <c r="G13" s="93" t="s">
        <v>128</v>
      </c>
      <c r="H13" s="93">
        <v>1410</v>
      </c>
      <c r="I13" s="93">
        <v>900</v>
      </c>
      <c r="J13" s="93">
        <v>2420</v>
      </c>
      <c r="K13" s="93"/>
      <c r="L13" s="200">
        <v>10.4</v>
      </c>
      <c r="M13" s="201">
        <f t="shared" si="0"/>
        <v>223.23653846153843</v>
      </c>
      <c r="N13" s="198">
        <v>10.7</v>
      </c>
      <c r="O13" s="93" t="s">
        <v>132</v>
      </c>
      <c r="P13" s="93" t="s">
        <v>133</v>
      </c>
      <c r="Q13" s="93" t="s">
        <v>99</v>
      </c>
      <c r="R13" s="93" t="s">
        <v>144</v>
      </c>
      <c r="S13" s="100" t="s">
        <v>102</v>
      </c>
      <c r="T13" s="148"/>
      <c r="U13" s="199"/>
      <c r="X13" s="134" t="str">
        <f t="shared" si="1"/>
        <v> </v>
      </c>
      <c r="Y13" s="134" t="str">
        <f t="shared" si="2"/>
        <v>150</v>
      </c>
    </row>
    <row r="14" spans="1:25" s="112" customFormat="1" ht="19.5" customHeight="1">
      <c r="A14" s="139"/>
      <c r="B14" s="140"/>
      <c r="C14" s="102"/>
      <c r="D14" s="99" t="s">
        <v>143</v>
      </c>
      <c r="E14" s="93" t="s">
        <v>127</v>
      </c>
      <c r="F14" s="93">
        <v>1.798</v>
      </c>
      <c r="G14" s="93" t="s">
        <v>128</v>
      </c>
      <c r="H14" s="93" t="s">
        <v>145</v>
      </c>
      <c r="I14" s="93">
        <v>1000</v>
      </c>
      <c r="J14" s="93" t="s">
        <v>146</v>
      </c>
      <c r="K14" s="93"/>
      <c r="L14" s="200">
        <v>10.4</v>
      </c>
      <c r="M14" s="201">
        <f t="shared" si="0"/>
        <v>223.23653846153843</v>
      </c>
      <c r="N14" s="198" t="s">
        <v>147</v>
      </c>
      <c r="O14" s="93" t="s">
        <v>132</v>
      </c>
      <c r="P14" s="93" t="s">
        <v>133</v>
      </c>
      <c r="Q14" s="93" t="s">
        <v>99</v>
      </c>
      <c r="R14" s="93" t="s">
        <v>148</v>
      </c>
      <c r="S14" s="100" t="s">
        <v>102</v>
      </c>
      <c r="T14" s="148" t="s">
        <v>162</v>
      </c>
      <c r="U14" s="199"/>
      <c r="X14" s="134" t="e">
        <f t="shared" si="1"/>
        <v>#VALUE!</v>
      </c>
      <c r="Y14" s="134" t="str">
        <f t="shared" si="2"/>
        <v>150</v>
      </c>
    </row>
    <row r="15" spans="1:25" s="112" customFormat="1" ht="19.5" customHeight="1">
      <c r="A15" s="139"/>
      <c r="B15" s="140"/>
      <c r="C15" s="102"/>
      <c r="D15" s="99" t="s">
        <v>143</v>
      </c>
      <c r="E15" s="93" t="s">
        <v>127</v>
      </c>
      <c r="F15" s="93">
        <v>1.798</v>
      </c>
      <c r="G15" s="93" t="s">
        <v>135</v>
      </c>
      <c r="H15" s="93">
        <v>1400</v>
      </c>
      <c r="I15" s="93">
        <v>1000</v>
      </c>
      <c r="J15" s="93">
        <v>2510</v>
      </c>
      <c r="K15" s="93"/>
      <c r="L15" s="200">
        <v>10.2</v>
      </c>
      <c r="M15" s="201">
        <f t="shared" si="0"/>
        <v>227.6137254901961</v>
      </c>
      <c r="N15" s="198" t="s">
        <v>147</v>
      </c>
      <c r="O15" s="93" t="s">
        <v>132</v>
      </c>
      <c r="P15" s="93" t="s">
        <v>133</v>
      </c>
      <c r="Q15" s="93" t="s">
        <v>99</v>
      </c>
      <c r="R15" s="93" t="s">
        <v>148</v>
      </c>
      <c r="S15" s="100" t="s">
        <v>102</v>
      </c>
      <c r="T15" s="148" t="s">
        <v>162</v>
      </c>
      <c r="U15" s="199"/>
      <c r="X15" s="134" t="e">
        <f t="shared" si="1"/>
        <v>#VALUE!</v>
      </c>
      <c r="Y15" s="134" t="str">
        <f t="shared" si="2"/>
        <v>150</v>
      </c>
    </row>
    <row r="16" spans="1:25" s="112" customFormat="1" ht="19.5" customHeight="1">
      <c r="A16" s="139"/>
      <c r="B16" s="140"/>
      <c r="C16" s="102"/>
      <c r="D16" s="99" t="s">
        <v>149</v>
      </c>
      <c r="E16" s="93" t="s">
        <v>127</v>
      </c>
      <c r="F16" s="93">
        <v>1.798</v>
      </c>
      <c r="G16" s="93" t="s">
        <v>128</v>
      </c>
      <c r="H16" s="93" t="s">
        <v>150</v>
      </c>
      <c r="I16" s="93">
        <v>950</v>
      </c>
      <c r="J16" s="93" t="s">
        <v>151</v>
      </c>
      <c r="K16" s="93"/>
      <c r="L16" s="200">
        <v>10.4</v>
      </c>
      <c r="M16" s="201">
        <f t="shared" si="0"/>
        <v>223.23653846153843</v>
      </c>
      <c r="N16" s="198" t="s">
        <v>147</v>
      </c>
      <c r="O16" s="93" t="s">
        <v>132</v>
      </c>
      <c r="P16" s="93" t="s">
        <v>133</v>
      </c>
      <c r="Q16" s="93" t="s">
        <v>99</v>
      </c>
      <c r="R16" s="93"/>
      <c r="S16" s="100" t="s">
        <v>102</v>
      </c>
      <c r="T16" s="148" t="s">
        <v>162</v>
      </c>
      <c r="U16" s="199"/>
      <c r="X16" s="134" t="e">
        <f t="shared" si="1"/>
        <v>#VALUE!</v>
      </c>
      <c r="Y16" s="134" t="str">
        <f t="shared" si="2"/>
        <v>150</v>
      </c>
    </row>
    <row r="17" spans="1:25" s="112" customFormat="1" ht="19.5" customHeight="1">
      <c r="A17" s="139"/>
      <c r="B17" s="142"/>
      <c r="C17" s="105"/>
      <c r="D17" s="99" t="s">
        <v>149</v>
      </c>
      <c r="E17" s="93" t="s">
        <v>127</v>
      </c>
      <c r="F17" s="93">
        <v>1.798</v>
      </c>
      <c r="G17" s="93" t="s">
        <v>135</v>
      </c>
      <c r="H17" s="93" t="s">
        <v>152</v>
      </c>
      <c r="I17" s="93">
        <v>950</v>
      </c>
      <c r="J17" s="93" t="s">
        <v>153</v>
      </c>
      <c r="K17" s="93"/>
      <c r="L17" s="200">
        <v>10.2</v>
      </c>
      <c r="M17" s="201">
        <f t="shared" si="0"/>
        <v>227.6137254901961</v>
      </c>
      <c r="N17" s="198" t="s">
        <v>147</v>
      </c>
      <c r="O17" s="93" t="s">
        <v>132</v>
      </c>
      <c r="P17" s="93" t="s">
        <v>133</v>
      </c>
      <c r="Q17" s="93" t="s">
        <v>99</v>
      </c>
      <c r="R17" s="93"/>
      <c r="S17" s="100" t="s">
        <v>102</v>
      </c>
      <c r="T17" s="148" t="s">
        <v>162</v>
      </c>
      <c r="U17" s="199"/>
      <c r="X17" s="134" t="e">
        <f t="shared" si="1"/>
        <v>#VALUE!</v>
      </c>
      <c r="Y17" s="134" t="str">
        <f t="shared" si="2"/>
        <v>150</v>
      </c>
    </row>
    <row r="18" spans="1:20" s="9" customFormat="1" ht="19.5" customHeight="1">
      <c r="A18" s="139"/>
      <c r="B18" s="210" t="s">
        <v>163</v>
      </c>
      <c r="C18" s="211" t="s">
        <v>164</v>
      </c>
      <c r="D18" s="212" t="s">
        <v>154</v>
      </c>
      <c r="E18" s="93" t="s">
        <v>92</v>
      </c>
      <c r="F18" s="93" t="s">
        <v>93</v>
      </c>
      <c r="G18" s="93" t="s">
        <v>165</v>
      </c>
      <c r="H18" s="93">
        <v>1250</v>
      </c>
      <c r="I18" s="93">
        <v>400</v>
      </c>
      <c r="J18" s="93" t="s">
        <v>166</v>
      </c>
      <c r="K18" s="100" t="s">
        <v>167</v>
      </c>
      <c r="L18" s="213">
        <v>13.8</v>
      </c>
      <c r="M18" s="214">
        <v>168</v>
      </c>
      <c r="N18" s="215">
        <v>12.5</v>
      </c>
      <c r="O18" s="93" t="s">
        <v>155</v>
      </c>
      <c r="P18" s="93" t="s">
        <v>98</v>
      </c>
      <c r="Q18" s="93" t="s">
        <v>99</v>
      </c>
      <c r="R18" s="93"/>
      <c r="S18" s="216" t="s">
        <v>168</v>
      </c>
      <c r="T18" s="148">
        <v>110</v>
      </c>
    </row>
    <row r="19" spans="1:20" s="202" customFormat="1" ht="19.5" customHeight="1">
      <c r="A19" s="139"/>
      <c r="B19" s="140"/>
      <c r="C19" s="174"/>
      <c r="D19" s="212" t="s">
        <v>154</v>
      </c>
      <c r="E19" s="93" t="s">
        <v>92</v>
      </c>
      <c r="F19" s="93" t="s">
        <v>93</v>
      </c>
      <c r="G19" s="93" t="s">
        <v>165</v>
      </c>
      <c r="H19" s="93">
        <v>1270</v>
      </c>
      <c r="I19" s="93">
        <v>400</v>
      </c>
      <c r="J19" s="93" t="s">
        <v>169</v>
      </c>
      <c r="K19" s="100" t="s">
        <v>102</v>
      </c>
      <c r="L19" s="213">
        <v>13</v>
      </c>
      <c r="M19" s="214">
        <v>179</v>
      </c>
      <c r="N19" s="215">
        <v>10.3</v>
      </c>
      <c r="O19" s="93" t="s">
        <v>155</v>
      </c>
      <c r="P19" s="93" t="s">
        <v>98</v>
      </c>
      <c r="Q19" s="93" t="s">
        <v>99</v>
      </c>
      <c r="R19" s="93"/>
      <c r="S19" s="216" t="s">
        <v>168</v>
      </c>
      <c r="T19" s="148">
        <v>125</v>
      </c>
    </row>
    <row r="20" spans="1:20" s="202" customFormat="1" ht="19.5" customHeight="1" thickBot="1">
      <c r="A20" s="142"/>
      <c r="B20" s="142"/>
      <c r="C20" s="195"/>
      <c r="D20" s="212" t="s">
        <v>156</v>
      </c>
      <c r="E20" s="93" t="s">
        <v>105</v>
      </c>
      <c r="F20" s="93" t="s">
        <v>157</v>
      </c>
      <c r="G20" s="93" t="s">
        <v>165</v>
      </c>
      <c r="H20" s="93" t="s">
        <v>170</v>
      </c>
      <c r="I20" s="93">
        <v>450</v>
      </c>
      <c r="J20" s="93" t="s">
        <v>171</v>
      </c>
      <c r="K20" s="100" t="s">
        <v>167</v>
      </c>
      <c r="L20" s="217">
        <v>13.8</v>
      </c>
      <c r="M20" s="218">
        <v>168</v>
      </c>
      <c r="N20" s="215">
        <v>12.5</v>
      </c>
      <c r="O20" s="93" t="s">
        <v>155</v>
      </c>
      <c r="P20" s="93" t="s">
        <v>98</v>
      </c>
      <c r="Q20" s="93" t="s">
        <v>111</v>
      </c>
      <c r="R20" s="93"/>
      <c r="S20" s="216" t="s">
        <v>172</v>
      </c>
      <c r="T20" s="148">
        <v>110</v>
      </c>
    </row>
    <row r="21" spans="1:25" s="112" customFormat="1" ht="12" customHeight="1">
      <c r="A21" s="155"/>
      <c r="B21" s="155"/>
      <c r="C21" s="125"/>
      <c r="D21" s="125"/>
      <c r="E21" s="129"/>
      <c r="F21" s="129"/>
      <c r="G21" s="129"/>
      <c r="H21" s="129"/>
      <c r="I21" s="129"/>
      <c r="J21" s="129"/>
      <c r="K21" s="129"/>
      <c r="L21" s="203"/>
      <c r="M21" s="204"/>
      <c r="N21" s="203"/>
      <c r="O21" s="129"/>
      <c r="P21" s="129"/>
      <c r="Q21" s="129"/>
      <c r="R21" s="129"/>
      <c r="S21" s="129"/>
      <c r="T21" s="129"/>
      <c r="X21" s="134">
        <f t="shared" si="1"/>
      </c>
      <c r="Y21" s="60"/>
    </row>
    <row r="22" spans="1:20" s="208" customFormat="1" ht="12" customHeight="1">
      <c r="A22" s="30"/>
      <c r="B22" s="30" t="s">
        <v>158</v>
      </c>
      <c r="C22" s="205"/>
      <c r="D22" s="205"/>
      <c r="E22" s="24"/>
      <c r="F22" s="24"/>
      <c r="G22" s="30"/>
      <c r="H22" s="30"/>
      <c r="I22" s="30"/>
      <c r="J22" s="30"/>
      <c r="K22" s="30"/>
      <c r="L22" s="206"/>
      <c r="M22" s="207"/>
      <c r="N22" s="206"/>
      <c r="O22" s="30"/>
      <c r="P22" s="30"/>
      <c r="Q22" s="30"/>
      <c r="R22" s="30"/>
      <c r="S22" s="24"/>
      <c r="T22" s="30"/>
    </row>
    <row r="23" s="30" customFormat="1" ht="12" customHeight="1">
      <c r="B23" s="30" t="s">
        <v>159</v>
      </c>
    </row>
    <row r="24" s="30" customFormat="1" ht="12" customHeight="1"/>
    <row r="25" spans="1:16" s="208" customFormat="1" ht="12" customHeight="1">
      <c r="A25" s="30"/>
      <c r="B25" s="208" t="s">
        <v>160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="30" customFormat="1" ht="12" customHeight="1">
      <c r="B26" s="30" t="s">
        <v>161</v>
      </c>
    </row>
    <row r="27" s="30" customFormat="1" ht="12" customHeight="1"/>
    <row r="28" spans="1:20" s="114" customFormat="1" ht="12" customHeight="1">
      <c r="A28" s="155"/>
      <c r="B28" s="156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6"/>
      <c r="R28" s="156"/>
      <c r="S28" s="156"/>
      <c r="T28" s="156"/>
    </row>
    <row r="29" spans="1:20" s="114" customFormat="1" ht="12" customHeight="1">
      <c r="A29" s="155"/>
      <c r="B29" s="156"/>
      <c r="C29" s="156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6"/>
      <c r="R29" s="156"/>
      <c r="S29" s="156"/>
      <c r="T29" s="156"/>
    </row>
    <row r="30" spans="1:20" s="112" customFormat="1" ht="12" customHeight="1">
      <c r="A30" s="155"/>
      <c r="B30" s="155"/>
      <c r="C30" s="156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6"/>
      <c r="R30" s="156"/>
      <c r="S30" s="156"/>
      <c r="T30" s="156"/>
    </row>
    <row r="31" spans="1:20" s="112" customFormat="1" ht="12" customHeight="1">
      <c r="A31" s="155"/>
      <c r="B31" s="155"/>
      <c r="C31" s="156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209"/>
      <c r="P31" s="155"/>
      <c r="Q31" s="156"/>
      <c r="R31" s="156"/>
      <c r="S31" s="156"/>
      <c r="T31" s="156"/>
    </row>
    <row r="32" spans="1:20" s="114" customFormat="1" ht="12" customHeight="1">
      <c r="A32" s="155"/>
      <c r="B32" s="155"/>
      <c r="C32" s="156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6"/>
      <c r="R32" s="156"/>
      <c r="S32" s="156"/>
      <c r="T32" s="156"/>
    </row>
    <row r="33" spans="1:20" ht="12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</row>
    <row r="34" spans="1:20" ht="12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</row>
    <row r="35" spans="1:20" ht="12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</row>
    <row r="36" spans="1:20" ht="12" customHeight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1:20" ht="12" customHeight="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</row>
    <row r="38" spans="1:22" ht="12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V38" s="130"/>
    </row>
    <row r="39" spans="1:22" s="73" customFormat="1" ht="12" customHeight="1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V39" s="60"/>
    </row>
    <row r="40" spans="1:20" s="73" customFormat="1" ht="12" customHeight="1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</row>
    <row r="41" spans="1:20" s="73" customFormat="1" ht="12" customHeight="1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</row>
    <row r="42" spans="1:20" s="73" customFormat="1" ht="12" customHeight="1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</row>
  </sheetData>
  <sheetProtection/>
  <mergeCells count="5">
    <mergeCell ref="L4:N4"/>
    <mergeCell ref="P4:R4"/>
    <mergeCell ref="T4:T8"/>
    <mergeCell ref="P5:R5"/>
    <mergeCell ref="X7:Y7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86" r:id="rId1"/>
  <headerFooter alignWithMargins="0">
    <oddHeader>&amp;R様式&amp;A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なし</cp:lastModifiedBy>
  <dcterms:created xsi:type="dcterms:W3CDTF">2016-10-27T12:07:04Z</dcterms:created>
  <dcterms:modified xsi:type="dcterms:W3CDTF">2018-01-15T08:24:52Z</dcterms:modified>
  <cp:category/>
  <cp:version/>
  <cp:contentType/>
  <cp:contentStatus/>
</cp:coreProperties>
</file>