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<sst xmlns="http://schemas.openxmlformats.org/spreadsheetml/2006/main" count="2910" uniqueCount="651">
  <si>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</si>
  <si>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</si>
  <si>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</si>
  <si>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</si>
  <si>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</si>
  <si>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</si>
  <si>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</si>
  <si>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</si>
  <si>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</si>
  <si>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</si>
  <si>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</si>
  <si>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</si>
  <si>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</si>
  <si>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</si>
  <si>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</si>
  <si>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</si>
  <si>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</si>
  <si>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</si>
  <si>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</si>
  <si>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</si>
  <si>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</si>
  <si>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</si>
  <si>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</si>
  <si>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</si>
  <si>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</si>
  <si>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</si>
  <si>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</si>
  <si>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</si>
  <si>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</si>
  <si>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</si>
  <si>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</si>
  <si>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</si>
  <si>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</si>
  <si>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</si>
  <si>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</si>
  <si>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</si>
  <si>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</si>
  <si>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</si>
  <si>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</si>
  <si>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</si>
  <si>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</si>
  <si>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</si>
  <si>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</si>
  <si>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</si>
  <si>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</si>
  <si>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</si>
  <si>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</si>
  <si>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</si>
  <si>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</si>
  <si>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</si>
  <si>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</si>
  <si>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</si>
  <si>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</si>
  <si>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</si>
  <si>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</si>
  <si>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</si>
  <si>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</si>
  <si>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</si>
  <si>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</si>
  <si>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</si>
  <si>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</si>
  <si>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</si>
  <si>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</si>
  <si>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</si>
  <si>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</si>
  <si>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</si>
  <si>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</si>
  <si>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</si>
  <si>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</si>
  <si>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</si>
  <si>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</si>
  <si>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</si>
  <si>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</si>
  <si>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</si>
  <si>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</si>
  <si>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</si>
  <si>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</si>
  <si>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</si>
  <si>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</si>
  <si>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</si>
  <si>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</si>
  <si>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</si>
  <si>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</si>
  <si>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</si>
  <si>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</si>
  <si>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</si>
  <si>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</si>
  <si>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</si>
  <si>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</si>
  <si>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</si>
  <si>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</si>
  <si>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</si>
  <si>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</si>
  <si>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</si>
  <si>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</si>
  <si>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</si>
  <si>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</si>
  <si>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</si>
  <si>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</si>
  <si>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</si>
  <si>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</si>
  <si>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</si>
  <si>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</si>
  <si>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</si>
  <si>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</si>
  <si>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</si>
  <si>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</si>
  <si>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</si>
  <si>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</si>
  <si>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</si>
  <si>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</si>
  <si>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</si>
  <si>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</si>
  <si>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</si>
  <si>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</si>
  <si>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</si>
  <si>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</si>
  <si>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</si>
  <si>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</si>
  <si>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</si>
  <si>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</si>
  <si>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</si>
  <si>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</si>
  <si>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</si>
  <si>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</si>
  <si>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</si>
  <si>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</si>
  <si>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</si>
  <si>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</si>
  <si>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</si>
  <si>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</si>
  <si>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</si>
  <si>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</si>
  <si>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</si>
  <si>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</si>
  <si>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</si>
  <si>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</si>
  <si>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</si>
  <si>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</si>
  <si>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</si>
  <si>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</si>
  <si>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</si>
  <si>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</si>
  <si>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</si>
  <si>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</si>
  <si>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</si>
  <si>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</si>
  <si>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</si>
  <si>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</si>
  <si>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</si>
  <si>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</si>
  <si>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</si>
  <si>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</si>
  <si>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</si>
  <si>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</si>
  <si>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</si>
  <si>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</si>
  <si>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</si>
  <si>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</si>
  <si>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</si>
  <si>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</si>
  <si>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</si>
  <si>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</si>
  <si>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</si>
  <si>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</si>
  <si>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</si>
  <si>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</si>
  <si>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</si>
  <si>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</si>
  <si>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</si>
  <si>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</si>
  <si>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</si>
  <si>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</si>
  <si>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</si>
  <si>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</si>
  <si>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</si>
  <si>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</si>
  <si>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</si>
  <si>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</si>
  <si>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</si>
  <si>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</si>
  <si>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</si>
  <si>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</si>
  <si>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</si>
  <si>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</si>
  <si>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</si>
  <si>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</si>
  <si>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</si>
  <si>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</si>
  <si>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</si>
  <si>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</si>
  <si>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</si>
  <si>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</si>
  <si>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</si>
  <si>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</si>
  <si>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</si>
  <si>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</si>
  <si>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</si>
  <si>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</si>
  <si>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</si>
  <si>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</si>
  <si>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</si>
  <si>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</si>
  <si>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</si>
  <si>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</si>
  <si>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</si>
  <si>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</si>
  <si>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</si>
  <si>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</si>
  <si>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</si>
  <si>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</si>
  <si>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</si>
  <si>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</si>
  <si>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</si>
  <si>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</si>
  <si>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</si>
  <si>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</si>
  <si>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</si>
  <si>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</si>
  <si>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</si>
  <si>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</si>
  <si>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</si>
  <si>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</si>
  <si>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</si>
  <si>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</si>
  <si>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</si>
  <si>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</si>
  <si>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</si>
  <si>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</si>
  <si>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</si>
  <si>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</si>
  <si>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</si>
  <si>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</si>
  <si>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</si>
  <si>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</si>
  <si>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</si>
  <si>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</si>
  <si>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</si>
  <si>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</si>
  <si>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</si>
  <si>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</si>
  <si>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</si>
  <si>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</si>
  <si>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</si>
  <si>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</si>
  <si>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</si>
  <si>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</si>
  <si>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</si>
  <si>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</si>
  <si>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</si>
  <si>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</si>
  <si>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</si>
  <si>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</si>
  <si>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</si>
  <si>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</si>
  <si>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</si>
  <si>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</si>
  <si>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</si>
  <si>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</si>
  <si>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</si>
  <si>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</si>
  <si>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</si>
  <si>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</si>
  <si>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</si>
  <si>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</si>
  <si>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</si>
  <si>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</si>
  <si>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</si>
  <si>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</si>
  <si>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</si>
  <si>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</si>
  <si>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</si>
  <si>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</si>
  <si>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</si>
  <si>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</si>
  <si>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</si>
  <si>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</si>
  <si>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</si>
  <si>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</si>
  <si>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</si>
  <si>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</si>
  <si>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</si>
  <si>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</si>
  <si>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</si>
  <si>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</si>
  <si>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</si>
  <si>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</si>
  <si>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</si>
  <si>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</si>
  <si>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</si>
  <si>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</si>
  <si>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</si>
  <si>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</si>
  <si>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</si>
  <si>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</si>
  <si>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</si>
  <si>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</si>
  <si>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</si>
  <si>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</si>
  <si>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</si>
  <si>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</si>
  <si>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</si>
  <si>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</si>
  <si>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</si>
  <si>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</si>
  <si>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</si>
  <si>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</si>
  <si>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</si>
  <si>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</si>
  <si>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</si>
  <si>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</si>
  <si>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</si>
  <si>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</si>
  <si>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</si>
  <si>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</si>
  <si>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</si>
  <si>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</si>
  <si>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</si>
  <si>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</si>
  <si>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</si>
  <si>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</si>
  <si>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</si>
  <si>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</si>
  <si>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</si>
  <si>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</si>
  <si>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</si>
  <si>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</si>
  <si>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</si>
  <si>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</si>
  <si>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</si>
  <si>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</si>
  <si>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</si>
  <si>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</si>
  <si>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</si>
  <si>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</si>
  <si>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</si>
  <si>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</si>
  <si>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</si>
  <si>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</si>
  <si>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</si>
  <si>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</si>
  <si>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</si>
  <si>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</si>
  <si>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</si>
  <si>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</si>
  <si>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</si>
  <si>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</si>
  <si>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</si>
  <si>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</si>
  <si>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</si>
  <si>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</si>
  <si>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</si>
  <si>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</si>
  <si>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</si>
  <si>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</si>
  <si>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</si>
  <si>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</si>
  <si>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</si>
  <si>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</si>
  <si>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</si>
  <si>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</si>
  <si>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</si>
  <si>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</si>
  <si>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</si>
  <si>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</si>
  <si>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</si>
  <si>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</si>
  <si>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</si>
  <si>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</si>
  <si>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</si>
  <si>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</si>
  <si>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</si>
  <si>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</si>
  <si>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</si>
  <si>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</si>
  <si>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</si>
  <si>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</si>
  <si>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</si>
  <si>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</si>
  <si>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</si>
  <si>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</si>
  <si>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</si>
  <si>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</si>
  <si>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</si>
  <si>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</si>
  <si>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</si>
  <si>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</si>
  <si>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</si>
  <si>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</si>
  <si>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</si>
  <si>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</si>
  <si>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</si>
  <si>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</si>
  <si>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</si>
  <si>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</si>
  <si>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</si>
  <si>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</si>
  <si>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</si>
  <si>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</si>
  <si>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</si>
  <si>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</si>
  <si>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</si>
  <si>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</si>
  <si>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</si>
  <si>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</si>
  <si>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</si>
  <si>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</si>
  <si>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</si>
  <si>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</si>
  <si>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</si>
  <si>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</si>
  <si>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</si>
  <si>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</si>
  <si>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</si>
  <si>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</si>
  <si>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</si>
  <si>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</si>
  <si>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</si>
  <si>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</si>
  <si>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</si>
  <si>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</si>
  <si>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</si>
  <si>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</si>
  <si>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</si>
  <si>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</si>
  <si>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</si>
  <si>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</si>
  <si>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</si>
  <si>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</si>
  <si>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</si>
  <si>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</si>
  <si>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</si>
  <si>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</si>
  <si>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</si>
  <si>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</si>
  <si>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</si>
  <si>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</si>
  <si>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</si>
  <si>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</si>
  <si>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</si>
  <si>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</si>
  <si>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</si>
  <si>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</si>
  <si>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</si>
  <si>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</si>
  <si>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</si>
  <si>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</si>
  <si>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</si>
  <si>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</si>
  <si>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</si>
  <si>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</si>
  <si>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</si>
  <si>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</si>
  <si>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</si>
  <si>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</si>
  <si>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</si>
  <si>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</si>
  <si>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</si>
  <si>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</si>
  <si>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</si>
  <si>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</si>
  <si>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</si>
  <si>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</si>
  <si>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</si>
  <si>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</si>
  <si>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</si>
  <si>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</si>
  <si>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</si>
  <si>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</si>
  <si>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</si>
  <si>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</si>
  <si>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</si>
  <si>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</si>
  <si>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</si>
  <si>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</si>
  <si>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</si>
  <si>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</si>
  <si>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</si>
  <si>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</si>
  <si>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</si>
  <si>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</si>
  <si>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</si>
  <si>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</si>
  <si>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</si>
  <si>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</si>
  <si>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</si>
  <si>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</si>
  <si>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</si>
  <si>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</si>
  <si>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</si>
  <si>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</si>
  <si>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</si>
  <si>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</si>
  <si>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</si>
  <si>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</si>
  <si>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</si>
  <si>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</si>
  <si>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</si>
  <si>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</si>
  <si>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</si>
  <si>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</si>
  <si>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</si>
  <si>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</si>
  <si>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</si>
  <si>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</si>
  <si>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</si>
  <si>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</si>
  <si>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</si>
  <si>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</si>
  <si>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</si>
  <si>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</si>
  <si>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</si>
  <si>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</si>
  <si>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</si>
  <si>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</si>
  <si>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</si>
  <si>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</si>
  <si>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</si>
  <si>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</si>
  <si>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</si>
  <si>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</si>
  <si>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</si>
  <si>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</si>
  <si>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</si>
  <si>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</si>
  <si>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</si>
  <si>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</si>
  <si>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</si>
  <si>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</si>
  <si>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</si>
  <si>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</si>
  <si>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</si>
  <si>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</si>
  <si>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</si>
  <si>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</si>
  <si>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</si>
  <si>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</si>
  <si>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</si>
  <si>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</si>
  <si>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</si>
  <si>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</si>
  <si>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</si>
  <si>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</si>
  <si>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</si>
  <si>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</si>
  <si>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</si>
  <si>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</si>
  <si>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</si>
  <si>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</si>
  <si>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</si>
  <si>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国土交通省</t>
    <rPh sb="0" eb="2">
      <t>コクド</t>
    </rPh>
    <rPh sb="2" eb="5">
      <t>コウツウショウ</t>
    </rPh>
    <phoneticPr fontId="5"/>
  </si>
  <si>
    <t>都市鉄道整備事業</t>
    <rPh sb="0" eb="2">
      <t>トシ</t>
    </rPh>
    <rPh sb="2" eb="4">
      <t>テツドウ</t>
    </rPh>
    <rPh sb="4" eb="6">
      <t>セイビ</t>
    </rPh>
    <rPh sb="6" eb="8">
      <t>ジギョウ</t>
    </rPh>
    <phoneticPr fontId="5"/>
  </si>
  <si>
    <t>鉄道局</t>
    <rPh sb="0" eb="3">
      <t>テツドウキョク</t>
    </rPh>
    <phoneticPr fontId="5"/>
  </si>
  <si>
    <t>都市鉄道政策課</t>
    <rPh sb="0" eb="2">
      <t>トシ</t>
    </rPh>
    <rPh sb="2" eb="4">
      <t>テツドウ</t>
    </rPh>
    <rPh sb="4" eb="7">
      <t>セイサクカ</t>
    </rPh>
    <phoneticPr fontId="5"/>
  </si>
  <si>
    <t>課長　岡野　まさ子</t>
    <rPh sb="0" eb="2">
      <t>カチョウ</t>
    </rPh>
    <rPh sb="3" eb="5">
      <t>オカノ</t>
    </rPh>
    <rPh sb="8" eb="9">
      <t>コ</t>
    </rPh>
    <phoneticPr fontId="5"/>
  </si>
  <si>
    <t>○</t>
  </si>
  <si>
    <t>-</t>
  </si>
  <si>
    <t>-</t>
    <phoneticPr fontId="5"/>
  </si>
  <si>
    <t>交通政策審議会答申、地方交通審議会答申</t>
    <rPh sb="0" eb="2">
      <t>コウツウ</t>
    </rPh>
    <rPh sb="2" eb="4">
      <t>セイサク</t>
    </rPh>
    <rPh sb="4" eb="7">
      <t>シンギカイ</t>
    </rPh>
    <rPh sb="7" eb="9">
      <t>トウシン</t>
    </rPh>
    <rPh sb="10" eb="12">
      <t>チホウ</t>
    </rPh>
    <rPh sb="12" eb="14">
      <t>コウツウ</t>
    </rPh>
    <rPh sb="14" eb="17">
      <t>シンギカイ</t>
    </rPh>
    <rPh sb="17" eb="19">
      <t>トウシン</t>
    </rPh>
    <phoneticPr fontId="5"/>
  </si>
  <si>
    <t>（地下高速鉄道整備事業）
大都市圏における基幹的な公共交通機関として地下高速鉄道の整備を促進することにより、大都市圏における交通混雑の緩和・移動時間の短縮による円滑な旅客流動を確保するとともに、バリアフリー化等のニーズに対応することを目的とする。</t>
    <phoneticPr fontId="5"/>
  </si>
  <si>
    <t>（地下高速鉄道整備事業）
地下高速鉄道の新線建設、耐震補強、浸水対策及び大規模改良工事（バリアフリー化工事、列車運行円滑化工事）に係る費用の一部（補助対象事業費の35％以内）について、予算の範囲内において補助する。（地方公共団体との協調補助）</t>
    <phoneticPr fontId="5"/>
  </si>
  <si>
    <t>都市鉄道整備事業費補助</t>
    <rPh sb="0" eb="4">
      <t>トシテツドウ</t>
    </rPh>
    <rPh sb="4" eb="6">
      <t>セイビ</t>
    </rPh>
    <rPh sb="6" eb="9">
      <t>ジギョウヒ</t>
    </rPh>
    <rPh sb="9" eb="11">
      <t>ホジョ</t>
    </rPh>
    <phoneticPr fontId="5"/>
  </si>
  <si>
    <t>一日あたりの平均利用者数が3千人以上の地下鉄駅の段差解消率（規準に適合している設備により段差を解消している割合）を100％にする</t>
    <rPh sb="24" eb="26">
      <t>ダンサ</t>
    </rPh>
    <rPh sb="26" eb="28">
      <t>カイショウ</t>
    </rPh>
    <rPh sb="28" eb="29">
      <t>リツ</t>
    </rPh>
    <rPh sb="30" eb="32">
      <t>キジュン</t>
    </rPh>
    <rPh sb="33" eb="35">
      <t>テキゴウ</t>
    </rPh>
    <rPh sb="39" eb="41">
      <t>セツビ</t>
    </rPh>
    <rPh sb="47" eb="49">
      <t>カイショウ</t>
    </rPh>
    <rPh sb="53" eb="55">
      <t>ワリアイ</t>
    </rPh>
    <phoneticPr fontId="5"/>
  </si>
  <si>
    <t>180％超の混雑率となっている区間数</t>
    <rPh sb="4" eb="5">
      <t>チョウ</t>
    </rPh>
    <rPh sb="6" eb="9">
      <t>コンザツリツ</t>
    </rPh>
    <rPh sb="15" eb="17">
      <t>クカン</t>
    </rPh>
    <rPh sb="17" eb="18">
      <t>スウ</t>
    </rPh>
    <phoneticPr fontId="5"/>
  </si>
  <si>
    <t>区間</t>
    <rPh sb="0" eb="2">
      <t>クカン</t>
    </rPh>
    <phoneticPr fontId="5"/>
  </si>
  <si>
    <t>都市鉄道路線整備区間の1日当たりの平均輸送人員</t>
    <rPh sb="8" eb="10">
      <t>クカン</t>
    </rPh>
    <phoneticPr fontId="5"/>
  </si>
  <si>
    <t>千人</t>
    <rPh sb="0" eb="1">
      <t>セン</t>
    </rPh>
    <rPh sb="1" eb="2">
      <t>ニン</t>
    </rPh>
    <phoneticPr fontId="5"/>
  </si>
  <si>
    <t>1t-CO2当たりの削減コスト</t>
    <rPh sb="6" eb="7">
      <t>ア</t>
    </rPh>
    <rPh sb="10" eb="12">
      <t>サクゲン</t>
    </rPh>
    <phoneticPr fontId="5"/>
  </si>
  <si>
    <t>需要推計に基づく</t>
    <rPh sb="0" eb="2">
      <t>ジュヨウ</t>
    </rPh>
    <rPh sb="2" eb="4">
      <t>スイケイ</t>
    </rPh>
    <rPh sb="5" eb="6">
      <t>モト</t>
    </rPh>
    <phoneticPr fontId="5"/>
  </si>
  <si>
    <t>事業完了までにかかる国費見込額/CO2削減量(30年)</t>
    <rPh sb="0" eb="2">
      <t>ジギョウ</t>
    </rPh>
    <rPh sb="2" eb="4">
      <t>カンリョウ</t>
    </rPh>
    <rPh sb="10" eb="12">
      <t>コクヒ</t>
    </rPh>
    <rPh sb="12" eb="15">
      <t>ミコミガク</t>
    </rPh>
    <rPh sb="19" eb="21">
      <t>サクゲン</t>
    </rPh>
    <rPh sb="20" eb="21">
      <t>カイサク</t>
    </rPh>
    <rPh sb="21" eb="22">
      <t>リョウ</t>
    </rPh>
    <rPh sb="25" eb="26">
      <t>ネン</t>
    </rPh>
    <phoneticPr fontId="5"/>
  </si>
  <si>
    <t>km</t>
    <phoneticPr fontId="5"/>
  </si>
  <si>
    <t>鉄道網を充実・活性化させる</t>
    <rPh sb="0" eb="2">
      <t>テツドウ</t>
    </rPh>
    <rPh sb="2" eb="3">
      <t>アミ</t>
    </rPh>
    <rPh sb="4" eb="6">
      <t>ジュウジツ</t>
    </rPh>
    <rPh sb="7" eb="10">
      <t>カッセイカ</t>
    </rPh>
    <phoneticPr fontId="5"/>
  </si>
  <si>
    <t>鉄道網を充実・活性化させることにより、広域的な地域間の交流・連携の強化や、快適でゆとりある都市生活の実現
等を図る。</t>
    <rPh sb="0" eb="3">
      <t>テツドウモウ</t>
    </rPh>
    <rPh sb="4" eb="6">
      <t>ジュウジツ</t>
    </rPh>
    <rPh sb="7" eb="10">
      <t>カッセイカ</t>
    </rPh>
    <rPh sb="19" eb="22">
      <t>コウイキテキ</t>
    </rPh>
    <rPh sb="23" eb="26">
      <t>チイキカン</t>
    </rPh>
    <rPh sb="27" eb="29">
      <t>コウリュウ</t>
    </rPh>
    <rPh sb="30" eb="32">
      <t>レンケイ</t>
    </rPh>
    <rPh sb="33" eb="35">
      <t>キョウカ</t>
    </rPh>
    <rPh sb="37" eb="39">
      <t>カイテキ</t>
    </rPh>
    <rPh sb="45" eb="47">
      <t>トシ</t>
    </rPh>
    <rPh sb="47" eb="49">
      <t>セイカツ</t>
    </rPh>
    <rPh sb="50" eb="52">
      <t>ジツゲン</t>
    </rPh>
    <rPh sb="53" eb="54">
      <t>トウ</t>
    </rPh>
    <rPh sb="55" eb="56">
      <t>ハカ</t>
    </rPh>
    <phoneticPr fontId="5"/>
  </si>
  <si>
    <t>公共施設等のバリアフリー化率</t>
    <rPh sb="0" eb="2">
      <t>コウキョウ</t>
    </rPh>
    <rPh sb="2" eb="4">
      <t>シセツ</t>
    </rPh>
    <rPh sb="4" eb="5">
      <t>トウ</t>
    </rPh>
    <rPh sb="12" eb="13">
      <t>カ</t>
    </rPh>
    <rPh sb="13" eb="14">
      <t>リツ</t>
    </rPh>
    <phoneticPr fontId="5"/>
  </si>
  <si>
    <t>％</t>
    <phoneticPr fontId="5"/>
  </si>
  <si>
    <t>東京圏鉄道における混雑率
①主要３１区間のピーク時の平均混雑率</t>
    <phoneticPr fontId="5"/>
  </si>
  <si>
    <t>東京圏鉄道における混雑率
②180%超の混雑率となっている区間数</t>
    <phoneticPr fontId="5"/>
  </si>
  <si>
    <t>地下高速鉄道の整備を促進することにより、新線整備による広域的な地域間の交流・連携の強化、列車運行円滑化による混雑の緩和、バリアフリー化の促進を図る。</t>
    <rPh sb="0" eb="2">
      <t>チカ</t>
    </rPh>
    <rPh sb="20" eb="22">
      <t>シンセン</t>
    </rPh>
    <rPh sb="22" eb="24">
      <t>セイビ</t>
    </rPh>
    <rPh sb="27" eb="30">
      <t>コウイキテキ</t>
    </rPh>
    <rPh sb="31" eb="34">
      <t>チイキカン</t>
    </rPh>
    <rPh sb="35" eb="37">
      <t>コウリュウ</t>
    </rPh>
    <rPh sb="38" eb="40">
      <t>レンケイ</t>
    </rPh>
    <rPh sb="41" eb="43">
      <t>キョウカ</t>
    </rPh>
    <rPh sb="44" eb="46">
      <t>レッシャ</t>
    </rPh>
    <rPh sb="46" eb="48">
      <t>ウンコウ</t>
    </rPh>
    <rPh sb="48" eb="51">
      <t>エンカツカ</t>
    </rPh>
    <rPh sb="54" eb="56">
      <t>コンザツ</t>
    </rPh>
    <rPh sb="57" eb="59">
      <t>カンワ</t>
    </rPh>
    <rPh sb="68" eb="70">
      <t>ソクシン</t>
    </rPh>
    <rPh sb="71" eb="72">
      <t>ハカ</t>
    </rPh>
    <phoneticPr fontId="5"/>
  </si>
  <si>
    <t>‐</t>
  </si>
  <si>
    <t>地下鉄は大都市圏の通勤・通学等に利用されるため、幅広く国民や社会のニーズを反映している。</t>
    <rPh sb="30" eb="32">
      <t>シャカイ</t>
    </rPh>
    <rPh sb="37" eb="39">
      <t>ハンエイ</t>
    </rPh>
    <phoneticPr fontId="5"/>
  </si>
  <si>
    <t>コストが巨額となる新線建設や、増収に結び付かない施設の改良等は、事業者単体では整備が困難である。</t>
  </si>
  <si>
    <t>地下鉄の新線建設等は、観光立国等様々な政策目的に関係しており、適切かつ優先度が高い。</t>
    <rPh sb="0" eb="3">
      <t>チカテツ</t>
    </rPh>
    <rPh sb="4" eb="6">
      <t>シンセン</t>
    </rPh>
    <rPh sb="6" eb="8">
      <t>ケンセツ</t>
    </rPh>
    <rPh sb="8" eb="9">
      <t>トウ</t>
    </rPh>
    <rPh sb="11" eb="13">
      <t>カンコウ</t>
    </rPh>
    <rPh sb="13" eb="15">
      <t>リッコク</t>
    </rPh>
    <rPh sb="15" eb="16">
      <t>トウ</t>
    </rPh>
    <rPh sb="16" eb="18">
      <t>サマザマ</t>
    </rPh>
    <rPh sb="19" eb="21">
      <t>セイサク</t>
    </rPh>
    <rPh sb="21" eb="23">
      <t>モクテキ</t>
    </rPh>
    <rPh sb="24" eb="26">
      <t>カンケイ</t>
    </rPh>
    <rPh sb="31" eb="33">
      <t>テキセツ</t>
    </rPh>
    <rPh sb="35" eb="38">
      <t>ユウセンド</t>
    </rPh>
    <rPh sb="39" eb="40">
      <t>タカ</t>
    </rPh>
    <phoneticPr fontId="5"/>
  </si>
  <si>
    <t>本事業は地下鉄事業者に対して補助金を交付する補助事業のため。</t>
    <rPh sb="0" eb="1">
      <t>ホン</t>
    </rPh>
    <rPh sb="1" eb="3">
      <t>ジギョウ</t>
    </rPh>
    <rPh sb="4" eb="7">
      <t>チカテツ</t>
    </rPh>
    <rPh sb="7" eb="10">
      <t>ジギョウシャ</t>
    </rPh>
    <rPh sb="11" eb="12">
      <t>タイ</t>
    </rPh>
    <rPh sb="14" eb="17">
      <t>ホジョキン</t>
    </rPh>
    <rPh sb="18" eb="20">
      <t>コウフ</t>
    </rPh>
    <rPh sb="22" eb="24">
      <t>ホジョ</t>
    </rPh>
    <rPh sb="24" eb="26">
      <t>ジギョウ</t>
    </rPh>
    <phoneticPr fontId="5"/>
  </si>
  <si>
    <t>受益者たる地下鉄利用者は、総括原価方式により算出された適正な水準の運賃を支払っており、負担関係は妥当である。</t>
  </si>
  <si>
    <t>費目・使途は地下鉄の建設・改良に必要なものに限定されており、コスト等の水準は妥当である。</t>
    <rPh sb="33" eb="34">
      <t>トウ</t>
    </rPh>
    <rPh sb="35" eb="37">
      <t>スイジュン</t>
    </rPh>
    <rPh sb="38" eb="40">
      <t>ダトウ</t>
    </rPh>
    <phoneticPr fontId="5"/>
  </si>
  <si>
    <t>費目・使途は地下鉄の建設・改良に必要なものに限定されており妥当である。</t>
    <rPh sb="29" eb="31">
      <t>ダトウ</t>
    </rPh>
    <phoneticPr fontId="5"/>
  </si>
  <si>
    <t>各事業者においてコスト削減等に関する部会等を設け、行動計画を策定するなどコスト削減等に取り組んでいる。</t>
    <rPh sb="0" eb="1">
      <t>カク</t>
    </rPh>
    <rPh sb="1" eb="4">
      <t>ジギョウシャ</t>
    </rPh>
    <rPh sb="11" eb="13">
      <t>サクゲン</t>
    </rPh>
    <rPh sb="13" eb="14">
      <t>トウ</t>
    </rPh>
    <rPh sb="15" eb="16">
      <t>カン</t>
    </rPh>
    <rPh sb="18" eb="20">
      <t>ブカイ</t>
    </rPh>
    <rPh sb="20" eb="21">
      <t>トウ</t>
    </rPh>
    <rPh sb="22" eb="23">
      <t>モウ</t>
    </rPh>
    <rPh sb="25" eb="27">
      <t>コウドウ</t>
    </rPh>
    <rPh sb="27" eb="29">
      <t>ケイカク</t>
    </rPh>
    <rPh sb="30" eb="32">
      <t>サクテイ</t>
    </rPh>
    <rPh sb="39" eb="41">
      <t>サクゲン</t>
    </rPh>
    <rPh sb="41" eb="42">
      <t>トウ</t>
    </rPh>
    <rPh sb="43" eb="44">
      <t>ト</t>
    </rPh>
    <rPh sb="45" eb="46">
      <t>ク</t>
    </rPh>
    <phoneticPr fontId="5"/>
  </si>
  <si>
    <t>民鉄等では整備困難な大都市の地下鉄の建設・改良について、地方公共団体の補助の範囲内で国も補助しており、効果的な事業実施となっている。</t>
  </si>
  <si>
    <t>当初の見込みどおりの活動実績となっている。</t>
    <rPh sb="0" eb="2">
      <t>トウショ</t>
    </rPh>
    <rPh sb="3" eb="5">
      <t>ミコ</t>
    </rPh>
    <rPh sb="10" eb="12">
      <t>カツドウ</t>
    </rPh>
    <rPh sb="12" eb="14">
      <t>ジッセキ</t>
    </rPh>
    <phoneticPr fontId="5"/>
  </si>
  <si>
    <t>整備された地下鉄施設は供用され、十分に活用されている。</t>
  </si>
  <si>
    <t>本事業においては、各補助事業者に対して、定例的な年間３回のヒアリングや必要に応じた随時のヒアリングにより、事業の進捗状況や課題、スケジュール管理や支払いの状況等、各事業者の取り組みについて聴取するとともに、契約の方法、コスト削減の実施状況等について、必要に応じて指導を実施している。
　また、事業者に対して交付を行っている独立行政法人鉄道建設・運輸施設整備支援機構においては、毎年度補助事業者の事業の執行状況について、現地に赴き審査を行っている。審査では、契約の発注が適正であるか等契約に係る審査をはじめ、現地における工事の実施状況等、支出が適正なものであるかなどについて現地調査を行い、補助対象外と認められる事案等の査定を行っている。</t>
  </si>
  <si>
    <t>今後も引き続き効率的かつ適正な予算の執行に努め、事業を実施していく必要がある。</t>
  </si>
  <si>
    <t>282</t>
    <phoneticPr fontId="5"/>
  </si>
  <si>
    <t>273</t>
    <phoneticPr fontId="5"/>
  </si>
  <si>
    <t>279</t>
    <phoneticPr fontId="5"/>
  </si>
  <si>
    <t>288</t>
    <phoneticPr fontId="5"/>
  </si>
  <si>
    <t>A.独立行政法人鉄道建設・運輸施設整備支援機構</t>
    <rPh sb="2" eb="4">
      <t>ドクリツ</t>
    </rPh>
    <rPh sb="4" eb="6">
      <t>ギョウセイ</t>
    </rPh>
    <rPh sb="6" eb="8">
      <t>ホウジン</t>
    </rPh>
    <rPh sb="8" eb="10">
      <t>テツドウ</t>
    </rPh>
    <rPh sb="10" eb="12">
      <t>ケンセツ</t>
    </rPh>
    <rPh sb="13" eb="15">
      <t>ウンユ</t>
    </rPh>
    <rPh sb="15" eb="17">
      <t>シセツ</t>
    </rPh>
    <rPh sb="17" eb="19">
      <t>セイビ</t>
    </rPh>
    <rPh sb="19" eb="21">
      <t>シエン</t>
    </rPh>
    <rPh sb="21" eb="23">
      <t>キコウ</t>
    </rPh>
    <phoneticPr fontId="5"/>
  </si>
  <si>
    <t>B.東京地下鉄株式会社</t>
    <rPh sb="2" eb="4">
      <t>トウキョウ</t>
    </rPh>
    <rPh sb="4" eb="7">
      <t>チカテツ</t>
    </rPh>
    <rPh sb="7" eb="9">
      <t>カブシキ</t>
    </rPh>
    <rPh sb="9" eb="11">
      <t>カイシャ</t>
    </rPh>
    <phoneticPr fontId="5"/>
  </si>
  <si>
    <t>(独)鉄道建設・運輸施設整備支援機構</t>
    <rPh sb="1" eb="2">
      <t>ドク</t>
    </rPh>
    <rPh sb="3" eb="5">
      <t>テツドウ</t>
    </rPh>
    <rPh sb="5" eb="7">
      <t>ケンセツ</t>
    </rPh>
    <rPh sb="8" eb="12">
      <t>ウンユシセツ</t>
    </rPh>
    <rPh sb="12" eb="14">
      <t>セイビ</t>
    </rPh>
    <rPh sb="14" eb="16">
      <t>シエン</t>
    </rPh>
    <rPh sb="16" eb="18">
      <t>キコウ</t>
    </rPh>
    <phoneticPr fontId="5"/>
  </si>
  <si>
    <t>補助金等交付</t>
  </si>
  <si>
    <t>東京地下鉄（株）</t>
    <rPh sb="0" eb="5">
      <t>トウキョウチカテツ</t>
    </rPh>
    <rPh sb="5" eb="8">
      <t>カブ</t>
    </rPh>
    <phoneticPr fontId="5"/>
  </si>
  <si>
    <t>大阪市</t>
    <rPh sb="0" eb="3">
      <t>オオサカシ</t>
    </rPh>
    <phoneticPr fontId="5"/>
  </si>
  <si>
    <t>名古屋市</t>
    <rPh sb="0" eb="4">
      <t>ナゴヤシ</t>
    </rPh>
    <phoneticPr fontId="5"/>
  </si>
  <si>
    <t>福岡市</t>
    <rPh sb="0" eb="3">
      <t>フクオカシ</t>
    </rPh>
    <phoneticPr fontId="5"/>
  </si>
  <si>
    <t>横浜市</t>
    <rPh sb="0" eb="3">
      <t>ヨコハマシ</t>
    </rPh>
    <phoneticPr fontId="5"/>
  </si>
  <si>
    <t>仙台市</t>
    <rPh sb="0" eb="3">
      <t>センダイシ</t>
    </rPh>
    <phoneticPr fontId="5"/>
  </si>
  <si>
    <t>東京都</t>
    <rPh sb="0" eb="3">
      <t>トウキョウト</t>
    </rPh>
    <phoneticPr fontId="5"/>
  </si>
  <si>
    <t>札幌市</t>
    <rPh sb="0" eb="3">
      <t>サッポロシ</t>
    </rPh>
    <phoneticPr fontId="5"/>
  </si>
  <si>
    <t>神戸市</t>
    <rPh sb="0" eb="3">
      <t>コウベシ</t>
    </rPh>
    <phoneticPr fontId="5"/>
  </si>
  <si>
    <t>京都市</t>
    <rPh sb="0" eb="3">
      <t>キョウトシ</t>
    </rPh>
    <phoneticPr fontId="5"/>
  </si>
  <si>
    <t>大規模改良工事等</t>
    <rPh sb="0" eb="3">
      <t>ダイキボ</t>
    </rPh>
    <rPh sb="3" eb="5">
      <t>カイリョウ</t>
    </rPh>
    <rPh sb="5" eb="7">
      <t>コウジ</t>
    </rPh>
    <rPh sb="7" eb="8">
      <t>トウ</t>
    </rPh>
    <phoneticPr fontId="5"/>
  </si>
  <si>
    <t>新線建設等</t>
    <rPh sb="0" eb="2">
      <t>シンセン</t>
    </rPh>
    <rPh sb="2" eb="4">
      <t>ケンセツ</t>
    </rPh>
    <rPh sb="4" eb="5">
      <t>トウ</t>
    </rPh>
    <phoneticPr fontId="5"/>
  </si>
  <si>
    <t>耐震補強</t>
    <rPh sb="0" eb="2">
      <t>タイシン</t>
    </rPh>
    <rPh sb="2" eb="4">
      <t>ホキョウ</t>
    </rPh>
    <phoneticPr fontId="5"/>
  </si>
  <si>
    <t>新線建設によりＣＯ２排出量を年間237t削減させる</t>
    <rPh sb="0" eb="2">
      <t>シンセン</t>
    </rPh>
    <rPh sb="2" eb="4">
      <t>ケンセツ</t>
    </rPh>
    <rPh sb="10" eb="13">
      <t>ハイシュツリョウ</t>
    </rPh>
    <rPh sb="14" eb="16">
      <t>ネンカン</t>
    </rPh>
    <rPh sb="20" eb="22">
      <t>サクゲン</t>
    </rPh>
    <phoneticPr fontId="5"/>
  </si>
  <si>
    <t>繰越額については、工法の変更や道路陥没事故に伴う対応のため発生したのもである。</t>
    <rPh sb="0" eb="3">
      <t>クリコシガク</t>
    </rPh>
    <rPh sb="9" eb="11">
      <t>コウホウ</t>
    </rPh>
    <rPh sb="12" eb="14">
      <t>ヘンコウ</t>
    </rPh>
    <rPh sb="15" eb="17">
      <t>ドウロ</t>
    </rPh>
    <rPh sb="17" eb="19">
      <t>カンボツ</t>
    </rPh>
    <rPh sb="19" eb="21">
      <t>ジコ</t>
    </rPh>
    <rPh sb="22" eb="23">
      <t>トモナ</t>
    </rPh>
    <rPh sb="24" eb="26">
      <t>タイオウ</t>
    </rPh>
    <rPh sb="29" eb="31">
      <t>ハッセイ</t>
    </rPh>
    <phoneticPr fontId="5"/>
  </si>
  <si>
    <t>執行額／補助メニュー毎ののべ事業者数　　　　　　　　　　　　　　</t>
    <rPh sb="0" eb="3">
      <t>シッコウガク</t>
    </rPh>
    <rPh sb="4" eb="6">
      <t>ホジョ</t>
    </rPh>
    <rPh sb="10" eb="11">
      <t>ゴト</t>
    </rPh>
    <rPh sb="14" eb="17">
      <t>ジギョウシャ</t>
    </rPh>
    <rPh sb="17" eb="18">
      <t>スウ</t>
    </rPh>
    <phoneticPr fontId="5"/>
  </si>
  <si>
    <t>執行額/補助メニュー毎ののべ事業者数</t>
    <rPh sb="0" eb="3">
      <t>シッコウガク</t>
    </rPh>
    <rPh sb="4" eb="6">
      <t>ホジョ</t>
    </rPh>
    <rPh sb="10" eb="11">
      <t>ゴト</t>
    </rPh>
    <rPh sb="14" eb="17">
      <t>ジギョウシャ</t>
    </rPh>
    <rPh sb="17" eb="18">
      <t>スウ</t>
    </rPh>
    <phoneticPr fontId="5"/>
  </si>
  <si>
    <t>百万</t>
    <rPh sb="0" eb="2">
      <t>ヒャクマン</t>
    </rPh>
    <phoneticPr fontId="5"/>
  </si>
  <si>
    <t>地域公共交通確保維持改善事業</t>
    <phoneticPr fontId="5"/>
  </si>
  <si>
    <t>用地</t>
    <rPh sb="0" eb="2">
      <t>ヨウチ</t>
    </rPh>
    <phoneticPr fontId="5"/>
  </si>
  <si>
    <t>路盤</t>
    <rPh sb="0" eb="2">
      <t>ロバン</t>
    </rPh>
    <phoneticPr fontId="5"/>
  </si>
  <si>
    <t>開業設備</t>
    <rPh sb="0" eb="2">
      <t>カイギョウ</t>
    </rPh>
    <rPh sb="2" eb="4">
      <t>セツビ</t>
    </rPh>
    <phoneticPr fontId="5"/>
  </si>
  <si>
    <t>その他</t>
    <rPh sb="2" eb="3">
      <t>タ</t>
    </rPh>
    <phoneticPr fontId="5"/>
  </si>
  <si>
    <t>軌道・トンネル工事施工費等</t>
    <rPh sb="0" eb="2">
      <t>キドウ</t>
    </rPh>
    <rPh sb="7" eb="9">
      <t>コウジ</t>
    </rPh>
    <rPh sb="9" eb="12">
      <t>セコウヒ</t>
    </rPh>
    <rPh sb="12" eb="13">
      <t>トウ</t>
    </rPh>
    <phoneticPr fontId="5"/>
  </si>
  <si>
    <t>停車場設備施工費等</t>
    <rPh sb="0" eb="3">
      <t>テイシャジョウ</t>
    </rPh>
    <rPh sb="3" eb="5">
      <t>セツビ</t>
    </rPh>
    <rPh sb="5" eb="8">
      <t>セコウヒ</t>
    </rPh>
    <rPh sb="8" eb="9">
      <t>トウ</t>
    </rPh>
    <phoneticPr fontId="5"/>
  </si>
  <si>
    <t>測量監督費等
（消費税返還等による戻入を含む）</t>
    <rPh sb="0" eb="2">
      <t>ソクリョウ</t>
    </rPh>
    <rPh sb="2" eb="4">
      <t>カントク</t>
    </rPh>
    <rPh sb="4" eb="5">
      <t>ヒ</t>
    </rPh>
    <rPh sb="5" eb="6">
      <t>トウ</t>
    </rPh>
    <rPh sb="8" eb="11">
      <t>ショウヒゼイ</t>
    </rPh>
    <rPh sb="11" eb="13">
      <t>ヘンカン</t>
    </rPh>
    <rPh sb="13" eb="14">
      <t>トウ</t>
    </rPh>
    <rPh sb="17" eb="19">
      <t>レイニュウ</t>
    </rPh>
    <rPh sb="20" eb="21">
      <t>フク</t>
    </rPh>
    <phoneticPr fontId="5"/>
  </si>
  <si>
    <t>開業準備</t>
    <rPh sb="0" eb="2">
      <t>カイギョウ</t>
    </rPh>
    <rPh sb="2" eb="4">
      <t>ジュンビ</t>
    </rPh>
    <phoneticPr fontId="5"/>
  </si>
  <si>
    <t>用地取得費等</t>
    <rPh sb="0" eb="2">
      <t>ヨウチ</t>
    </rPh>
    <rPh sb="2" eb="5">
      <t>シュトクヒ</t>
    </rPh>
    <rPh sb="5" eb="6">
      <t>トウ</t>
    </rPh>
    <phoneticPr fontId="5"/>
  </si>
  <si>
    <t>鉄道整備助成事業</t>
    <rPh sb="0" eb="2">
      <t>テツドウ</t>
    </rPh>
    <rPh sb="2" eb="4">
      <t>セイビ</t>
    </rPh>
    <rPh sb="4" eb="6">
      <t>ジョセイ</t>
    </rPh>
    <rPh sb="6" eb="8">
      <t>ジギョウ</t>
    </rPh>
    <phoneticPr fontId="5"/>
  </si>
  <si>
    <t>耐震対策等</t>
    <rPh sb="0" eb="2">
      <t>タイシン</t>
    </rPh>
    <rPh sb="2" eb="4">
      <t>タイサク</t>
    </rPh>
    <rPh sb="4" eb="5">
      <t>トウ</t>
    </rPh>
    <phoneticPr fontId="5"/>
  </si>
  <si>
    <t>浸水対策等</t>
    <rPh sb="0" eb="2">
      <t>シンスイ</t>
    </rPh>
    <rPh sb="2" eb="4">
      <t>タイサク</t>
    </rPh>
    <rPh sb="4" eb="5">
      <t>トウ</t>
    </rPh>
    <phoneticPr fontId="5"/>
  </si>
  <si>
    <t>耐震対策</t>
    <rPh sb="0" eb="2">
      <t>タイシン</t>
    </rPh>
    <rPh sb="2" eb="4">
      <t>タイサク</t>
    </rPh>
    <phoneticPr fontId="5"/>
  </si>
  <si>
    <t>新線建設</t>
    <rPh sb="0" eb="2">
      <t>シンセン</t>
    </rPh>
    <rPh sb="2" eb="4">
      <t>ケンセツ</t>
    </rPh>
    <phoneticPr fontId="5"/>
  </si>
  <si>
    <t>東京圏の都市鉄道主要３１区間のピーク時の平均混雑率
（混雑率＝最混雑時間帯１時間の輸送人員／輸送力）</t>
    <rPh sb="27" eb="30">
      <t>コンザツリツ</t>
    </rPh>
    <rPh sb="31" eb="32">
      <t>サイ</t>
    </rPh>
    <rPh sb="32" eb="34">
      <t>コンザツ</t>
    </rPh>
    <rPh sb="34" eb="37">
      <t>ジカンタイ</t>
    </rPh>
    <rPh sb="38" eb="40">
      <t>ジカン</t>
    </rPh>
    <rPh sb="41" eb="43">
      <t>ユソウ</t>
    </rPh>
    <rPh sb="43" eb="45">
      <t>ジンイン</t>
    </rPh>
    <rPh sb="46" eb="49">
      <t>ユソウリョク</t>
    </rPh>
    <phoneticPr fontId="5"/>
  </si>
  <si>
    <t>11,673/23</t>
    <phoneticPr fontId="5"/>
  </si>
  <si>
    <t>6,295/18</t>
    <phoneticPr fontId="5"/>
  </si>
  <si>
    <t>7,079/18</t>
    <phoneticPr fontId="5"/>
  </si>
  <si>
    <t>8,492/17</t>
    <phoneticPr fontId="5"/>
  </si>
  <si>
    <t>訪日外国人旅行者受入環境整備緊急対策事業</t>
    <phoneticPr fontId="5"/>
  </si>
  <si>
    <t>本事業では地下鉄事業者が行う鉄道施設のバリアフリー化工事を補助対象としているが、地域公共交通確保維持改善事業および訪日外国人旅行者受入環境整備緊急対策事業においては、地下鉄事業者以外の民鉄、ＪＲの鉄道施設のバリアフリー化工事を補助対象としており、役割分担を行っている。</t>
    <phoneticPr fontId="5"/>
  </si>
  <si>
    <t>一日あたりの平均利用者数が３千人以上の地下鉄駅の段差解消率
(基準適合施設により段差解消が図られている駅/一日あたり平均利用者数が3千人以上の地下鉄駅）</t>
    <rPh sb="24" eb="26">
      <t>ダンサ</t>
    </rPh>
    <rPh sb="26" eb="28">
      <t>カイショウ</t>
    </rPh>
    <rPh sb="28" eb="29">
      <t>リツ</t>
    </rPh>
    <rPh sb="53" eb="55">
      <t>イチニチ</t>
    </rPh>
    <rPh sb="58" eb="60">
      <t>ヘイキン</t>
    </rPh>
    <rPh sb="60" eb="63">
      <t>リヨウシャ</t>
    </rPh>
    <rPh sb="63" eb="64">
      <t>スウ</t>
    </rPh>
    <rPh sb="66" eb="68">
      <t>ゼンニン</t>
    </rPh>
    <rPh sb="68" eb="70">
      <t>イジョウ</t>
    </rPh>
    <rPh sb="71" eb="74">
      <t>チカテツ</t>
    </rPh>
    <rPh sb="74" eb="75">
      <t>エキ</t>
    </rPh>
    <phoneticPr fontId="5"/>
  </si>
  <si>
    <t>新線建設の整備箇所に係る路線延長（建設キロ）</t>
    <phoneticPr fontId="5"/>
  </si>
  <si>
    <t>事業による施設整備によって、鉄道による輸送人員の創出や、公共施設等のバリアフリー化率の向上に寄与しており、成果目標に見合ったものとなっている。</t>
    <rPh sb="14" eb="16">
      <t>テツドウ</t>
    </rPh>
    <rPh sb="19" eb="21">
      <t>ユソウ</t>
    </rPh>
    <rPh sb="21" eb="23">
      <t>ジンイン</t>
    </rPh>
    <rPh sb="24" eb="26">
      <t>ソウシュツ</t>
    </rPh>
    <phoneticPr fontId="5"/>
  </si>
  <si>
    <t>混雑率データ（国土交通省ホームページ　統計情報）(各年度）
http://www.mlit.go.jp/statistics/details/tetsudo_list.html</t>
    <rPh sb="7" eb="9">
      <t>コクド</t>
    </rPh>
    <rPh sb="9" eb="12">
      <t>コウツウショウ</t>
    </rPh>
    <rPh sb="19" eb="21">
      <t>トウケイ</t>
    </rPh>
    <rPh sb="21" eb="23">
      <t>ジョウホウ</t>
    </rPh>
    <phoneticPr fontId="5"/>
  </si>
  <si>
    <t>東京圏における主要区間の混雑率（鉄道局ホームページ）(各年度）
http://www.mlit.go.jp/tetudo/tetudo_tk4_000002.html</t>
    <phoneticPr fontId="5"/>
  </si>
  <si>
    <t>鉄軌道駅における段差解消への対応状況について（鉄道局ホームページ）(各年度）
(29年度実績については集計中）
http://www.mlit.go.jp/tetudo/tetudo_fr7_000003.html</t>
    <rPh sb="23" eb="25">
      <t>テツドウ</t>
    </rPh>
    <rPh sb="25" eb="26">
      <t>キョク</t>
    </rPh>
    <rPh sb="34" eb="37">
      <t>カクネンド</t>
    </rPh>
    <rPh sb="42" eb="44">
      <t>ネンド</t>
    </rPh>
    <rPh sb="44" eb="46">
      <t>ジッセキ</t>
    </rPh>
    <rPh sb="51" eb="54">
      <t>シュウケイチュウ</t>
    </rPh>
    <phoneticPr fontId="5"/>
  </si>
  <si>
    <t>鉄道関係公共事業の評価結果（鉄道局ホームページ）
http://www.mlit.go.jp/tetudo/tetudo_fr1_000003.html</t>
    <phoneticPr fontId="5"/>
  </si>
  <si>
    <t>都市鉄道路線整備区間（新線整備区間）の利用者数を平成35年度に139千人とする</t>
    <rPh sb="0" eb="2">
      <t>トシ</t>
    </rPh>
    <rPh sb="2" eb="4">
      <t>テツドウ</t>
    </rPh>
    <rPh sb="4" eb="6">
      <t>ロセン</t>
    </rPh>
    <rPh sb="6" eb="8">
      <t>セイビ</t>
    </rPh>
    <rPh sb="8" eb="10">
      <t>クカン</t>
    </rPh>
    <rPh sb="11" eb="13">
      <t>シンセン</t>
    </rPh>
    <rPh sb="13" eb="15">
      <t>セイビ</t>
    </rPh>
    <rPh sb="15" eb="17">
      <t>クカン</t>
    </rPh>
    <rPh sb="19" eb="21">
      <t>リヨウ</t>
    </rPh>
    <rPh sb="21" eb="22">
      <t>シャ</t>
    </rPh>
    <rPh sb="22" eb="23">
      <t>スウ</t>
    </rPh>
    <rPh sb="24" eb="26">
      <t>ヘイセイ</t>
    </rPh>
    <rPh sb="28" eb="30">
      <t>ネンド</t>
    </rPh>
    <rPh sb="34" eb="36">
      <t>センニン</t>
    </rPh>
    <phoneticPr fontId="5"/>
  </si>
  <si>
    <t>区間</t>
    <rPh sb="0" eb="2">
      <t>クカン</t>
    </rPh>
    <phoneticPr fontId="5"/>
  </si>
  <si>
    <t>東京圏鉄道における混雑率
①主要３１区間のピーク時の平均混雑率を平成32年度に150％とする
（参考：「21世紀に向けての中長期の鉄道整備に関する基本的考え方について」（答申第13号）が発表された平成4年度の混雑率：201%）</t>
    <rPh sb="32" eb="34">
      <t>ヘイセイ</t>
    </rPh>
    <rPh sb="36" eb="38">
      <t>ネンド</t>
    </rPh>
    <rPh sb="48" eb="50">
      <t>サンコウ</t>
    </rPh>
    <rPh sb="54" eb="56">
      <t>セイキ</t>
    </rPh>
    <rPh sb="57" eb="58">
      <t>ム</t>
    </rPh>
    <rPh sb="61" eb="64">
      <t>チュウチョウキ</t>
    </rPh>
    <rPh sb="65" eb="67">
      <t>テツドウ</t>
    </rPh>
    <rPh sb="67" eb="69">
      <t>セイビ</t>
    </rPh>
    <rPh sb="70" eb="71">
      <t>カン</t>
    </rPh>
    <rPh sb="73" eb="76">
      <t>キホンテキ</t>
    </rPh>
    <rPh sb="76" eb="77">
      <t>カンガ</t>
    </rPh>
    <rPh sb="78" eb="79">
      <t>カタ</t>
    </rPh>
    <rPh sb="85" eb="87">
      <t>トウシン</t>
    </rPh>
    <rPh sb="87" eb="88">
      <t>ダイ</t>
    </rPh>
    <rPh sb="90" eb="91">
      <t>ゴウ</t>
    </rPh>
    <rPh sb="93" eb="95">
      <t>ハッピョウ</t>
    </rPh>
    <rPh sb="98" eb="100">
      <t>ヘイセイ</t>
    </rPh>
    <rPh sb="101" eb="103">
      <t>ネンド</t>
    </rPh>
    <rPh sb="104" eb="107">
      <t>コンザツリツ</t>
    </rPh>
    <phoneticPr fontId="5"/>
  </si>
  <si>
    <t>東京圏鉄道における混雑率
②180％の混雑率となっている区間数を平成32年度に0とする
（参考：「東京圏における高速鉄道を中心とする交通網の整備に関する基本計画について」（答申第18号）において基準となっている平成10年度に180%を超えていた区間：23区間）</t>
    <rPh sb="45" eb="47">
      <t>サンコウ</t>
    </rPh>
    <rPh sb="49" eb="52">
      <t>トウキョウケン</t>
    </rPh>
    <rPh sb="56" eb="58">
      <t>コウソク</t>
    </rPh>
    <rPh sb="58" eb="60">
      <t>テツドウ</t>
    </rPh>
    <rPh sb="61" eb="63">
      <t>チュウシン</t>
    </rPh>
    <rPh sb="66" eb="69">
      <t>コウツウモウ</t>
    </rPh>
    <rPh sb="70" eb="72">
      <t>セイビ</t>
    </rPh>
    <rPh sb="73" eb="74">
      <t>カン</t>
    </rPh>
    <rPh sb="76" eb="78">
      <t>キホン</t>
    </rPh>
    <rPh sb="78" eb="80">
      <t>ケイカク</t>
    </rPh>
    <rPh sb="86" eb="88">
      <t>トウシン</t>
    </rPh>
    <rPh sb="88" eb="89">
      <t>ダイ</t>
    </rPh>
    <rPh sb="91" eb="92">
      <t>ゴウ</t>
    </rPh>
    <rPh sb="97" eb="99">
      <t>キジュン</t>
    </rPh>
    <rPh sb="105" eb="107">
      <t>ヘイセイ</t>
    </rPh>
    <rPh sb="109" eb="111">
      <t>ネンド</t>
    </rPh>
    <rPh sb="117" eb="118">
      <t>コ</t>
    </rPh>
    <rPh sb="122" eb="124">
      <t>クカン</t>
    </rPh>
    <rPh sb="127" eb="129">
      <t>クカン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</si>
</sst>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176893</xdr:colOff>
      <xdr:row>740</xdr:row>
      <xdr:rowOff>0</xdr:rowOff>
    </xdr:from>
    <xdr:to>
      <xdr:col>34</xdr:col>
      <xdr:colOff>3348</xdr:colOff>
      <xdr:row>742</xdr:row>
      <xdr:rowOff>258137</xdr:rowOff>
    </xdr:to>
    <xdr:sp macro="" textlink="">
      <xdr:nvSpPr>
        <xdr:cNvPr id="2" name="Text Box 2"/>
        <xdr:cNvSpPr txBox="1">
          <a:spLocks noChangeArrowheads="1"/>
        </xdr:cNvSpPr>
      </xdr:nvSpPr>
      <xdr:spPr bwMode="auto">
        <a:xfrm>
          <a:off x="4177393" y="52606575"/>
          <a:ext cx="2626805" cy="962987"/>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国土交通省</a:t>
          </a:r>
          <a:endParaRPr lang="en-US" altLang="ja-JP" sz="1200" b="0" i="0" u="none" strike="noStrike" baseline="0">
            <a:solidFill>
              <a:srgbClr val="000000"/>
            </a:solidFill>
            <a:latin typeface="ＭＳ Ｐゴシック"/>
            <a:ea typeface="ＭＳ Ｐゴシック"/>
          </a:endParaRPr>
        </a:p>
        <a:p>
          <a:pPr algn="ctr" rtl="0">
            <a:defRPr sz="1000"/>
          </a:pP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en-US" altLang="ja-JP" sz="1200"/>
            <a:t>7,079</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19</xdr:col>
      <xdr:colOff>108857</xdr:colOff>
      <xdr:row>743</xdr:row>
      <xdr:rowOff>95250</xdr:rowOff>
    </xdr:from>
    <xdr:to>
      <xdr:col>35</xdr:col>
      <xdr:colOff>111262</xdr:colOff>
      <xdr:row>746</xdr:row>
      <xdr:rowOff>274645</xdr:rowOff>
    </xdr:to>
    <xdr:sp macro="" textlink="">
      <xdr:nvSpPr>
        <xdr:cNvPr id="3" name="大かっこ 2"/>
        <xdr:cNvSpPr/>
      </xdr:nvSpPr>
      <xdr:spPr>
        <a:xfrm>
          <a:off x="3909332" y="53759100"/>
          <a:ext cx="3202805" cy="123667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地下高速鉄道整備事業に要する経費の一部を国が助成することで、大都市圏における交通混雑の緩和・時間短縮による円滑な旅客流動の確保、バリアフリー化の推進等を図る。</a:t>
          </a:r>
        </a:p>
      </xdr:txBody>
    </xdr:sp>
    <xdr:clientData/>
  </xdr:twoCellAnchor>
  <xdr:twoCellAnchor>
    <xdr:from>
      <xdr:col>20</xdr:col>
      <xdr:colOff>131763</xdr:colOff>
      <xdr:row>750</xdr:row>
      <xdr:rowOff>207369</xdr:rowOff>
    </xdr:from>
    <xdr:to>
      <xdr:col>34</xdr:col>
      <xdr:colOff>172038</xdr:colOff>
      <xdr:row>753</xdr:row>
      <xdr:rowOff>82204</xdr:rowOff>
    </xdr:to>
    <xdr:sp macro="" textlink="">
      <xdr:nvSpPr>
        <xdr:cNvPr id="4" name="Text Box 3"/>
        <xdr:cNvSpPr txBox="1">
          <a:spLocks noChangeArrowheads="1"/>
        </xdr:cNvSpPr>
      </xdr:nvSpPr>
      <xdr:spPr bwMode="auto">
        <a:xfrm>
          <a:off x="4132263" y="56338194"/>
          <a:ext cx="2840625" cy="93211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a:t>
          </a:r>
          <a:r>
            <a:rPr lang="ja-JP" altLang="en-US" sz="1200" b="0" i="0" u="none" strike="noStrike" baseline="0">
              <a:solidFill>
                <a:srgbClr val="000000"/>
              </a:solidFill>
              <a:latin typeface="ＭＳ Ｐゴシック"/>
              <a:ea typeface="ＭＳ Ｐゴシック"/>
            </a:rPr>
            <a:t>（独）鉄道建設・運輸施設整備支援機構</a:t>
          </a:r>
        </a:p>
        <a:p>
          <a:pPr algn="ctr" rtl="0">
            <a:defRPr sz="1000"/>
          </a:pPr>
          <a:r>
            <a:rPr lang="en-US" altLang="ja-JP" sz="1200" b="0" i="0" u="none" strike="noStrike" baseline="0">
              <a:solidFill>
                <a:srgbClr val="000000"/>
              </a:solidFill>
              <a:latin typeface="ＭＳ Ｐゴシック"/>
              <a:ea typeface="ＭＳ Ｐゴシック"/>
            </a:rPr>
            <a:t>7,079</a:t>
          </a:r>
          <a:r>
            <a:rPr lang="ja-JP" altLang="en-US" sz="1200" b="0" i="0" u="none" strike="noStrike" baseline="0">
              <a:solidFill>
                <a:srgbClr val="000000"/>
              </a:solidFill>
              <a:latin typeface="ＭＳ Ｐゴシック"/>
              <a:ea typeface="ＭＳ Ｐゴシック"/>
            </a:rPr>
            <a:t>万円</a:t>
          </a:r>
        </a:p>
      </xdr:txBody>
    </xdr:sp>
    <xdr:clientData/>
  </xdr:twoCellAnchor>
  <xdr:twoCellAnchor>
    <xdr:from>
      <xdr:col>24</xdr:col>
      <xdr:colOff>137397</xdr:colOff>
      <xdr:row>749</xdr:row>
      <xdr:rowOff>272143</xdr:rowOff>
    </xdr:from>
    <xdr:to>
      <xdr:col>30</xdr:col>
      <xdr:colOff>96269</xdr:colOff>
      <xdr:row>750</xdr:row>
      <xdr:rowOff>236827</xdr:rowOff>
    </xdr:to>
    <xdr:sp macro="" textlink="">
      <xdr:nvSpPr>
        <xdr:cNvPr id="5" name="正方形/長方形 4"/>
        <xdr:cNvSpPr/>
      </xdr:nvSpPr>
      <xdr:spPr>
        <a:xfrm>
          <a:off x="4937997" y="56050543"/>
          <a:ext cx="1159022" cy="317109"/>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67580</xdr:colOff>
      <xdr:row>757</xdr:row>
      <xdr:rowOff>110219</xdr:rowOff>
    </xdr:from>
    <xdr:to>
      <xdr:col>26</xdr:col>
      <xdr:colOff>145688</xdr:colOff>
      <xdr:row>757</xdr:row>
      <xdr:rowOff>549273</xdr:rowOff>
    </xdr:to>
    <xdr:sp macro="" textlink="">
      <xdr:nvSpPr>
        <xdr:cNvPr id="6" name="正方形/長方形 5"/>
        <xdr:cNvSpPr/>
      </xdr:nvSpPr>
      <xdr:spPr>
        <a:xfrm>
          <a:off x="3868055" y="59022344"/>
          <a:ext cx="1478283" cy="439054"/>
        </a:xfrm>
        <a:prstGeom prst="rect">
          <a:avLst/>
        </a:prstGeom>
        <a:noFill/>
        <a:ln w="9525">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関係地方公共団体</a:t>
          </a:r>
        </a:p>
      </xdr:txBody>
    </xdr:sp>
    <xdr:clientData/>
  </xdr:twoCellAnchor>
  <xdr:twoCellAnchor>
    <xdr:from>
      <xdr:col>23</xdr:col>
      <xdr:colOff>3294</xdr:colOff>
      <xdr:row>757</xdr:row>
      <xdr:rowOff>549273</xdr:rowOff>
    </xdr:from>
    <xdr:to>
      <xdr:col>23</xdr:col>
      <xdr:colOff>31615</xdr:colOff>
      <xdr:row>758</xdr:row>
      <xdr:rowOff>656910</xdr:rowOff>
    </xdr:to>
    <xdr:cxnSp macro="">
      <xdr:nvCxnSpPr>
        <xdr:cNvPr id="7" name="直線矢印コネクタ 6"/>
        <xdr:cNvCxnSpPr>
          <a:stCxn id="6" idx="2"/>
        </xdr:cNvCxnSpPr>
      </xdr:nvCxnSpPr>
      <xdr:spPr>
        <a:xfrm>
          <a:off x="4603869" y="59461398"/>
          <a:ext cx="28321" cy="774387"/>
        </a:xfrm>
        <a:prstGeom prst="straightConnector1">
          <a:avLst/>
        </a:prstGeom>
        <a:ln>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187999</xdr:colOff>
      <xdr:row>759</xdr:row>
      <xdr:rowOff>92258</xdr:rowOff>
    </xdr:from>
    <xdr:ext cx="836794" cy="222035"/>
    <xdr:sp macro="" textlink="">
      <xdr:nvSpPr>
        <xdr:cNvPr id="8" name="Text Box 49"/>
        <xdr:cNvSpPr txBox="1">
          <a:spLocks noChangeArrowheads="1"/>
        </xdr:cNvSpPr>
      </xdr:nvSpPr>
      <xdr:spPr bwMode="auto">
        <a:xfrm>
          <a:off x="5188624" y="60337883"/>
          <a:ext cx="836794" cy="222035"/>
        </a:xfrm>
        <a:prstGeom prst="rect">
          <a:avLst/>
        </a:prstGeom>
        <a:solidFill>
          <a:srgbClr val="FFFFFF"/>
        </a:solid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間接補助</a:t>
          </a:r>
          <a:r>
            <a:rPr lang="en-US" altLang="ja-JP" sz="1100" b="0" i="0" u="none" strike="noStrike" baseline="0">
              <a:solidFill>
                <a:srgbClr val="000000"/>
              </a:solidFill>
              <a:latin typeface="ＭＳ Ｐゴシック"/>
              <a:ea typeface="ＭＳ Ｐゴシック"/>
            </a:rPr>
            <a:t>】</a:t>
          </a:r>
        </a:p>
      </xdr:txBody>
    </xdr:sp>
    <xdr:clientData/>
  </xdr:oneCellAnchor>
  <xdr:oneCellAnchor>
    <xdr:from>
      <xdr:col>20</xdr:col>
      <xdr:colOff>32808</xdr:colOff>
      <xdr:row>759</xdr:row>
      <xdr:rowOff>93104</xdr:rowOff>
    </xdr:from>
    <xdr:ext cx="1069550" cy="222035"/>
    <xdr:sp macro="" textlink="">
      <xdr:nvSpPr>
        <xdr:cNvPr id="9" name="Text Box 49"/>
        <xdr:cNvSpPr txBox="1">
          <a:spLocks noChangeArrowheads="1"/>
        </xdr:cNvSpPr>
      </xdr:nvSpPr>
      <xdr:spPr bwMode="auto">
        <a:xfrm>
          <a:off x="4033308" y="60338729"/>
          <a:ext cx="1069550" cy="222035"/>
        </a:xfrm>
        <a:prstGeom prst="rect">
          <a:avLst/>
        </a:prstGeom>
        <a:noFill/>
        <a:ln w="9525">
          <a:noFill/>
          <a:miter lim="800000"/>
          <a:headEnd/>
          <a:tailEnd/>
        </a:ln>
      </xdr:spPr>
      <xdr:txBody>
        <a:bodyPr vertOverflow="clip" wrap="none" lIns="27432" tIns="18288" rIns="27432" bIns="0" anchor="t" upright="1">
          <a:spAutoFit/>
        </a:bodyPr>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出資金・補助</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27</xdr:col>
      <xdr:colOff>190610</xdr:colOff>
      <xdr:row>756</xdr:row>
      <xdr:rowOff>539284</xdr:rowOff>
    </xdr:from>
    <xdr:to>
      <xdr:col>27</xdr:col>
      <xdr:colOff>190610</xdr:colOff>
      <xdr:row>758</xdr:row>
      <xdr:rowOff>659981</xdr:rowOff>
    </xdr:to>
    <xdr:cxnSp macro="">
      <xdr:nvCxnSpPr>
        <xdr:cNvPr id="10" name="直線矢印コネクタ 9"/>
        <xdr:cNvCxnSpPr/>
      </xdr:nvCxnSpPr>
      <xdr:spPr>
        <a:xfrm>
          <a:off x="5591285" y="58784659"/>
          <a:ext cx="0" cy="145419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26355</xdr:colOff>
      <xdr:row>753</xdr:row>
      <xdr:rowOff>164986</xdr:rowOff>
    </xdr:from>
    <xdr:to>
      <xdr:col>36</xdr:col>
      <xdr:colOff>113362</xdr:colOff>
      <xdr:row>756</xdr:row>
      <xdr:rowOff>470010</xdr:rowOff>
    </xdr:to>
    <xdr:sp macro="" textlink="">
      <xdr:nvSpPr>
        <xdr:cNvPr id="11" name="大かっこ 10"/>
        <xdr:cNvSpPr/>
      </xdr:nvSpPr>
      <xdr:spPr>
        <a:xfrm>
          <a:off x="3826830" y="57353086"/>
          <a:ext cx="3487432" cy="136229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地下高速鉄道整備事業を行うにあたり、「独立行政法人鉄道建設・運輸施設整備支援機構法」に基づき、現場調査・書類審査を実施し、国からの補助金を財源に、間接補助を行う。</a:t>
          </a:r>
          <a:endParaRPr lang="ja-JP" altLang="ja-JP"/>
        </a:p>
      </xdr:txBody>
    </xdr:sp>
    <xdr:clientData/>
  </xdr:twoCellAnchor>
  <xdr:twoCellAnchor>
    <xdr:from>
      <xdr:col>20</xdr:col>
      <xdr:colOff>161479</xdr:colOff>
      <xdr:row>759</xdr:row>
      <xdr:rowOff>293621</xdr:rowOff>
    </xdr:from>
    <xdr:to>
      <xdr:col>35</xdr:col>
      <xdr:colOff>31326</xdr:colOff>
      <xdr:row>762</xdr:row>
      <xdr:rowOff>281811</xdr:rowOff>
    </xdr:to>
    <xdr:sp macro="" textlink="">
      <xdr:nvSpPr>
        <xdr:cNvPr id="12" name="Text Box 5"/>
        <xdr:cNvSpPr txBox="1">
          <a:spLocks noChangeArrowheads="1"/>
        </xdr:cNvSpPr>
      </xdr:nvSpPr>
      <xdr:spPr bwMode="auto">
        <a:xfrm>
          <a:off x="4161979" y="60539246"/>
          <a:ext cx="2870222" cy="1035940"/>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B..</a:t>
          </a:r>
          <a:r>
            <a:rPr lang="ja-JP" altLang="en-US" sz="1200" b="0" i="0" u="none" strike="noStrike" baseline="0">
              <a:solidFill>
                <a:srgbClr val="000000"/>
              </a:solidFill>
              <a:latin typeface="ＭＳ Ｐゴシック"/>
              <a:ea typeface="ＭＳ Ｐゴシック"/>
            </a:rPr>
            <a:t>鉄道事業者（</a:t>
          </a:r>
          <a:r>
            <a:rPr lang="en-US" altLang="ja-JP" sz="1200" b="0" i="0" u="none" strike="noStrike" baseline="0">
              <a:solidFill>
                <a:srgbClr val="000000"/>
              </a:solidFill>
              <a:latin typeface="ＭＳ Ｐゴシック"/>
              <a:ea typeface="ＭＳ Ｐゴシック"/>
            </a:rPr>
            <a:t>10</a:t>
          </a:r>
          <a:r>
            <a:rPr lang="ja-JP" altLang="en-US" sz="1200" b="0" i="0" u="none" strike="noStrike" baseline="0">
              <a:solidFill>
                <a:srgbClr val="000000"/>
              </a:solidFill>
              <a:latin typeface="ＭＳ Ｐゴシック"/>
              <a:ea typeface="ＭＳ Ｐゴシック"/>
            </a:rPr>
            <a:t>社）</a:t>
          </a:r>
          <a:endParaRPr lang="en-US" altLang="ja-JP" sz="1200" b="0" i="0" u="none" strike="noStrike" baseline="0">
            <a:solidFill>
              <a:srgbClr val="000000"/>
            </a:solidFill>
            <a:latin typeface="ＭＳ Ｐゴシック"/>
            <a:ea typeface="ＭＳ Ｐゴシック"/>
          </a:endParaRPr>
        </a:p>
        <a:p>
          <a:pPr algn="ctr" rtl="0">
            <a:defRPr sz="1000"/>
          </a:pPr>
          <a:r>
            <a:rPr lang="en-US" altLang="ja-JP" sz="1200" b="0" i="0" u="none" strike="noStrike" baseline="0">
              <a:solidFill>
                <a:srgbClr val="000000"/>
              </a:solidFill>
              <a:latin typeface="ＭＳ Ｐゴシック"/>
              <a:ea typeface="ＭＳ Ｐゴシック"/>
            </a:rPr>
            <a:t>7,079</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27</xdr:col>
      <xdr:colOff>40821</xdr:colOff>
      <xdr:row>747</xdr:row>
      <xdr:rowOff>108857</xdr:rowOff>
    </xdr:from>
    <xdr:to>
      <xdr:col>27</xdr:col>
      <xdr:colOff>40822</xdr:colOff>
      <xdr:row>749</xdr:row>
      <xdr:rowOff>324804</xdr:rowOff>
    </xdr:to>
    <xdr:cxnSp macro="">
      <xdr:nvCxnSpPr>
        <xdr:cNvPr id="13" name="直線矢印コネクタ 12"/>
        <xdr:cNvCxnSpPr/>
      </xdr:nvCxnSpPr>
      <xdr:spPr>
        <a:xfrm>
          <a:off x="5441496" y="55182407"/>
          <a:ext cx="1" cy="92079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149678</xdr:colOff>
      <xdr:row>763</xdr:row>
      <xdr:rowOff>258536</xdr:rowOff>
    </xdr:from>
    <xdr:to>
      <xdr:col>35</xdr:col>
      <xdr:colOff>91492</xdr:colOff>
      <xdr:row>767</xdr:row>
      <xdr:rowOff>12108</xdr:rowOff>
    </xdr:to>
    <xdr:sp macro="" textlink="">
      <xdr:nvSpPr>
        <xdr:cNvPr id="14" name="大かっこ 13"/>
        <xdr:cNvSpPr/>
      </xdr:nvSpPr>
      <xdr:spPr>
        <a:xfrm>
          <a:off x="3950153" y="61932911"/>
          <a:ext cx="3142214" cy="101087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国等からの補助金等及び自己資金を財源に、鉄道事業者は地下高速鉄道整備事業を行う。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285</v>
      </c>
      <c r="AT2" s="941"/>
      <c r="AU2" s="941"/>
      <c r="AV2" s="52" t="str">
        <f>IF(AW2="", "", "-")</f>
        <v/>
      </c>
      <c r="AW2" s="915"/>
      <c r="AX2" s="915"/>
    </row>
    <row r="3" spans="1:50" ht="21" customHeight="1" thickBot="1" x14ac:dyDescent="0.2">
      <c r="A3" s="872" t="s">
        <v>534</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550</v>
      </c>
      <c r="AK3" s="874"/>
      <c r="AL3" s="874"/>
      <c r="AM3" s="874"/>
      <c r="AN3" s="874"/>
      <c r="AO3" s="874"/>
      <c r="AP3" s="874"/>
      <c r="AQ3" s="874"/>
      <c r="AR3" s="874"/>
      <c r="AS3" s="874"/>
      <c r="AT3" s="874"/>
      <c r="AU3" s="874"/>
      <c r="AV3" s="874"/>
      <c r="AW3" s="874"/>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4" t="s">
        <v>137</v>
      </c>
      <c r="H5" s="845"/>
      <c r="I5" s="845"/>
      <c r="J5" s="845"/>
      <c r="K5" s="845"/>
      <c r="L5" s="845"/>
      <c r="M5" s="846" t="s">
        <v>66</v>
      </c>
      <c r="N5" s="847"/>
      <c r="O5" s="847"/>
      <c r="P5" s="847"/>
      <c r="Q5" s="847"/>
      <c r="R5" s="848"/>
      <c r="S5" s="849" t="s">
        <v>131</v>
      </c>
      <c r="T5" s="845"/>
      <c r="U5" s="845"/>
      <c r="V5" s="845"/>
      <c r="W5" s="845"/>
      <c r="X5" s="850"/>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4" t="s">
        <v>547</v>
      </c>
      <c r="Z7" s="439"/>
      <c r="AA7" s="439"/>
      <c r="AB7" s="439"/>
      <c r="AC7" s="439"/>
      <c r="AD7" s="925"/>
      <c r="AE7" s="916" t="s">
        <v>558</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1" t="s">
        <v>389</v>
      </c>
      <c r="B8" s="492"/>
      <c r="C8" s="492"/>
      <c r="D8" s="492"/>
      <c r="E8" s="492"/>
      <c r="F8" s="493"/>
      <c r="G8" s="942" t="str">
        <f>入力規則等!A26</f>
        <v>観光立国、交通安全対策、高齢社会対策、国土強靱化施策、障害者施策、少子化社会対策、男女共同参画、地球温暖化対策</v>
      </c>
      <c r="H8" s="719"/>
      <c r="I8" s="719"/>
      <c r="J8" s="719"/>
      <c r="K8" s="719"/>
      <c r="L8" s="719"/>
      <c r="M8" s="719"/>
      <c r="N8" s="719"/>
      <c r="O8" s="719"/>
      <c r="P8" s="719"/>
      <c r="Q8" s="719"/>
      <c r="R8" s="719"/>
      <c r="S8" s="719"/>
      <c r="T8" s="719"/>
      <c r="U8" s="719"/>
      <c r="V8" s="719"/>
      <c r="W8" s="719"/>
      <c r="X8" s="943"/>
      <c r="Y8" s="851" t="s">
        <v>390</v>
      </c>
      <c r="Z8" s="852"/>
      <c r="AA8" s="852"/>
      <c r="AB8" s="852"/>
      <c r="AC8" s="852"/>
      <c r="AD8" s="853"/>
      <c r="AE8" s="718" t="str">
        <f>入力規則等!K13</f>
        <v>公共事業</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4" t="s">
        <v>23</v>
      </c>
      <c r="B9" s="855"/>
      <c r="C9" s="855"/>
      <c r="D9" s="855"/>
      <c r="E9" s="855"/>
      <c r="F9" s="855"/>
      <c r="G9" s="856" t="s">
        <v>559</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66" customHeight="1" x14ac:dyDescent="0.15">
      <c r="A10" s="659" t="s">
        <v>30</v>
      </c>
      <c r="B10" s="660"/>
      <c r="C10" s="660"/>
      <c r="D10" s="660"/>
      <c r="E10" s="660"/>
      <c r="F10" s="660"/>
      <c r="G10" s="753" t="s">
        <v>560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4" t="s">
        <v>7</v>
      </c>
      <c r="J13" s="765"/>
      <c r="K13" s="765"/>
      <c r="L13" s="765"/>
      <c r="M13" s="765"/>
      <c r="N13" s="765"/>
      <c r="O13" s="766"/>
      <c r="P13" s="656">
        <v>7588</v>
      </c>
      <c r="Q13" s="657"/>
      <c r="R13" s="657"/>
      <c r="S13" s="657"/>
      <c r="T13" s="657"/>
      <c r="U13" s="657"/>
      <c r="V13" s="658"/>
      <c r="W13" s="656">
        <v>2160</v>
      </c>
      <c r="X13" s="657"/>
      <c r="Y13" s="657"/>
      <c r="Z13" s="657"/>
      <c r="AA13" s="657"/>
      <c r="AB13" s="657"/>
      <c r="AC13" s="658"/>
      <c r="AD13" s="776">
        <v>4066</v>
      </c>
      <c r="AE13" s="777"/>
      <c r="AF13" s="777"/>
      <c r="AG13" s="777"/>
      <c r="AH13" s="777"/>
      <c r="AI13" s="777"/>
      <c r="AJ13" s="778"/>
      <c r="AK13" s="776">
        <v>4557</v>
      </c>
      <c r="AL13" s="777"/>
      <c r="AM13" s="777"/>
      <c r="AN13" s="777"/>
      <c r="AO13" s="777"/>
      <c r="AP13" s="777"/>
      <c r="AQ13" s="778"/>
      <c r="AR13" s="776"/>
      <c r="AS13" s="777"/>
      <c r="AT13" s="777"/>
      <c r="AU13" s="777"/>
      <c r="AV13" s="777"/>
      <c r="AW13" s="777"/>
      <c r="AX13" s="923"/>
    </row>
    <row r="14" spans="1:50" ht="21" customHeight="1" x14ac:dyDescent="0.15">
      <c r="A14" s="613"/>
      <c r="B14" s="614"/>
      <c r="C14" s="614"/>
      <c r="D14" s="614"/>
      <c r="E14" s="614"/>
      <c r="F14" s="615"/>
      <c r="G14" s="724"/>
      <c r="H14" s="725"/>
      <c r="I14" s="710" t="s">
        <v>8</v>
      </c>
      <c r="J14" s="762"/>
      <c r="K14" s="762"/>
      <c r="L14" s="762"/>
      <c r="M14" s="762"/>
      <c r="N14" s="762"/>
      <c r="O14" s="763"/>
      <c r="P14" s="656" t="s">
        <v>556</v>
      </c>
      <c r="Q14" s="657"/>
      <c r="R14" s="657"/>
      <c r="S14" s="657"/>
      <c r="T14" s="657"/>
      <c r="U14" s="657"/>
      <c r="V14" s="658"/>
      <c r="W14" s="656">
        <v>5487</v>
      </c>
      <c r="X14" s="657"/>
      <c r="Y14" s="657"/>
      <c r="Z14" s="657"/>
      <c r="AA14" s="657"/>
      <c r="AB14" s="657"/>
      <c r="AC14" s="658"/>
      <c r="AD14" s="656">
        <v>910</v>
      </c>
      <c r="AE14" s="657"/>
      <c r="AF14" s="657"/>
      <c r="AG14" s="657"/>
      <c r="AH14" s="657"/>
      <c r="AI14" s="657"/>
      <c r="AJ14" s="658"/>
      <c r="AK14" s="656"/>
      <c r="AL14" s="657"/>
      <c r="AM14" s="657"/>
      <c r="AN14" s="657"/>
      <c r="AO14" s="657"/>
      <c r="AP14" s="657"/>
      <c r="AQ14" s="658"/>
      <c r="AR14" s="791"/>
      <c r="AS14" s="791"/>
      <c r="AT14" s="791"/>
      <c r="AU14" s="791"/>
      <c r="AV14" s="791"/>
      <c r="AW14" s="791"/>
      <c r="AX14" s="792"/>
    </row>
    <row r="15" spans="1:50" ht="21" customHeight="1" x14ac:dyDescent="0.15">
      <c r="A15" s="613"/>
      <c r="B15" s="614"/>
      <c r="C15" s="614"/>
      <c r="D15" s="614"/>
      <c r="E15" s="614"/>
      <c r="F15" s="615"/>
      <c r="G15" s="724"/>
      <c r="H15" s="725"/>
      <c r="I15" s="710" t="s">
        <v>51</v>
      </c>
      <c r="J15" s="711"/>
      <c r="K15" s="711"/>
      <c r="L15" s="711"/>
      <c r="M15" s="711"/>
      <c r="N15" s="711"/>
      <c r="O15" s="712"/>
      <c r="P15" s="656">
        <v>10647</v>
      </c>
      <c r="Q15" s="657"/>
      <c r="R15" s="657"/>
      <c r="S15" s="657"/>
      <c r="T15" s="657"/>
      <c r="U15" s="657"/>
      <c r="V15" s="658"/>
      <c r="W15" s="656">
        <v>5716</v>
      </c>
      <c r="X15" s="657"/>
      <c r="Y15" s="657"/>
      <c r="Z15" s="657"/>
      <c r="AA15" s="657"/>
      <c r="AB15" s="657"/>
      <c r="AC15" s="658"/>
      <c r="AD15" s="656">
        <v>6969</v>
      </c>
      <c r="AE15" s="657"/>
      <c r="AF15" s="657"/>
      <c r="AG15" s="657"/>
      <c r="AH15" s="657"/>
      <c r="AI15" s="657"/>
      <c r="AJ15" s="658"/>
      <c r="AK15" s="656">
        <v>3935</v>
      </c>
      <c r="AL15" s="657"/>
      <c r="AM15" s="657"/>
      <c r="AN15" s="657"/>
      <c r="AO15" s="657"/>
      <c r="AP15" s="657"/>
      <c r="AQ15" s="658"/>
      <c r="AR15" s="656"/>
      <c r="AS15" s="657"/>
      <c r="AT15" s="657"/>
      <c r="AU15" s="657"/>
      <c r="AV15" s="657"/>
      <c r="AW15" s="657"/>
      <c r="AX15" s="811"/>
    </row>
    <row r="16" spans="1:50" ht="21" customHeight="1" x14ac:dyDescent="0.15">
      <c r="A16" s="613"/>
      <c r="B16" s="614"/>
      <c r="C16" s="614"/>
      <c r="D16" s="614"/>
      <c r="E16" s="614"/>
      <c r="F16" s="615"/>
      <c r="G16" s="724"/>
      <c r="H16" s="725"/>
      <c r="I16" s="710" t="s">
        <v>52</v>
      </c>
      <c r="J16" s="711"/>
      <c r="K16" s="711"/>
      <c r="L16" s="711"/>
      <c r="M16" s="711"/>
      <c r="N16" s="711"/>
      <c r="O16" s="712"/>
      <c r="P16" s="656">
        <v>-5716</v>
      </c>
      <c r="Q16" s="657"/>
      <c r="R16" s="657"/>
      <c r="S16" s="657"/>
      <c r="T16" s="657"/>
      <c r="U16" s="657"/>
      <c r="V16" s="658"/>
      <c r="W16" s="656">
        <v>-6969</v>
      </c>
      <c r="X16" s="657"/>
      <c r="Y16" s="657"/>
      <c r="Z16" s="657"/>
      <c r="AA16" s="657"/>
      <c r="AB16" s="657"/>
      <c r="AC16" s="658"/>
      <c r="AD16" s="656">
        <v>-3935</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2"/>
      <c r="K17" s="762"/>
      <c r="L17" s="762"/>
      <c r="M17" s="762"/>
      <c r="N17" s="762"/>
      <c r="O17" s="763"/>
      <c r="P17" s="656"/>
      <c r="Q17" s="657"/>
      <c r="R17" s="657"/>
      <c r="S17" s="657"/>
      <c r="T17" s="657"/>
      <c r="U17" s="657"/>
      <c r="V17" s="658"/>
      <c r="W17" s="656"/>
      <c r="X17" s="657"/>
      <c r="Y17" s="657"/>
      <c r="Z17" s="657"/>
      <c r="AA17" s="657"/>
      <c r="AB17" s="657"/>
      <c r="AC17" s="658"/>
      <c r="AD17" s="656"/>
      <c r="AE17" s="657"/>
      <c r="AF17" s="657"/>
      <c r="AG17" s="657"/>
      <c r="AH17" s="657"/>
      <c r="AI17" s="657"/>
      <c r="AJ17" s="658"/>
      <c r="AK17" s="656"/>
      <c r="AL17" s="657"/>
      <c r="AM17" s="657"/>
      <c r="AN17" s="657"/>
      <c r="AO17" s="657"/>
      <c r="AP17" s="657"/>
      <c r="AQ17" s="658"/>
      <c r="AR17" s="921"/>
      <c r="AS17" s="921"/>
      <c r="AT17" s="921"/>
      <c r="AU17" s="921"/>
      <c r="AV17" s="921"/>
      <c r="AW17" s="921"/>
      <c r="AX17" s="922"/>
    </row>
    <row r="18" spans="1:50" ht="24.75" customHeight="1" x14ac:dyDescent="0.15">
      <c r="A18" s="613"/>
      <c r="B18" s="614"/>
      <c r="C18" s="614"/>
      <c r="D18" s="614"/>
      <c r="E18" s="614"/>
      <c r="F18" s="615"/>
      <c r="G18" s="726"/>
      <c r="H18" s="727"/>
      <c r="I18" s="715" t="s">
        <v>20</v>
      </c>
      <c r="J18" s="716"/>
      <c r="K18" s="716"/>
      <c r="L18" s="716"/>
      <c r="M18" s="716"/>
      <c r="N18" s="716"/>
      <c r="O18" s="717"/>
      <c r="P18" s="883">
        <f>SUM(P13:V17)</f>
        <v>12519</v>
      </c>
      <c r="Q18" s="884"/>
      <c r="R18" s="884"/>
      <c r="S18" s="884"/>
      <c r="T18" s="884"/>
      <c r="U18" s="884"/>
      <c r="V18" s="885"/>
      <c r="W18" s="883">
        <f>SUM(W13:AC17)</f>
        <v>6394</v>
      </c>
      <c r="X18" s="884"/>
      <c r="Y18" s="884"/>
      <c r="Z18" s="884"/>
      <c r="AA18" s="884"/>
      <c r="AB18" s="884"/>
      <c r="AC18" s="885"/>
      <c r="AD18" s="883">
        <f>SUM(AD13:AJ17)</f>
        <v>8010</v>
      </c>
      <c r="AE18" s="884"/>
      <c r="AF18" s="884"/>
      <c r="AG18" s="884"/>
      <c r="AH18" s="884"/>
      <c r="AI18" s="884"/>
      <c r="AJ18" s="885"/>
      <c r="AK18" s="883">
        <f>SUM(AK13:AQ17)</f>
        <v>8492</v>
      </c>
      <c r="AL18" s="884"/>
      <c r="AM18" s="884"/>
      <c r="AN18" s="884"/>
      <c r="AO18" s="884"/>
      <c r="AP18" s="884"/>
      <c r="AQ18" s="885"/>
      <c r="AR18" s="883">
        <f>SUM(AR13:AX17)</f>
        <v>0</v>
      </c>
      <c r="AS18" s="884"/>
      <c r="AT18" s="884"/>
      <c r="AU18" s="884"/>
      <c r="AV18" s="884"/>
      <c r="AW18" s="884"/>
      <c r="AX18" s="886"/>
    </row>
    <row r="19" spans="1:50" ht="24.75" customHeight="1" x14ac:dyDescent="0.15">
      <c r="A19" s="613"/>
      <c r="B19" s="614"/>
      <c r="C19" s="614"/>
      <c r="D19" s="614"/>
      <c r="E19" s="614"/>
      <c r="F19" s="615"/>
      <c r="G19" s="881" t="s">
        <v>9</v>
      </c>
      <c r="H19" s="882"/>
      <c r="I19" s="882"/>
      <c r="J19" s="882"/>
      <c r="K19" s="882"/>
      <c r="L19" s="882"/>
      <c r="M19" s="882"/>
      <c r="N19" s="882"/>
      <c r="O19" s="882"/>
      <c r="P19" s="656">
        <v>11673</v>
      </c>
      <c r="Q19" s="657"/>
      <c r="R19" s="657"/>
      <c r="S19" s="657"/>
      <c r="T19" s="657"/>
      <c r="U19" s="657"/>
      <c r="V19" s="658"/>
      <c r="W19" s="656">
        <v>6295</v>
      </c>
      <c r="X19" s="657"/>
      <c r="Y19" s="657"/>
      <c r="Z19" s="657"/>
      <c r="AA19" s="657"/>
      <c r="AB19" s="657"/>
      <c r="AC19" s="658"/>
      <c r="AD19" s="656">
        <v>7079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81" t="s">
        <v>10</v>
      </c>
      <c r="H20" s="882"/>
      <c r="I20" s="882"/>
      <c r="J20" s="882"/>
      <c r="K20" s="882"/>
      <c r="L20" s="882"/>
      <c r="M20" s="882"/>
      <c r="N20" s="882"/>
      <c r="O20" s="882"/>
      <c r="P20" s="311">
        <f>IF(P18=0, "-", SUM(P19)/P18)</f>
        <v>0.93242271746944649</v>
      </c>
      <c r="Q20" s="311"/>
      <c r="R20" s="311"/>
      <c r="S20" s="311"/>
      <c r="T20" s="311"/>
      <c r="U20" s="311"/>
      <c r="V20" s="311"/>
      <c r="W20" s="311">
        <f t="shared" ref="W20" si="0">IF(W18=0, "-", SUM(W19)/W18)</f>
        <v>0.98451673443853616</v>
      </c>
      <c r="X20" s="311"/>
      <c r="Y20" s="311"/>
      <c r="Z20" s="311"/>
      <c r="AA20" s="311"/>
      <c r="AB20" s="311"/>
      <c r="AC20" s="311"/>
      <c r="AD20" s="311">
        <f t="shared" ref="AD20" si="1">IF(AD18=0, "-", SUM(AD19)/AD18)</f>
        <v>0.88377028714107364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4"/>
      <c r="B21" s="855"/>
      <c r="C21" s="855"/>
      <c r="D21" s="855"/>
      <c r="E21" s="855"/>
      <c r="F21" s="947"/>
      <c r="G21" s="309" t="s">
        <v>497</v>
      </c>
      <c r="H21" s="310"/>
      <c r="I21" s="310"/>
      <c r="J21" s="310"/>
      <c r="K21" s="310"/>
      <c r="L21" s="310"/>
      <c r="M21" s="310"/>
      <c r="N21" s="310"/>
      <c r="O21" s="310"/>
      <c r="P21" s="311">
        <f>IF(P19=0, "-", SUM(P19)/SUM(P13,P14))</f>
        <v>1.5383500263574064</v>
      </c>
      <c r="Q21" s="311"/>
      <c r="R21" s="311"/>
      <c r="S21" s="311"/>
      <c r="T21" s="311"/>
      <c r="U21" s="311"/>
      <c r="V21" s="311"/>
      <c r="W21" s="311">
        <f t="shared" ref="W21" si="2">IF(W19=0, "-", SUM(W19)/SUM(W13,W14))</f>
        <v>0.82319863998953835</v>
      </c>
      <c r="X21" s="311"/>
      <c r="Y21" s="311"/>
      <c r="Z21" s="311"/>
      <c r="AA21" s="311"/>
      <c r="AB21" s="311"/>
      <c r="AC21" s="311"/>
      <c r="AD21" s="311">
        <f t="shared" ref="AD21" si="3">IF(AD19=0, "-", SUM(AD19)/SUM(AD13,AD14))</f>
        <v>1.422628617363344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539</v>
      </c>
      <c r="B22" s="966"/>
      <c r="C22" s="966"/>
      <c r="D22" s="966"/>
      <c r="E22" s="966"/>
      <c r="F22" s="967"/>
      <c r="G22" s="952" t="s">
        <v>474</v>
      </c>
      <c r="H22" s="215"/>
      <c r="I22" s="215"/>
      <c r="J22" s="215"/>
      <c r="K22" s="215"/>
      <c r="L22" s="215"/>
      <c r="M22" s="215"/>
      <c r="N22" s="215"/>
      <c r="O22" s="216"/>
      <c r="P22" s="938" t="s">
        <v>537</v>
      </c>
      <c r="Q22" s="215"/>
      <c r="R22" s="215"/>
      <c r="S22" s="215"/>
      <c r="T22" s="215"/>
      <c r="U22" s="215"/>
      <c r="V22" s="216"/>
      <c r="W22" s="938" t="s">
        <v>538</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561</v>
      </c>
      <c r="H23" s="954"/>
      <c r="I23" s="954"/>
      <c r="J23" s="954"/>
      <c r="K23" s="954"/>
      <c r="L23" s="954"/>
      <c r="M23" s="954"/>
      <c r="N23" s="954"/>
      <c r="O23" s="955"/>
      <c r="P23" s="776">
        <v>4557</v>
      </c>
      <c r="Q23" s="777"/>
      <c r="R23" s="777"/>
      <c r="S23" s="777"/>
      <c r="T23" s="777"/>
      <c r="U23" s="777"/>
      <c r="V23" s="778"/>
      <c r="W23" s="776"/>
      <c r="X23" s="777"/>
      <c r="Y23" s="777"/>
      <c r="Z23" s="777"/>
      <c r="AA23" s="777"/>
      <c r="AB23" s="777"/>
      <c r="AC23" s="77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6"/>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c r="H25" s="957"/>
      <c r="I25" s="957"/>
      <c r="J25" s="957"/>
      <c r="K25" s="957"/>
      <c r="L25" s="957"/>
      <c r="M25" s="957"/>
      <c r="N25" s="957"/>
      <c r="O25" s="958"/>
      <c r="P25" s="656"/>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6"/>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478</v>
      </c>
      <c r="H28" s="960"/>
      <c r="I28" s="960"/>
      <c r="J28" s="960"/>
      <c r="K28" s="960"/>
      <c r="L28" s="960"/>
      <c r="M28" s="960"/>
      <c r="N28" s="960"/>
      <c r="O28" s="961"/>
      <c r="P28" s="883">
        <f>P29-SUM(P23:P27)</f>
        <v>0</v>
      </c>
      <c r="Q28" s="884"/>
      <c r="R28" s="884"/>
      <c r="S28" s="884"/>
      <c r="T28" s="884"/>
      <c r="U28" s="884"/>
      <c r="V28" s="885"/>
      <c r="W28" s="883">
        <f>W29-SUM(W23:W27)</f>
        <v>0</v>
      </c>
      <c r="X28" s="884"/>
      <c r="Y28" s="884"/>
      <c r="Z28" s="884"/>
      <c r="AA28" s="884"/>
      <c r="AB28" s="884"/>
      <c r="AC28" s="885"/>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5">
        <f>AK13</f>
        <v>4557</v>
      </c>
      <c r="Q29" s="936"/>
      <c r="R29" s="936"/>
      <c r="S29" s="936"/>
      <c r="T29" s="936"/>
      <c r="U29" s="936"/>
      <c r="V29" s="937"/>
      <c r="W29" s="935">
        <f>AR13</f>
        <v>0</v>
      </c>
      <c r="X29" s="936"/>
      <c r="Y29" s="936"/>
      <c r="Z29" s="936"/>
      <c r="AA29" s="936"/>
      <c r="AB29" s="936"/>
      <c r="AC29" s="937"/>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6" t="s">
        <v>491</v>
      </c>
      <c r="B30" s="867"/>
      <c r="C30" s="867"/>
      <c r="D30" s="867"/>
      <c r="E30" s="867"/>
      <c r="F30" s="868"/>
      <c r="G30" s="773" t="s">
        <v>265</v>
      </c>
      <c r="H30" s="774"/>
      <c r="I30" s="774"/>
      <c r="J30" s="774"/>
      <c r="K30" s="774"/>
      <c r="L30" s="774"/>
      <c r="M30" s="774"/>
      <c r="N30" s="774"/>
      <c r="O30" s="775"/>
      <c r="P30" s="862" t="s">
        <v>59</v>
      </c>
      <c r="Q30" s="774"/>
      <c r="R30" s="774"/>
      <c r="S30" s="774"/>
      <c r="T30" s="774"/>
      <c r="U30" s="774"/>
      <c r="V30" s="774"/>
      <c r="W30" s="774"/>
      <c r="X30" s="775"/>
      <c r="Y30" s="859"/>
      <c r="Z30" s="860"/>
      <c r="AA30" s="861"/>
      <c r="AB30" s="863" t="s">
        <v>11</v>
      </c>
      <c r="AC30" s="864"/>
      <c r="AD30" s="865"/>
      <c r="AE30" s="863" t="s">
        <v>357</v>
      </c>
      <c r="AF30" s="864"/>
      <c r="AG30" s="864"/>
      <c r="AH30" s="865"/>
      <c r="AI30" s="863" t="s">
        <v>363</v>
      </c>
      <c r="AJ30" s="864"/>
      <c r="AK30" s="864"/>
      <c r="AL30" s="865"/>
      <c r="AM30" s="919" t="s">
        <v>472</v>
      </c>
      <c r="AN30" s="919"/>
      <c r="AO30" s="919"/>
      <c r="AP30" s="863"/>
      <c r="AQ30" s="767" t="s">
        <v>355</v>
      </c>
      <c r="AR30" s="768"/>
      <c r="AS30" s="768"/>
      <c r="AT30" s="769"/>
      <c r="AU30" s="774" t="s">
        <v>253</v>
      </c>
      <c r="AV30" s="774"/>
      <c r="AW30" s="774"/>
      <c r="AX30" s="92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32</v>
      </c>
      <c r="AV31" s="192"/>
      <c r="AW31" s="394" t="s">
        <v>300</v>
      </c>
      <c r="AX31" s="395"/>
    </row>
    <row r="32" spans="1:50" ht="23.25" customHeight="1" x14ac:dyDescent="0.15">
      <c r="A32" s="399"/>
      <c r="B32" s="397"/>
      <c r="C32" s="397"/>
      <c r="D32" s="397"/>
      <c r="E32" s="397"/>
      <c r="F32" s="398"/>
      <c r="G32" s="560" t="s">
        <v>562</v>
      </c>
      <c r="H32" s="561"/>
      <c r="I32" s="561"/>
      <c r="J32" s="561"/>
      <c r="K32" s="561"/>
      <c r="L32" s="561"/>
      <c r="M32" s="561"/>
      <c r="N32" s="561"/>
      <c r="O32" s="562"/>
      <c r="P32" s="98" t="s">
        <v>640</v>
      </c>
      <c r="Q32" s="98"/>
      <c r="R32" s="98"/>
      <c r="S32" s="98"/>
      <c r="T32" s="98"/>
      <c r="U32" s="98"/>
      <c r="V32" s="98"/>
      <c r="W32" s="98"/>
      <c r="X32" s="99"/>
      <c r="Y32" s="467" t="s">
        <v>12</v>
      </c>
      <c r="Z32" s="527"/>
      <c r="AA32" s="528"/>
      <c r="AB32" s="761" t="s">
        <v>301</v>
      </c>
      <c r="AC32" s="761"/>
      <c r="AD32" s="761"/>
      <c r="AE32" s="211">
        <v>87.3</v>
      </c>
      <c r="AF32" s="212"/>
      <c r="AG32" s="212"/>
      <c r="AH32" s="212"/>
      <c r="AI32" s="211">
        <v>88.4</v>
      </c>
      <c r="AJ32" s="212"/>
      <c r="AK32" s="212"/>
      <c r="AL32" s="212"/>
      <c r="AM32" s="211"/>
      <c r="AN32" s="212"/>
      <c r="AO32" s="212"/>
      <c r="AP32" s="212"/>
      <c r="AQ32" s="333"/>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761" t="s">
        <v>301</v>
      </c>
      <c r="AC33" s="761"/>
      <c r="AD33" s="761"/>
      <c r="AE33" s="211" t="s">
        <v>557</v>
      </c>
      <c r="AF33" s="212"/>
      <c r="AG33" s="212"/>
      <c r="AH33" s="212"/>
      <c r="AI33" s="211" t="s">
        <v>557</v>
      </c>
      <c r="AJ33" s="212"/>
      <c r="AK33" s="212"/>
      <c r="AL33" s="212"/>
      <c r="AM33" s="211" t="s">
        <v>557</v>
      </c>
      <c r="AN33" s="212"/>
      <c r="AO33" s="212"/>
      <c r="AP33" s="212"/>
      <c r="AQ33" s="333" t="s">
        <v>557</v>
      </c>
      <c r="AR33" s="200"/>
      <c r="AS33" s="200"/>
      <c r="AT33" s="334"/>
      <c r="AU33" s="212">
        <v>100</v>
      </c>
      <c r="AV33" s="212"/>
      <c r="AW33" s="212"/>
      <c r="AX33" s="214"/>
    </row>
    <row r="34" spans="1:50" ht="72.7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87.3</v>
      </c>
      <c r="AF34" s="212"/>
      <c r="AG34" s="212"/>
      <c r="AH34" s="212"/>
      <c r="AI34" s="211">
        <v>88.4</v>
      </c>
      <c r="AJ34" s="212"/>
      <c r="AK34" s="212"/>
      <c r="AL34" s="212"/>
      <c r="AM34" s="211" t="s">
        <v>557</v>
      </c>
      <c r="AN34" s="212"/>
      <c r="AO34" s="212"/>
      <c r="AP34" s="212"/>
      <c r="AQ34" s="333" t="s">
        <v>557</v>
      </c>
      <c r="AR34" s="200"/>
      <c r="AS34" s="200"/>
      <c r="AT34" s="334"/>
      <c r="AU34" s="212"/>
      <c r="AV34" s="212"/>
      <c r="AW34" s="212"/>
      <c r="AX34" s="214"/>
    </row>
    <row r="35" spans="1:50" ht="23.25" customHeight="1" x14ac:dyDescent="0.15">
      <c r="A35" s="219" t="s">
        <v>527</v>
      </c>
      <c r="B35" s="220"/>
      <c r="C35" s="220"/>
      <c r="D35" s="220"/>
      <c r="E35" s="220"/>
      <c r="F35" s="221"/>
      <c r="G35" s="225" t="s">
        <v>645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4"/>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v>32</v>
      </c>
      <c r="AV38" s="192"/>
      <c r="AW38" s="394" t="s">
        <v>300</v>
      </c>
      <c r="AX38" s="395"/>
    </row>
    <row r="39" spans="1:50" ht="23.25" customHeight="1" x14ac:dyDescent="0.15">
      <c r="A39" s="399"/>
      <c r="B39" s="397"/>
      <c r="C39" s="397"/>
      <c r="D39" s="397"/>
      <c r="E39" s="397"/>
      <c r="F39" s="398"/>
      <c r="G39" s="560" t="s">
        <v>649</v>
      </c>
      <c r="H39" s="561"/>
      <c r="I39" s="561"/>
      <c r="J39" s="561"/>
      <c r="K39" s="561"/>
      <c r="L39" s="561"/>
      <c r="M39" s="561"/>
      <c r="N39" s="561"/>
      <c r="O39" s="562"/>
      <c r="P39" s="98" t="s">
        <v>633</v>
      </c>
      <c r="Q39" s="98"/>
      <c r="R39" s="98"/>
      <c r="S39" s="98"/>
      <c r="T39" s="98"/>
      <c r="U39" s="98"/>
      <c r="V39" s="98"/>
      <c r="W39" s="98"/>
      <c r="X39" s="99"/>
      <c r="Y39" s="467" t="s">
        <v>12</v>
      </c>
      <c r="Z39" s="527"/>
      <c r="AA39" s="528"/>
      <c r="AB39" s="761" t="s">
        <v>301</v>
      </c>
      <c r="AC39" s="761"/>
      <c r="AD39" s="761"/>
      <c r="AE39" s="211">
        <v>164</v>
      </c>
      <c r="AF39" s="212"/>
      <c r="AG39" s="212"/>
      <c r="AH39" s="212"/>
      <c r="AI39" s="211">
        <v>165</v>
      </c>
      <c r="AJ39" s="212"/>
      <c r="AK39" s="212"/>
      <c r="AL39" s="212"/>
      <c r="AM39" s="211"/>
      <c r="AN39" s="212"/>
      <c r="AO39" s="212"/>
      <c r="AP39" s="212"/>
      <c r="AQ39" s="333" t="s">
        <v>557</v>
      </c>
      <c r="AR39" s="200"/>
      <c r="AS39" s="200"/>
      <c r="AT39" s="334"/>
      <c r="AU39" s="212"/>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761" t="s">
        <v>301</v>
      </c>
      <c r="AC40" s="761"/>
      <c r="AD40" s="761"/>
      <c r="AE40" s="211">
        <v>150</v>
      </c>
      <c r="AF40" s="212"/>
      <c r="AG40" s="212"/>
      <c r="AH40" s="212"/>
      <c r="AI40" s="211">
        <v>150</v>
      </c>
      <c r="AJ40" s="212"/>
      <c r="AK40" s="212"/>
      <c r="AL40" s="212"/>
      <c r="AM40" s="211" t="s">
        <v>557</v>
      </c>
      <c r="AN40" s="212"/>
      <c r="AO40" s="212"/>
      <c r="AP40" s="212"/>
      <c r="AQ40" s="333">
        <v>150</v>
      </c>
      <c r="AR40" s="200"/>
      <c r="AS40" s="200"/>
      <c r="AT40" s="334"/>
      <c r="AU40" s="212">
        <v>150</v>
      </c>
      <c r="AV40" s="212"/>
      <c r="AW40" s="212"/>
      <c r="AX40" s="214"/>
    </row>
    <row r="41" spans="1:50" ht="96.7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72.5</v>
      </c>
      <c r="AF41" s="212"/>
      <c r="AG41" s="212"/>
      <c r="AH41" s="212"/>
      <c r="AI41" s="211">
        <v>70.599999999999994</v>
      </c>
      <c r="AJ41" s="212"/>
      <c r="AK41" s="212"/>
      <c r="AL41" s="212"/>
      <c r="AM41" s="211" t="s">
        <v>557</v>
      </c>
      <c r="AN41" s="212"/>
      <c r="AO41" s="212"/>
      <c r="AP41" s="212"/>
      <c r="AQ41" s="333" t="s">
        <v>557</v>
      </c>
      <c r="AR41" s="200"/>
      <c r="AS41" s="200"/>
      <c r="AT41" s="334"/>
      <c r="AU41" s="212"/>
      <c r="AV41" s="212"/>
      <c r="AW41" s="212"/>
      <c r="AX41" s="214"/>
    </row>
    <row r="42" spans="1:50" ht="23.25" customHeight="1" x14ac:dyDescent="0.15">
      <c r="A42" s="219" t="s">
        <v>527</v>
      </c>
      <c r="B42" s="220"/>
      <c r="C42" s="220"/>
      <c r="D42" s="220"/>
      <c r="E42" s="220"/>
      <c r="F42" s="221"/>
      <c r="G42" s="225" t="s">
        <v>644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4"/>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v>30</v>
      </c>
      <c r="AR45" s="193"/>
      <c r="AS45" s="126" t="s">
        <v>356</v>
      </c>
      <c r="AT45" s="127"/>
      <c r="AU45" s="192">
        <v>32</v>
      </c>
      <c r="AV45" s="192"/>
      <c r="AW45" s="394" t="s">
        <v>300</v>
      </c>
      <c r="AX45" s="395"/>
    </row>
    <row r="46" spans="1:50" ht="23.25" customHeight="1" x14ac:dyDescent="0.15">
      <c r="A46" s="399"/>
      <c r="B46" s="397"/>
      <c r="C46" s="397"/>
      <c r="D46" s="397"/>
      <c r="E46" s="397"/>
      <c r="F46" s="398"/>
      <c r="G46" s="560" t="s">
        <v>650</v>
      </c>
      <c r="H46" s="561"/>
      <c r="I46" s="561"/>
      <c r="J46" s="561"/>
      <c r="K46" s="561"/>
      <c r="L46" s="561"/>
      <c r="M46" s="561"/>
      <c r="N46" s="561"/>
      <c r="O46" s="562"/>
      <c r="P46" s="98" t="s">
        <v>563</v>
      </c>
      <c r="Q46" s="98"/>
      <c r="R46" s="98"/>
      <c r="S46" s="98"/>
      <c r="T46" s="98"/>
      <c r="U46" s="98"/>
      <c r="V46" s="98"/>
      <c r="W46" s="98"/>
      <c r="X46" s="99"/>
      <c r="Y46" s="467" t="s">
        <v>12</v>
      </c>
      <c r="Z46" s="527"/>
      <c r="AA46" s="528"/>
      <c r="AB46" s="457" t="s">
        <v>564</v>
      </c>
      <c r="AC46" s="457"/>
      <c r="AD46" s="457"/>
      <c r="AE46" s="211">
        <v>12</v>
      </c>
      <c r="AF46" s="212"/>
      <c r="AG46" s="212"/>
      <c r="AH46" s="212"/>
      <c r="AI46" s="211">
        <v>12</v>
      </c>
      <c r="AJ46" s="212"/>
      <c r="AK46" s="212"/>
      <c r="AL46" s="212"/>
      <c r="AM46" s="211"/>
      <c r="AN46" s="212"/>
      <c r="AO46" s="212"/>
      <c r="AP46" s="212"/>
      <c r="AQ46" s="333" t="s">
        <v>557</v>
      </c>
      <c r="AR46" s="200"/>
      <c r="AS46" s="200"/>
      <c r="AT46" s="334"/>
      <c r="AU46" s="212"/>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648</v>
      </c>
      <c r="AC47" s="519"/>
      <c r="AD47" s="519"/>
      <c r="AE47" s="211">
        <v>0</v>
      </c>
      <c r="AF47" s="212"/>
      <c r="AG47" s="212"/>
      <c r="AH47" s="212"/>
      <c r="AI47" s="211">
        <v>0</v>
      </c>
      <c r="AJ47" s="212"/>
      <c r="AK47" s="212"/>
      <c r="AL47" s="212"/>
      <c r="AM47" s="211" t="s">
        <v>557</v>
      </c>
      <c r="AN47" s="212"/>
      <c r="AO47" s="212"/>
      <c r="AP47" s="212"/>
      <c r="AQ47" s="333">
        <v>0</v>
      </c>
      <c r="AR47" s="200"/>
      <c r="AS47" s="200"/>
      <c r="AT47" s="334"/>
      <c r="AU47" s="212">
        <v>0</v>
      </c>
      <c r="AV47" s="212"/>
      <c r="AW47" s="212"/>
      <c r="AX47" s="214"/>
    </row>
    <row r="48" spans="1:50" ht="111.7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52.2</v>
      </c>
      <c r="AF48" s="212"/>
      <c r="AG48" s="212"/>
      <c r="AH48" s="212"/>
      <c r="AI48" s="211">
        <v>52.2</v>
      </c>
      <c r="AJ48" s="212"/>
      <c r="AK48" s="212"/>
      <c r="AL48" s="212"/>
      <c r="AM48" s="211" t="s">
        <v>557</v>
      </c>
      <c r="AN48" s="212"/>
      <c r="AO48" s="212"/>
      <c r="AP48" s="212"/>
      <c r="AQ48" s="333" t="s">
        <v>557</v>
      </c>
      <c r="AR48" s="200"/>
      <c r="AS48" s="200"/>
      <c r="AT48" s="334"/>
      <c r="AU48" s="212"/>
      <c r="AV48" s="212"/>
      <c r="AW48" s="212"/>
      <c r="AX48" s="214"/>
    </row>
    <row r="49" spans="1:50" ht="23.25" customHeight="1" x14ac:dyDescent="0.15">
      <c r="A49" s="219" t="s">
        <v>527</v>
      </c>
      <c r="B49" s="220"/>
      <c r="C49" s="220"/>
      <c r="D49" s="220"/>
      <c r="E49" s="220"/>
      <c r="F49" s="221"/>
      <c r="G49" s="225" t="s">
        <v>643</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v>31</v>
      </c>
      <c r="AR52" s="193"/>
      <c r="AS52" s="126" t="s">
        <v>356</v>
      </c>
      <c r="AT52" s="127"/>
      <c r="AU52" s="192">
        <v>35</v>
      </c>
      <c r="AV52" s="192"/>
      <c r="AW52" s="394" t="s">
        <v>300</v>
      </c>
      <c r="AX52" s="395"/>
    </row>
    <row r="53" spans="1:50" ht="23.25" customHeight="1" x14ac:dyDescent="0.15">
      <c r="A53" s="399"/>
      <c r="B53" s="397"/>
      <c r="C53" s="397"/>
      <c r="D53" s="397"/>
      <c r="E53" s="397"/>
      <c r="F53" s="398"/>
      <c r="G53" s="560" t="s">
        <v>647</v>
      </c>
      <c r="H53" s="561"/>
      <c r="I53" s="561"/>
      <c r="J53" s="561"/>
      <c r="K53" s="561"/>
      <c r="L53" s="561"/>
      <c r="M53" s="561"/>
      <c r="N53" s="561"/>
      <c r="O53" s="562"/>
      <c r="P53" s="98" t="s">
        <v>565</v>
      </c>
      <c r="Q53" s="98"/>
      <c r="R53" s="98"/>
      <c r="S53" s="98"/>
      <c r="T53" s="98"/>
      <c r="U53" s="98"/>
      <c r="V53" s="98"/>
      <c r="W53" s="98"/>
      <c r="X53" s="99"/>
      <c r="Y53" s="467" t="s">
        <v>12</v>
      </c>
      <c r="Z53" s="527"/>
      <c r="AA53" s="528"/>
      <c r="AB53" s="457" t="s">
        <v>566</v>
      </c>
      <c r="AC53" s="457"/>
      <c r="AD53" s="457"/>
      <c r="AE53" s="211" t="s">
        <v>557</v>
      </c>
      <c r="AF53" s="212"/>
      <c r="AG53" s="212"/>
      <c r="AH53" s="212"/>
      <c r="AI53" s="211" t="s">
        <v>557</v>
      </c>
      <c r="AJ53" s="212"/>
      <c r="AK53" s="212"/>
      <c r="AL53" s="212"/>
      <c r="AM53" s="211" t="s">
        <v>557</v>
      </c>
      <c r="AN53" s="212"/>
      <c r="AO53" s="212"/>
      <c r="AP53" s="212"/>
      <c r="AQ53" s="333"/>
      <c r="AR53" s="200"/>
      <c r="AS53" s="200"/>
      <c r="AT53" s="334"/>
      <c r="AU53" s="212"/>
      <c r="AV53" s="212"/>
      <c r="AW53" s="212"/>
      <c r="AX53" s="214"/>
    </row>
    <row r="54" spans="1:50" ht="23.25"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t="s">
        <v>566</v>
      </c>
      <c r="AC54" s="519"/>
      <c r="AD54" s="519"/>
      <c r="AE54" s="211" t="s">
        <v>557</v>
      </c>
      <c r="AF54" s="212"/>
      <c r="AG54" s="212"/>
      <c r="AH54" s="212"/>
      <c r="AI54" s="211" t="s">
        <v>557</v>
      </c>
      <c r="AJ54" s="212"/>
      <c r="AK54" s="212"/>
      <c r="AL54" s="212"/>
      <c r="AM54" s="211" t="s">
        <v>557</v>
      </c>
      <c r="AN54" s="212"/>
      <c r="AO54" s="212"/>
      <c r="AP54" s="212"/>
      <c r="AQ54" s="333">
        <v>87</v>
      </c>
      <c r="AR54" s="200"/>
      <c r="AS54" s="200"/>
      <c r="AT54" s="334"/>
      <c r="AU54" s="212">
        <v>139</v>
      </c>
      <c r="AV54" s="212"/>
      <c r="AW54" s="212"/>
      <c r="AX54" s="214"/>
    </row>
    <row r="55" spans="1:50" ht="23.25"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t="s">
        <v>557</v>
      </c>
      <c r="AF55" s="212"/>
      <c r="AG55" s="212"/>
      <c r="AH55" s="212"/>
      <c r="AI55" s="211" t="s">
        <v>557</v>
      </c>
      <c r="AJ55" s="212"/>
      <c r="AK55" s="212"/>
      <c r="AL55" s="212"/>
      <c r="AM55" s="211" t="s">
        <v>557</v>
      </c>
      <c r="AN55" s="212"/>
      <c r="AO55" s="212"/>
      <c r="AP55" s="212"/>
      <c r="AQ55" s="333"/>
      <c r="AR55" s="200"/>
      <c r="AS55" s="200"/>
      <c r="AT55" s="334"/>
      <c r="AU55" s="212"/>
      <c r="AV55" s="212"/>
      <c r="AW55" s="212"/>
      <c r="AX55" s="214"/>
    </row>
    <row r="56" spans="1:50" ht="23.25" customHeight="1" x14ac:dyDescent="0.15">
      <c r="A56" s="219" t="s">
        <v>527</v>
      </c>
      <c r="B56" s="220"/>
      <c r="C56" s="220"/>
      <c r="D56" s="220"/>
      <c r="E56" s="220"/>
      <c r="F56" s="221"/>
      <c r="G56" s="225" t="s">
        <v>646</v>
      </c>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v>35</v>
      </c>
      <c r="AV66" s="192"/>
      <c r="AW66" s="235" t="s">
        <v>490</v>
      </c>
      <c r="AX66" s="247"/>
    </row>
    <row r="67" spans="1:50" ht="23.25" customHeight="1" x14ac:dyDescent="0.15">
      <c r="A67" s="471"/>
      <c r="B67" s="472"/>
      <c r="C67" s="472"/>
      <c r="D67" s="472"/>
      <c r="E67" s="472"/>
      <c r="F67" s="473"/>
      <c r="G67" s="248" t="s">
        <v>364</v>
      </c>
      <c r="H67" s="251" t="s">
        <v>613</v>
      </c>
      <c r="I67" s="252"/>
      <c r="J67" s="252"/>
      <c r="K67" s="252"/>
      <c r="L67" s="252"/>
      <c r="M67" s="252"/>
      <c r="N67" s="252"/>
      <c r="O67" s="253"/>
      <c r="P67" s="251" t="s">
        <v>567</v>
      </c>
      <c r="Q67" s="252"/>
      <c r="R67" s="252"/>
      <c r="S67" s="252"/>
      <c r="T67" s="252"/>
      <c r="U67" s="252"/>
      <c r="V67" s="253"/>
      <c r="W67" s="257"/>
      <c r="X67" s="258"/>
      <c r="Y67" s="263" t="s">
        <v>12</v>
      </c>
      <c r="Z67" s="263"/>
      <c r="AA67" s="264"/>
      <c r="AB67" s="265" t="s">
        <v>517</v>
      </c>
      <c r="AC67" s="265"/>
      <c r="AD67" s="265"/>
      <c r="AE67" s="211" t="s">
        <v>557</v>
      </c>
      <c r="AF67" s="212"/>
      <c r="AG67" s="212"/>
      <c r="AH67" s="212"/>
      <c r="AI67" s="211" t="s">
        <v>557</v>
      </c>
      <c r="AJ67" s="212"/>
      <c r="AK67" s="212"/>
      <c r="AL67" s="212"/>
      <c r="AM67" s="211" t="s">
        <v>557</v>
      </c>
      <c r="AN67" s="212"/>
      <c r="AO67" s="212"/>
      <c r="AP67" s="212"/>
      <c r="AQ67" s="211" t="s">
        <v>557</v>
      </c>
      <c r="AR67" s="212"/>
      <c r="AS67" s="212"/>
      <c r="AT67" s="213"/>
      <c r="AU67" s="212"/>
      <c r="AV67" s="212"/>
      <c r="AW67" s="212"/>
      <c r="AX67" s="214"/>
    </row>
    <row r="68" spans="1:50" ht="23.25"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t="s">
        <v>557</v>
      </c>
      <c r="AF68" s="212"/>
      <c r="AG68" s="212"/>
      <c r="AH68" s="212"/>
      <c r="AI68" s="211" t="s">
        <v>557</v>
      </c>
      <c r="AJ68" s="212"/>
      <c r="AK68" s="212"/>
      <c r="AL68" s="212"/>
      <c r="AM68" s="211" t="s">
        <v>557</v>
      </c>
      <c r="AN68" s="212"/>
      <c r="AO68" s="212"/>
      <c r="AP68" s="212"/>
      <c r="AQ68" s="211" t="s">
        <v>557</v>
      </c>
      <c r="AR68" s="212"/>
      <c r="AS68" s="212"/>
      <c r="AT68" s="213"/>
      <c r="AU68" s="212">
        <v>1840132</v>
      </c>
      <c r="AV68" s="212"/>
      <c r="AW68" s="212"/>
      <c r="AX68" s="214"/>
    </row>
    <row r="69" spans="1:50" ht="23.25"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t="s">
        <v>557</v>
      </c>
      <c r="AF69" s="267"/>
      <c r="AG69" s="267"/>
      <c r="AH69" s="267"/>
      <c r="AI69" s="266" t="s">
        <v>557</v>
      </c>
      <c r="AJ69" s="267"/>
      <c r="AK69" s="267"/>
      <c r="AL69" s="267"/>
      <c r="AM69" s="266" t="s">
        <v>557</v>
      </c>
      <c r="AN69" s="267"/>
      <c r="AO69" s="267"/>
      <c r="AP69" s="267"/>
      <c r="AQ69" s="211" t="s">
        <v>557</v>
      </c>
      <c r="AR69" s="212"/>
      <c r="AS69" s="212"/>
      <c r="AT69" s="213"/>
      <c r="AU69" s="212"/>
      <c r="AV69" s="212"/>
      <c r="AW69" s="212"/>
      <c r="AX69" s="214"/>
    </row>
    <row r="70" spans="1:50" ht="23.25" customHeight="1" x14ac:dyDescent="0.15">
      <c r="A70" s="471" t="s">
        <v>498</v>
      </c>
      <c r="B70" s="472"/>
      <c r="C70" s="472"/>
      <c r="D70" s="472"/>
      <c r="E70" s="472"/>
      <c r="F70" s="473"/>
      <c r="G70" s="249" t="s">
        <v>365</v>
      </c>
      <c r="H70" s="300" t="s">
        <v>568</v>
      </c>
      <c r="I70" s="300"/>
      <c r="J70" s="300"/>
      <c r="K70" s="300"/>
      <c r="L70" s="300"/>
      <c r="M70" s="300"/>
      <c r="N70" s="300"/>
      <c r="O70" s="300"/>
      <c r="P70" s="300" t="s">
        <v>569</v>
      </c>
      <c r="Q70" s="300"/>
      <c r="R70" s="300"/>
      <c r="S70" s="300"/>
      <c r="T70" s="300"/>
      <c r="U70" s="300"/>
      <c r="V70" s="300"/>
      <c r="W70" s="303" t="s">
        <v>516</v>
      </c>
      <c r="X70" s="304"/>
      <c r="Y70" s="263" t="s">
        <v>12</v>
      </c>
      <c r="Z70" s="263"/>
      <c r="AA70" s="264"/>
      <c r="AB70" s="265" t="s">
        <v>517</v>
      </c>
      <c r="AC70" s="265"/>
      <c r="AD70" s="265"/>
      <c r="AE70" s="211" t="s">
        <v>557</v>
      </c>
      <c r="AF70" s="212"/>
      <c r="AG70" s="212"/>
      <c r="AH70" s="212"/>
      <c r="AI70" s="211" t="s">
        <v>557</v>
      </c>
      <c r="AJ70" s="212"/>
      <c r="AK70" s="212"/>
      <c r="AL70" s="212"/>
      <c r="AM70" s="211" t="s">
        <v>557</v>
      </c>
      <c r="AN70" s="212"/>
      <c r="AO70" s="212"/>
      <c r="AP70" s="212"/>
      <c r="AQ70" s="211" t="s">
        <v>557</v>
      </c>
      <c r="AR70" s="212"/>
      <c r="AS70" s="212"/>
      <c r="AT70" s="213"/>
      <c r="AU70" s="212"/>
      <c r="AV70" s="212"/>
      <c r="AW70" s="212"/>
      <c r="AX70" s="214"/>
    </row>
    <row r="71" spans="1:50" ht="23.25"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t="s">
        <v>557</v>
      </c>
      <c r="AF71" s="212"/>
      <c r="AG71" s="212"/>
      <c r="AH71" s="212"/>
      <c r="AI71" s="211" t="s">
        <v>557</v>
      </c>
      <c r="AJ71" s="212"/>
      <c r="AK71" s="212"/>
      <c r="AL71" s="212"/>
      <c r="AM71" s="211" t="s">
        <v>557</v>
      </c>
      <c r="AN71" s="212"/>
      <c r="AO71" s="212"/>
      <c r="AP71" s="212"/>
      <c r="AQ71" s="211" t="s">
        <v>557</v>
      </c>
      <c r="AR71" s="212"/>
      <c r="AS71" s="212"/>
      <c r="AT71" s="213"/>
      <c r="AU71" s="212">
        <v>1840132</v>
      </c>
      <c r="AV71" s="212"/>
      <c r="AW71" s="212"/>
      <c r="AX71" s="214"/>
    </row>
    <row r="72" spans="1:50" ht="23.25"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t="s">
        <v>557</v>
      </c>
      <c r="AF72" s="212"/>
      <c r="AG72" s="212"/>
      <c r="AH72" s="212"/>
      <c r="AI72" s="211" t="s">
        <v>557</v>
      </c>
      <c r="AJ72" s="212"/>
      <c r="AK72" s="212"/>
      <c r="AL72" s="212"/>
      <c r="AM72" s="211" t="s">
        <v>557</v>
      </c>
      <c r="AN72" s="212"/>
      <c r="AO72" s="212"/>
      <c r="AP72" s="213"/>
      <c r="AQ72" s="211" t="s">
        <v>557</v>
      </c>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hidden="1" customHeight="1" x14ac:dyDescent="0.15">
      <c r="A80" s="869"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0"/>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0"/>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9"/>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90"/>
    </row>
    <row r="83" spans="1:60" ht="22.5" hidden="1" customHeight="1" x14ac:dyDescent="0.15">
      <c r="A83" s="870"/>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91"/>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2"/>
    </row>
    <row r="84" spans="1:60" ht="19.5" hidden="1" customHeight="1" x14ac:dyDescent="0.15">
      <c r="A84" s="870"/>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3"/>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4"/>
    </row>
    <row r="85" spans="1:60" ht="18.75" hidden="1" customHeight="1" x14ac:dyDescent="0.15">
      <c r="A85" s="870"/>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0"/>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0"/>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0"/>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0"/>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0"/>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0"/>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0"/>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0"/>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0"/>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0"/>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0"/>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0"/>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0"/>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1"/>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0" t="s">
        <v>13</v>
      </c>
      <c r="Z99" s="901"/>
      <c r="AA99" s="902"/>
      <c r="AB99" s="897" t="s">
        <v>14</v>
      </c>
      <c r="AC99" s="898"/>
      <c r="AD99" s="899"/>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9"/>
      <c r="Z100" s="860"/>
      <c r="AA100" s="861"/>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641</v>
      </c>
      <c r="H101" s="98"/>
      <c r="I101" s="98"/>
      <c r="J101" s="98"/>
      <c r="K101" s="98"/>
      <c r="L101" s="98"/>
      <c r="M101" s="98"/>
      <c r="N101" s="98"/>
      <c r="O101" s="98"/>
      <c r="P101" s="98"/>
      <c r="Q101" s="98"/>
      <c r="R101" s="98"/>
      <c r="S101" s="98"/>
      <c r="T101" s="98"/>
      <c r="U101" s="98"/>
      <c r="V101" s="98"/>
      <c r="W101" s="98"/>
      <c r="X101" s="99"/>
      <c r="Y101" s="538" t="s">
        <v>55</v>
      </c>
      <c r="Z101" s="539"/>
      <c r="AA101" s="540"/>
      <c r="AB101" s="457" t="s">
        <v>570</v>
      </c>
      <c r="AC101" s="457"/>
      <c r="AD101" s="457"/>
      <c r="AE101" s="211">
        <v>15.8</v>
      </c>
      <c r="AF101" s="212"/>
      <c r="AG101" s="212"/>
      <c r="AH101" s="213"/>
      <c r="AI101" s="211">
        <v>1.4</v>
      </c>
      <c r="AJ101" s="212"/>
      <c r="AK101" s="212"/>
      <c r="AL101" s="213"/>
      <c r="AM101" s="211">
        <v>1.4</v>
      </c>
      <c r="AN101" s="212"/>
      <c r="AO101" s="212"/>
      <c r="AP101" s="213"/>
      <c r="AQ101" s="211">
        <v>1.4</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570</v>
      </c>
      <c r="AC102" s="457"/>
      <c r="AD102" s="457"/>
      <c r="AE102" s="211">
        <v>15.8</v>
      </c>
      <c r="AF102" s="212"/>
      <c r="AG102" s="212"/>
      <c r="AH102" s="213"/>
      <c r="AI102" s="211">
        <v>1.4</v>
      </c>
      <c r="AJ102" s="212"/>
      <c r="AK102" s="212"/>
      <c r="AL102" s="213"/>
      <c r="AM102" s="211">
        <v>1.4</v>
      </c>
      <c r="AN102" s="212"/>
      <c r="AO102" s="212"/>
      <c r="AP102" s="213"/>
      <c r="AQ102" s="211">
        <v>1.4</v>
      </c>
      <c r="AR102" s="212"/>
      <c r="AS102" s="212"/>
      <c r="AT102" s="213"/>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615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617</v>
      </c>
      <c r="AC116" s="459"/>
      <c r="AD116" s="460"/>
      <c r="AE116" s="414">
        <v>508</v>
      </c>
      <c r="AF116" s="414"/>
      <c r="AG116" s="414"/>
      <c r="AH116" s="414"/>
      <c r="AI116" s="414">
        <v>350</v>
      </c>
      <c r="AJ116" s="414"/>
      <c r="AK116" s="414"/>
      <c r="AL116" s="414"/>
      <c r="AM116" s="414">
        <v>393</v>
      </c>
      <c r="AN116" s="414"/>
      <c r="AO116" s="414"/>
      <c r="AP116" s="414"/>
      <c r="AQ116" s="211">
        <v>500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616</v>
      </c>
      <c r="AC117" s="469"/>
      <c r="AD117" s="470"/>
      <c r="AE117" s="547" t="s">
        <v>634</v>
      </c>
      <c r="AF117" s="547"/>
      <c r="AG117" s="547"/>
      <c r="AH117" s="547"/>
      <c r="AI117" s="547" t="s">
        <v>635</v>
      </c>
      <c r="AJ117" s="547"/>
      <c r="AK117" s="547"/>
      <c r="AL117" s="547"/>
      <c r="AM117" s="547" t="s">
        <v>636</v>
      </c>
      <c r="AN117" s="547"/>
      <c r="AO117" s="547"/>
      <c r="AP117" s="547"/>
      <c r="AQ117" s="547" t="s">
        <v>637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v>92</v>
      </c>
      <c r="AF134" s="200"/>
      <c r="AG134" s="200"/>
      <c r="AH134" s="200"/>
      <c r="AI134" s="199">
        <v>93</v>
      </c>
      <c r="AJ134" s="200"/>
      <c r="AK134" s="200"/>
      <c r="AL134" s="200"/>
      <c r="AM134" s="199"/>
      <c r="AN134" s="200"/>
      <c r="AO134" s="200"/>
      <c r="AP134" s="200"/>
      <c r="AQ134" s="199" t="s">
        <v>557</v>
      </c>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574</v>
      </c>
      <c r="AC135" s="198"/>
      <c r="AD135" s="198"/>
      <c r="AE135" s="199" t="s">
        <v>557</v>
      </c>
      <c r="AF135" s="200"/>
      <c r="AG135" s="200"/>
      <c r="AH135" s="200"/>
      <c r="AI135" s="199" t="s">
        <v>557</v>
      </c>
      <c r="AJ135" s="200"/>
      <c r="AK135" s="200"/>
      <c r="AL135" s="200"/>
      <c r="AM135" s="199" t="s">
        <v>557</v>
      </c>
      <c r="AN135" s="200"/>
      <c r="AO135" s="200"/>
      <c r="AP135" s="200"/>
      <c r="AQ135" s="199" t="s">
        <v>557</v>
      </c>
      <c r="AR135" s="200"/>
      <c r="AS135" s="200"/>
      <c r="AT135" s="200"/>
      <c r="AU135" s="199">
        <v>100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575</v>
      </c>
      <c r="H138" s="98"/>
      <c r="I138" s="98"/>
      <c r="J138" s="98"/>
      <c r="K138" s="98"/>
      <c r="L138" s="98"/>
      <c r="M138" s="98"/>
      <c r="N138" s="98"/>
      <c r="O138" s="98"/>
      <c r="P138" s="98"/>
      <c r="Q138" s="98"/>
      <c r="R138" s="98"/>
      <c r="S138" s="98"/>
      <c r="T138" s="98"/>
      <c r="U138" s="98"/>
      <c r="V138" s="98"/>
      <c r="W138" s="98"/>
      <c r="X138" s="99"/>
      <c r="Y138" s="194" t="s">
        <v>379</v>
      </c>
      <c r="Z138" s="195"/>
      <c r="AA138" s="196"/>
      <c r="AB138" s="197" t="s">
        <v>574</v>
      </c>
      <c r="AC138" s="198"/>
      <c r="AD138" s="198"/>
      <c r="AE138" s="199">
        <v>164</v>
      </c>
      <c r="AF138" s="200"/>
      <c r="AG138" s="200"/>
      <c r="AH138" s="200"/>
      <c r="AI138" s="199">
        <v>165</v>
      </c>
      <c r="AJ138" s="200"/>
      <c r="AK138" s="200"/>
      <c r="AL138" s="200"/>
      <c r="AM138" s="199"/>
      <c r="AN138" s="200"/>
      <c r="AO138" s="200"/>
      <c r="AP138" s="200"/>
      <c r="AQ138" s="199"/>
      <c r="AR138" s="200"/>
      <c r="AS138" s="200"/>
      <c r="AT138" s="200"/>
      <c r="AU138" s="199"/>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197" t="s">
        <v>574</v>
      </c>
      <c r="AC139" s="198"/>
      <c r="AD139" s="198"/>
      <c r="AE139" s="199"/>
      <c r="AF139" s="200"/>
      <c r="AG139" s="200"/>
      <c r="AH139" s="200"/>
      <c r="AI139" s="199"/>
      <c r="AJ139" s="200"/>
      <c r="AK139" s="200"/>
      <c r="AL139" s="200"/>
      <c r="AM139" s="199"/>
      <c r="AN139" s="200"/>
      <c r="AO139" s="200"/>
      <c r="AP139" s="200"/>
      <c r="AQ139" s="199"/>
      <c r="AR139" s="200"/>
      <c r="AS139" s="200"/>
      <c r="AT139" s="200"/>
      <c r="AU139" s="199">
        <v>150</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v>32</v>
      </c>
      <c r="AV141" s="193"/>
      <c r="AW141" s="126" t="s">
        <v>300</v>
      </c>
      <c r="AX141" s="188"/>
    </row>
    <row r="142" spans="1:50" ht="39.75" customHeight="1" x14ac:dyDescent="0.15">
      <c r="A142" s="182"/>
      <c r="B142" s="179"/>
      <c r="C142" s="173"/>
      <c r="D142" s="179"/>
      <c r="E142" s="173"/>
      <c r="F142" s="174"/>
      <c r="G142" s="97" t="s">
        <v>576</v>
      </c>
      <c r="H142" s="98"/>
      <c r="I142" s="98"/>
      <c r="J142" s="98"/>
      <c r="K142" s="98"/>
      <c r="L142" s="98"/>
      <c r="M142" s="98"/>
      <c r="N142" s="98"/>
      <c r="O142" s="98"/>
      <c r="P142" s="98"/>
      <c r="Q142" s="98"/>
      <c r="R142" s="98"/>
      <c r="S142" s="98"/>
      <c r="T142" s="98"/>
      <c r="U142" s="98"/>
      <c r="V142" s="98"/>
      <c r="W142" s="98"/>
      <c r="X142" s="99"/>
      <c r="Y142" s="194" t="s">
        <v>379</v>
      </c>
      <c r="Z142" s="195"/>
      <c r="AA142" s="196"/>
      <c r="AB142" s="197" t="s">
        <v>564</v>
      </c>
      <c r="AC142" s="198"/>
      <c r="AD142" s="198"/>
      <c r="AE142" s="199">
        <v>12</v>
      </c>
      <c r="AF142" s="200"/>
      <c r="AG142" s="200"/>
      <c r="AH142" s="200"/>
      <c r="AI142" s="199">
        <v>12</v>
      </c>
      <c r="AJ142" s="200"/>
      <c r="AK142" s="200"/>
      <c r="AL142" s="200"/>
      <c r="AM142" s="199"/>
      <c r="AN142" s="200"/>
      <c r="AO142" s="200"/>
      <c r="AP142" s="200"/>
      <c r="AQ142" s="199"/>
      <c r="AR142" s="200"/>
      <c r="AS142" s="200"/>
      <c r="AT142" s="200"/>
      <c r="AU142" s="199"/>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564</v>
      </c>
      <c r="AC143" s="206"/>
      <c r="AD143" s="206"/>
      <c r="AE143" s="199" t="s">
        <v>557</v>
      </c>
      <c r="AF143" s="200"/>
      <c r="AG143" s="200"/>
      <c r="AH143" s="200"/>
      <c r="AI143" s="199" t="s">
        <v>557</v>
      </c>
      <c r="AJ143" s="200"/>
      <c r="AK143" s="200"/>
      <c r="AL143" s="200"/>
      <c r="AM143" s="199"/>
      <c r="AN143" s="200"/>
      <c r="AO143" s="200"/>
      <c r="AP143" s="200"/>
      <c r="AQ143" s="199"/>
      <c r="AR143" s="200"/>
      <c r="AS143" s="200"/>
      <c r="AT143" s="200"/>
      <c r="AU143" s="199">
        <v>0</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3" t="s">
        <v>384</v>
      </c>
      <c r="H430" s="116"/>
      <c r="I430" s="116"/>
      <c r="J430" s="904"/>
      <c r="K430" s="905"/>
      <c r="L430" s="905"/>
      <c r="M430" s="905"/>
      <c r="N430" s="905"/>
      <c r="O430" s="905"/>
      <c r="P430" s="905"/>
      <c r="Q430" s="905"/>
      <c r="R430" s="905"/>
      <c r="S430" s="905"/>
      <c r="T430" s="906"/>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7"/>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9" t="s">
        <v>31</v>
      </c>
      <c r="AH701" s="378"/>
      <c r="AI701" s="378"/>
      <c r="AJ701" s="378"/>
      <c r="AK701" s="378"/>
      <c r="AL701" s="378"/>
      <c r="AM701" s="378"/>
      <c r="AN701" s="378"/>
      <c r="AO701" s="378"/>
      <c r="AP701" s="378"/>
      <c r="AQ701" s="378"/>
      <c r="AR701" s="378"/>
      <c r="AS701" s="378"/>
      <c r="AT701" s="378"/>
      <c r="AU701" s="378"/>
      <c r="AV701" s="378"/>
      <c r="AW701" s="378"/>
      <c r="AX701" s="830"/>
    </row>
    <row r="702" spans="1:50" ht="27" customHeight="1" x14ac:dyDescent="0.15">
      <c r="A702" s="875" t="s">
        <v>259</v>
      </c>
      <c r="B702" s="876"/>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579</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88"/>
      <c r="AD703" s="321" t="s">
        <v>555</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5" t="s">
        <v>555</v>
      </c>
      <c r="AE704" s="786"/>
      <c r="AF704" s="786"/>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6" t="s">
        <v>41</v>
      </c>
      <c r="D705" s="827"/>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8"/>
      <c r="AD705" s="713" t="s">
        <v>578</v>
      </c>
      <c r="AE705" s="714"/>
      <c r="AF705" s="714"/>
      <c r="AG705" s="118" t="s">
        <v>582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9"/>
      <c r="D706" s="800"/>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801"/>
      <c r="D707" s="802"/>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40"/>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3" t="s">
        <v>555</v>
      </c>
      <c r="AE708" s="604"/>
      <c r="AF708" s="604"/>
      <c r="AG708" s="741" t="s">
        <v>583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585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5" t="s">
        <v>578</v>
      </c>
      <c r="AE712" s="786"/>
      <c r="AF712" s="786"/>
      <c r="AG712" s="815"/>
      <c r="AH712" s="816"/>
      <c r="AI712" s="816"/>
      <c r="AJ712" s="816"/>
      <c r="AK712" s="816"/>
      <c r="AL712" s="816"/>
      <c r="AM712" s="816"/>
      <c r="AN712" s="816"/>
      <c r="AO712" s="816"/>
      <c r="AP712" s="816"/>
      <c r="AQ712" s="816"/>
      <c r="AR712" s="816"/>
      <c r="AS712" s="816"/>
      <c r="AT712" s="816"/>
      <c r="AU712" s="816"/>
      <c r="AV712" s="816"/>
      <c r="AW712" s="816"/>
      <c r="AX712" s="817"/>
    </row>
    <row r="713" spans="1:50" ht="38.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555</v>
      </c>
      <c r="AE713" s="322"/>
      <c r="AF713" s="662"/>
      <c r="AG713" s="94" t="s">
        <v>614</v>
      </c>
      <c r="AH713" s="95"/>
      <c r="AI713" s="95"/>
      <c r="AJ713" s="95"/>
      <c r="AK713" s="95"/>
      <c r="AL713" s="95"/>
      <c r="AM713" s="95"/>
      <c r="AN713" s="95"/>
      <c r="AO713" s="95"/>
      <c r="AP713" s="95"/>
      <c r="AQ713" s="95"/>
      <c r="AR713" s="95"/>
      <c r="AS713" s="95"/>
      <c r="AT713" s="95"/>
      <c r="AU713" s="95"/>
      <c r="AV713" s="95"/>
      <c r="AW713" s="95"/>
      <c r="AX713" s="96"/>
    </row>
    <row r="714" spans="1:50" ht="34.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12" t="s">
        <v>555</v>
      </c>
      <c r="AE714" s="813"/>
      <c r="AF714" s="814"/>
      <c r="AG714" s="735" t="s">
        <v>586</v>
      </c>
      <c r="AH714" s="736"/>
      <c r="AI714" s="736"/>
      <c r="AJ714" s="736"/>
      <c r="AK714" s="736"/>
      <c r="AL714" s="736"/>
      <c r="AM714" s="736"/>
      <c r="AN714" s="736"/>
      <c r="AO714" s="736"/>
      <c r="AP714" s="736"/>
      <c r="AQ714" s="736"/>
      <c r="AR714" s="736"/>
      <c r="AS714" s="736"/>
      <c r="AT714" s="736"/>
      <c r="AU714" s="736"/>
      <c r="AV714" s="736"/>
      <c r="AW714" s="736"/>
      <c r="AX714" s="737"/>
    </row>
    <row r="715" spans="1:50" ht="51" customHeight="1" x14ac:dyDescent="0.15">
      <c r="A715" s="639"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555</v>
      </c>
      <c r="AE715" s="604"/>
      <c r="AF715" s="655"/>
      <c r="AG715" s="741" t="s">
        <v>642</v>
      </c>
      <c r="AH715" s="742"/>
      <c r="AI715" s="742"/>
      <c r="AJ715" s="742"/>
      <c r="AK715" s="742"/>
      <c r="AL715" s="742"/>
      <c r="AM715" s="742"/>
      <c r="AN715" s="742"/>
      <c r="AO715" s="742"/>
      <c r="AP715" s="742"/>
      <c r="AQ715" s="742"/>
      <c r="AR715" s="742"/>
      <c r="AS715" s="742"/>
      <c r="AT715" s="742"/>
      <c r="AU715" s="742"/>
      <c r="AV715" s="742"/>
      <c r="AW715" s="742"/>
      <c r="AX715" s="743"/>
    </row>
    <row r="716" spans="1:50" ht="51.7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555</v>
      </c>
      <c r="AE716" s="626"/>
      <c r="AF716" s="626"/>
      <c r="AG716" s="94" t="s">
        <v>587</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588</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589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555</v>
      </c>
      <c r="AE719" s="604"/>
      <c r="AF719" s="604"/>
      <c r="AG719" s="118" t="s">
        <v>639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t="s">
        <v>549</v>
      </c>
      <c r="D721" s="290"/>
      <c r="E721" s="290"/>
      <c r="F721" s="291"/>
      <c r="G721" s="280"/>
      <c r="H721" s="281"/>
      <c r="I721" s="83" t="str">
        <f>IF(OR(G721="　", G721=""), "", "-")</f>
        <v/>
      </c>
      <c r="J721" s="284"/>
      <c r="K721" s="284"/>
      <c r="L721" s="83" t="str">
        <f>IF(M721="","","-")</f>
        <v/>
      </c>
      <c r="M721" s="84"/>
      <c r="N721" s="297" t="s">
        <v>618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t="s">
        <v>549</v>
      </c>
      <c r="D722" s="290"/>
      <c r="E722" s="290"/>
      <c r="F722" s="291"/>
      <c r="G722" s="280"/>
      <c r="H722" s="281"/>
      <c r="I722" s="83" t="str">
        <f t="shared" ref="I722:I725" si="4">IF(OR(G722="　", G722=""), "", "-")</f>
        <v/>
      </c>
      <c r="J722" s="284"/>
      <c r="K722" s="284"/>
      <c r="L722" s="83" t="str">
        <f t="shared" ref="L722:L725" si="5">IF(M722="","","-")</f>
        <v/>
      </c>
      <c r="M722" s="84"/>
      <c r="N722" s="297" t="s">
        <v>638</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90" customHeight="1" x14ac:dyDescent="0.15">
      <c r="A726" s="639" t="s">
        <v>48</v>
      </c>
      <c r="B726" s="807"/>
      <c r="C726" s="820" t="s">
        <v>53</v>
      </c>
      <c r="D726" s="842"/>
      <c r="E726" s="842"/>
      <c r="F726" s="843"/>
      <c r="G726" s="573" t="s">
        <v>590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8"/>
      <c r="B727" s="809"/>
      <c r="C727" s="747" t="s">
        <v>57</v>
      </c>
      <c r="D727" s="748"/>
      <c r="E727" s="748"/>
      <c r="F727" s="749"/>
      <c r="G727" s="571" t="s">
        <v>591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804"/>
      <c r="B731" s="805"/>
      <c r="C731" s="805"/>
      <c r="D731" s="805"/>
      <c r="E731" s="806"/>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c r="F737" s="989"/>
      <c r="G737" s="989"/>
      <c r="H737" s="989"/>
      <c r="I737" s="989"/>
      <c r="J737" s="989"/>
      <c r="K737" s="989"/>
      <c r="L737" s="989"/>
      <c r="M737" s="989"/>
      <c r="N737" s="358" t="s">
        <v>358</v>
      </c>
      <c r="O737" s="358"/>
      <c r="P737" s="358"/>
      <c r="Q737" s="358"/>
      <c r="R737" s="989"/>
      <c r="S737" s="989"/>
      <c r="T737" s="989"/>
      <c r="U737" s="989"/>
      <c r="V737" s="989"/>
      <c r="W737" s="989"/>
      <c r="X737" s="989"/>
      <c r="Y737" s="989"/>
      <c r="Z737" s="989"/>
      <c r="AA737" s="358" t="s">
        <v>359</v>
      </c>
      <c r="AB737" s="358"/>
      <c r="AC737" s="358"/>
      <c r="AD737" s="358"/>
      <c r="AE737" s="989"/>
      <c r="AF737" s="989"/>
      <c r="AG737" s="989"/>
      <c r="AH737" s="989"/>
      <c r="AI737" s="989"/>
      <c r="AJ737" s="989"/>
      <c r="AK737" s="989"/>
      <c r="AL737" s="989"/>
      <c r="AM737" s="989"/>
      <c r="AN737" s="358" t="s">
        <v>360</v>
      </c>
      <c r="AO737" s="358"/>
      <c r="AP737" s="358"/>
      <c r="AQ737" s="358"/>
      <c r="AR737" s="990" t="s">
        <v>592</v>
      </c>
      <c r="AS737" s="991"/>
      <c r="AT737" s="991"/>
      <c r="AU737" s="991"/>
      <c r="AV737" s="991"/>
      <c r="AW737" s="991"/>
      <c r="AX737" s="992"/>
      <c r="AY737" s="89"/>
      <c r="AZ737" s="89"/>
    </row>
    <row r="738" spans="1:52" ht="24.75" customHeight="1" x14ac:dyDescent="0.15">
      <c r="A738" s="993" t="s">
        <v>361</v>
      </c>
      <c r="B738" s="203"/>
      <c r="C738" s="203"/>
      <c r="D738" s="204"/>
      <c r="E738" s="989" t="s">
        <v>593</v>
      </c>
      <c r="F738" s="989"/>
      <c r="G738" s="989"/>
      <c r="H738" s="989"/>
      <c r="I738" s="989"/>
      <c r="J738" s="989"/>
      <c r="K738" s="989"/>
      <c r="L738" s="989"/>
      <c r="M738" s="989"/>
      <c r="N738" s="358" t="s">
        <v>362</v>
      </c>
      <c r="O738" s="358"/>
      <c r="P738" s="358"/>
      <c r="Q738" s="358"/>
      <c r="R738" s="989" t="s">
        <v>594</v>
      </c>
      <c r="S738" s="989"/>
      <c r="T738" s="989"/>
      <c r="U738" s="989"/>
      <c r="V738" s="989"/>
      <c r="W738" s="989"/>
      <c r="X738" s="989"/>
      <c r="Y738" s="989"/>
      <c r="Z738" s="989"/>
      <c r="AA738" s="358" t="s">
        <v>482</v>
      </c>
      <c r="AB738" s="358"/>
      <c r="AC738" s="358"/>
      <c r="AD738" s="358"/>
      <c r="AE738" s="989" t="s">
        <v>595</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c r="F739" s="1001"/>
      <c r="G739" s="1001"/>
      <c r="H739" s="91" t="str">
        <f>IF(E739="", "", "(")</f>
        <v/>
      </c>
      <c r="I739" s="984"/>
      <c r="J739" s="984"/>
      <c r="K739" s="91" t="str">
        <f>IF(OR(I739="　", I739=""), "", "-")</f>
        <v/>
      </c>
      <c r="L739" s="985">
        <v>278</v>
      </c>
      <c r="M739" s="985"/>
      <c r="N739" s="92" t="str">
        <f>IF(O739="", "", "-")</f>
        <v/>
      </c>
      <c r="O739" s="93"/>
      <c r="P739" s="92" t="str">
        <f>IF(E739="", "", ")")</f>
        <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596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8"/>
    </row>
    <row r="780" spans="1:50" ht="24.75" customHeight="1" x14ac:dyDescent="0.15">
      <c r="A780" s="630"/>
      <c r="B780" s="631"/>
      <c r="C780" s="631"/>
      <c r="D780" s="631"/>
      <c r="E780" s="631"/>
      <c r="F780" s="632"/>
      <c r="G780" s="820"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3"/>
      <c r="AC780" s="820"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619</v>
      </c>
      <c r="H781" s="670"/>
      <c r="I781" s="670"/>
      <c r="J781" s="670"/>
      <c r="K781" s="671"/>
      <c r="L781" s="663" t="s">
        <v>627</v>
      </c>
      <c r="M781" s="664"/>
      <c r="N781" s="664"/>
      <c r="O781" s="664"/>
      <c r="P781" s="664"/>
      <c r="Q781" s="664"/>
      <c r="R781" s="664"/>
      <c r="S781" s="664"/>
      <c r="T781" s="664"/>
      <c r="U781" s="664"/>
      <c r="V781" s="664"/>
      <c r="W781" s="664"/>
      <c r="X781" s="665"/>
      <c r="Y781" s="384">
        <v>-307</v>
      </c>
      <c r="Z781" s="385"/>
      <c r="AA781" s="385"/>
      <c r="AB781" s="810"/>
      <c r="AC781" s="669" t="s">
        <v>620</v>
      </c>
      <c r="AD781" s="670"/>
      <c r="AE781" s="670"/>
      <c r="AF781" s="670"/>
      <c r="AG781" s="671"/>
      <c r="AH781" s="663" t="s">
        <v>623</v>
      </c>
      <c r="AI781" s="664"/>
      <c r="AJ781" s="664"/>
      <c r="AK781" s="664"/>
      <c r="AL781" s="664"/>
      <c r="AM781" s="664"/>
      <c r="AN781" s="664"/>
      <c r="AO781" s="664"/>
      <c r="AP781" s="664"/>
      <c r="AQ781" s="664"/>
      <c r="AR781" s="664"/>
      <c r="AS781" s="664"/>
      <c r="AT781" s="665"/>
      <c r="AU781" s="384">
        <v>1129</v>
      </c>
      <c r="AV781" s="385"/>
      <c r="AW781" s="385"/>
      <c r="AX781" s="386"/>
    </row>
    <row r="782" spans="1:50" ht="24.75" customHeight="1" x14ac:dyDescent="0.15">
      <c r="A782" s="630"/>
      <c r="B782" s="631"/>
      <c r="C782" s="631"/>
      <c r="D782" s="631"/>
      <c r="E782" s="631"/>
      <c r="F782" s="632"/>
      <c r="G782" s="605" t="s">
        <v>620</v>
      </c>
      <c r="H782" s="606"/>
      <c r="I782" s="606"/>
      <c r="J782" s="606"/>
      <c r="K782" s="607"/>
      <c r="L782" s="597" t="s">
        <v>623</v>
      </c>
      <c r="M782" s="598"/>
      <c r="N782" s="598"/>
      <c r="O782" s="598"/>
      <c r="P782" s="598"/>
      <c r="Q782" s="598"/>
      <c r="R782" s="598"/>
      <c r="S782" s="598"/>
      <c r="T782" s="598"/>
      <c r="U782" s="598"/>
      <c r="V782" s="598"/>
      <c r="W782" s="598"/>
      <c r="X782" s="599"/>
      <c r="Y782" s="600">
        <v>4519</v>
      </c>
      <c r="Z782" s="601"/>
      <c r="AA782" s="601"/>
      <c r="AB782" s="611"/>
      <c r="AC782" s="605" t="s">
        <v>626</v>
      </c>
      <c r="AD782" s="606"/>
      <c r="AE782" s="606"/>
      <c r="AF782" s="606"/>
      <c r="AG782" s="607"/>
      <c r="AH782" s="597" t="s">
        <v>624</v>
      </c>
      <c r="AI782" s="598"/>
      <c r="AJ782" s="598"/>
      <c r="AK782" s="598"/>
      <c r="AL782" s="598"/>
      <c r="AM782" s="598"/>
      <c r="AN782" s="598"/>
      <c r="AO782" s="598"/>
      <c r="AP782" s="598"/>
      <c r="AQ782" s="598"/>
      <c r="AR782" s="598"/>
      <c r="AS782" s="598"/>
      <c r="AT782" s="599"/>
      <c r="AU782" s="600">
        <v>1017</v>
      </c>
      <c r="AV782" s="601"/>
      <c r="AW782" s="601"/>
      <c r="AX782" s="602"/>
    </row>
    <row r="783" spans="1:50" ht="24.75" customHeight="1" x14ac:dyDescent="0.15">
      <c r="A783" s="630"/>
      <c r="B783" s="631"/>
      <c r="C783" s="631"/>
      <c r="D783" s="631"/>
      <c r="E783" s="631"/>
      <c r="F783" s="632"/>
      <c r="G783" s="605" t="s">
        <v>621</v>
      </c>
      <c r="H783" s="606"/>
      <c r="I783" s="606"/>
      <c r="J783" s="606"/>
      <c r="K783" s="607"/>
      <c r="L783" s="597" t="s">
        <v>624</v>
      </c>
      <c r="M783" s="598"/>
      <c r="N783" s="598"/>
      <c r="O783" s="598"/>
      <c r="P783" s="598"/>
      <c r="Q783" s="598"/>
      <c r="R783" s="598"/>
      <c r="S783" s="598"/>
      <c r="T783" s="598"/>
      <c r="U783" s="598"/>
      <c r="V783" s="598"/>
      <c r="W783" s="598"/>
      <c r="X783" s="599"/>
      <c r="Y783" s="600">
        <v>3052</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t="s">
        <v>622</v>
      </c>
      <c r="H784" s="606"/>
      <c r="I784" s="606"/>
      <c r="J784" s="606"/>
      <c r="K784" s="607"/>
      <c r="L784" s="597" t="s">
        <v>625</v>
      </c>
      <c r="M784" s="796"/>
      <c r="N784" s="796"/>
      <c r="O784" s="796"/>
      <c r="P784" s="796"/>
      <c r="Q784" s="796"/>
      <c r="R784" s="796"/>
      <c r="S784" s="796"/>
      <c r="T784" s="796"/>
      <c r="U784" s="796"/>
      <c r="V784" s="796"/>
      <c r="W784" s="796"/>
      <c r="X784" s="797"/>
      <c r="Y784" s="600">
        <v>-185</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31" t="s">
        <v>20</v>
      </c>
      <c r="H791" s="832"/>
      <c r="I791" s="832"/>
      <c r="J791" s="832"/>
      <c r="K791" s="832"/>
      <c r="L791" s="833"/>
      <c r="M791" s="834"/>
      <c r="N791" s="834"/>
      <c r="O791" s="834"/>
      <c r="P791" s="834"/>
      <c r="Q791" s="834"/>
      <c r="R791" s="834"/>
      <c r="S791" s="834"/>
      <c r="T791" s="834"/>
      <c r="U791" s="834"/>
      <c r="V791" s="834"/>
      <c r="W791" s="834"/>
      <c r="X791" s="835"/>
      <c r="Y791" s="836">
        <f>SUM(Y781:AB790)</f>
        <v>7079</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2146</v>
      </c>
      <c r="AV791" s="837"/>
      <c r="AW791" s="837"/>
      <c r="AX791" s="839"/>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8"/>
    </row>
    <row r="793" spans="1:50" ht="24.75" hidden="1" customHeight="1" x14ac:dyDescent="0.15">
      <c r="A793" s="630"/>
      <c r="B793" s="631"/>
      <c r="C793" s="631"/>
      <c r="D793" s="631"/>
      <c r="E793" s="631"/>
      <c r="F793" s="632"/>
      <c r="G793" s="820"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3"/>
      <c r="AC793" s="820"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10"/>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8"/>
    </row>
    <row r="806" spans="1:50" ht="24.75" hidden="1" customHeight="1" x14ac:dyDescent="0.15">
      <c r="A806" s="630"/>
      <c r="B806" s="631"/>
      <c r="C806" s="631"/>
      <c r="D806" s="631"/>
      <c r="E806" s="631"/>
      <c r="F806" s="632"/>
      <c r="G806" s="820"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3"/>
      <c r="AC806" s="820"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10"/>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8"/>
    </row>
    <row r="819" spans="1:50" ht="24.75" hidden="1" customHeight="1" x14ac:dyDescent="0.15">
      <c r="A819" s="630"/>
      <c r="B819" s="631"/>
      <c r="C819" s="631"/>
      <c r="D819" s="631"/>
      <c r="E819" s="631"/>
      <c r="F819" s="632"/>
      <c r="G819" s="820"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3"/>
      <c r="AC819" s="820"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10"/>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598</v>
      </c>
      <c r="D837" s="340"/>
      <c r="E837" s="340"/>
      <c r="F837" s="340"/>
      <c r="G837" s="340"/>
      <c r="H837" s="340"/>
      <c r="I837" s="340"/>
      <c r="J837" s="341">
        <v>4020005004767</v>
      </c>
      <c r="K837" s="342"/>
      <c r="L837" s="342"/>
      <c r="M837" s="342"/>
      <c r="N837" s="342"/>
      <c r="O837" s="342"/>
      <c r="P837" s="355" t="s">
        <v>628</v>
      </c>
      <c r="Q837" s="343"/>
      <c r="R837" s="343"/>
      <c r="S837" s="343"/>
      <c r="T837" s="343"/>
      <c r="U837" s="343"/>
      <c r="V837" s="343"/>
      <c r="W837" s="343"/>
      <c r="X837" s="343"/>
      <c r="Y837" s="344">
        <v>7079</v>
      </c>
      <c r="Z837" s="345"/>
      <c r="AA837" s="345"/>
      <c r="AB837" s="346"/>
      <c r="AC837" s="356" t="s">
        <v>599</v>
      </c>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600</v>
      </c>
      <c r="D870" s="340"/>
      <c r="E870" s="340"/>
      <c r="F870" s="340"/>
      <c r="G870" s="340"/>
      <c r="H870" s="340"/>
      <c r="I870" s="340"/>
      <c r="J870" s="341">
        <v>4010501022810</v>
      </c>
      <c r="K870" s="342"/>
      <c r="L870" s="342"/>
      <c r="M870" s="342"/>
      <c r="N870" s="342"/>
      <c r="O870" s="342"/>
      <c r="P870" s="355" t="s">
        <v>610</v>
      </c>
      <c r="Q870" s="343"/>
      <c r="R870" s="343"/>
      <c r="S870" s="343"/>
      <c r="T870" s="343"/>
      <c r="U870" s="343"/>
      <c r="V870" s="343"/>
      <c r="W870" s="343"/>
      <c r="X870" s="343"/>
      <c r="Y870" s="344">
        <v>2146</v>
      </c>
      <c r="Z870" s="345"/>
      <c r="AA870" s="345"/>
      <c r="AB870" s="346"/>
      <c r="AC870" s="356" t="s">
        <v>599</v>
      </c>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customHeight="1" x14ac:dyDescent="0.15">
      <c r="A871" s="372">
        <v>2</v>
      </c>
      <c r="B871" s="372">
        <v>1</v>
      </c>
      <c r="C871" s="354" t="s">
        <v>606</v>
      </c>
      <c r="D871" s="340"/>
      <c r="E871" s="340"/>
      <c r="F871" s="340"/>
      <c r="G871" s="340"/>
      <c r="H871" s="340"/>
      <c r="I871" s="340"/>
      <c r="J871" s="341">
        <v>8000020130001</v>
      </c>
      <c r="K871" s="342"/>
      <c r="L871" s="342"/>
      <c r="M871" s="342"/>
      <c r="N871" s="342"/>
      <c r="O871" s="342"/>
      <c r="P871" s="343" t="s">
        <v>610</v>
      </c>
      <c r="Q871" s="343"/>
      <c r="R871" s="343"/>
      <c r="S871" s="343"/>
      <c r="T871" s="343"/>
      <c r="U871" s="343"/>
      <c r="V871" s="343"/>
      <c r="W871" s="343"/>
      <c r="X871" s="343"/>
      <c r="Y871" s="344">
        <v>1723</v>
      </c>
      <c r="Z871" s="345"/>
      <c r="AA871" s="345"/>
      <c r="AB871" s="346"/>
      <c r="AC871" s="356" t="s">
        <v>599</v>
      </c>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customHeight="1" x14ac:dyDescent="0.15">
      <c r="A872" s="372">
        <v>3</v>
      </c>
      <c r="B872" s="372">
        <v>1</v>
      </c>
      <c r="C872" s="354" t="s">
        <v>603</v>
      </c>
      <c r="D872" s="340"/>
      <c r="E872" s="340"/>
      <c r="F872" s="340"/>
      <c r="G872" s="340"/>
      <c r="H872" s="340"/>
      <c r="I872" s="340"/>
      <c r="J872" s="341">
        <v>3000020401307</v>
      </c>
      <c r="K872" s="342"/>
      <c r="L872" s="342"/>
      <c r="M872" s="342"/>
      <c r="N872" s="342"/>
      <c r="O872" s="342"/>
      <c r="P872" s="355" t="s">
        <v>611</v>
      </c>
      <c r="Q872" s="343"/>
      <c r="R872" s="343"/>
      <c r="S872" s="343"/>
      <c r="T872" s="343"/>
      <c r="U872" s="343"/>
      <c r="V872" s="343"/>
      <c r="W872" s="343"/>
      <c r="X872" s="343"/>
      <c r="Y872" s="344">
        <v>910</v>
      </c>
      <c r="Z872" s="345"/>
      <c r="AA872" s="345"/>
      <c r="AB872" s="346"/>
      <c r="AC872" s="356" t="s">
        <v>599</v>
      </c>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customHeight="1" x14ac:dyDescent="0.15">
      <c r="A873" s="372">
        <v>4</v>
      </c>
      <c r="B873" s="372">
        <v>1</v>
      </c>
      <c r="C873" s="354" t="s">
        <v>601</v>
      </c>
      <c r="D873" s="340"/>
      <c r="E873" s="340"/>
      <c r="F873" s="340"/>
      <c r="G873" s="340"/>
      <c r="H873" s="340"/>
      <c r="I873" s="340"/>
      <c r="J873" s="341">
        <v>6000020271004</v>
      </c>
      <c r="K873" s="342"/>
      <c r="L873" s="342"/>
      <c r="M873" s="342"/>
      <c r="N873" s="342"/>
      <c r="O873" s="342"/>
      <c r="P873" s="355" t="s">
        <v>630</v>
      </c>
      <c r="Q873" s="343"/>
      <c r="R873" s="343"/>
      <c r="S873" s="343"/>
      <c r="T873" s="343"/>
      <c r="U873" s="343"/>
      <c r="V873" s="343"/>
      <c r="W873" s="343"/>
      <c r="X873" s="343"/>
      <c r="Y873" s="344">
        <v>791</v>
      </c>
      <c r="Z873" s="345"/>
      <c r="AA873" s="345"/>
      <c r="AB873" s="346"/>
      <c r="AC873" s="356" t="s">
        <v>599</v>
      </c>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customHeight="1" x14ac:dyDescent="0.15">
      <c r="A874" s="372">
        <v>5</v>
      </c>
      <c r="B874" s="372">
        <v>1</v>
      </c>
      <c r="C874" s="354" t="s">
        <v>604</v>
      </c>
      <c r="D874" s="340"/>
      <c r="E874" s="340"/>
      <c r="F874" s="340"/>
      <c r="G874" s="340"/>
      <c r="H874" s="340"/>
      <c r="I874" s="340"/>
      <c r="J874" s="341">
        <v>3000020141003</v>
      </c>
      <c r="K874" s="342"/>
      <c r="L874" s="342"/>
      <c r="M874" s="342"/>
      <c r="N874" s="342"/>
      <c r="O874" s="342"/>
      <c r="P874" s="355" t="s">
        <v>612</v>
      </c>
      <c r="Q874" s="343"/>
      <c r="R874" s="343"/>
      <c r="S874" s="343"/>
      <c r="T874" s="343"/>
      <c r="U874" s="343"/>
      <c r="V874" s="343"/>
      <c r="W874" s="343"/>
      <c r="X874" s="343"/>
      <c r="Y874" s="344">
        <v>691</v>
      </c>
      <c r="Z874" s="345"/>
      <c r="AA874" s="345"/>
      <c r="AB874" s="346"/>
      <c r="AC874" s="347" t="s">
        <v>599</v>
      </c>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customHeight="1" x14ac:dyDescent="0.15">
      <c r="A875" s="372">
        <v>6</v>
      </c>
      <c r="B875" s="372">
        <v>1</v>
      </c>
      <c r="C875" s="354" t="s">
        <v>602</v>
      </c>
      <c r="D875" s="340"/>
      <c r="E875" s="340"/>
      <c r="F875" s="340"/>
      <c r="G875" s="340"/>
      <c r="H875" s="340"/>
      <c r="I875" s="340"/>
      <c r="J875" s="341">
        <v>3000020231002</v>
      </c>
      <c r="K875" s="342"/>
      <c r="L875" s="342"/>
      <c r="M875" s="342"/>
      <c r="N875" s="342"/>
      <c r="O875" s="342"/>
      <c r="P875" s="355" t="s">
        <v>629</v>
      </c>
      <c r="Q875" s="343"/>
      <c r="R875" s="343"/>
      <c r="S875" s="343"/>
      <c r="T875" s="343"/>
      <c r="U875" s="343"/>
      <c r="V875" s="343"/>
      <c r="W875" s="343"/>
      <c r="X875" s="343"/>
      <c r="Y875" s="344">
        <v>386</v>
      </c>
      <c r="Z875" s="345"/>
      <c r="AA875" s="345"/>
      <c r="AB875" s="346"/>
      <c r="AC875" s="347" t="s">
        <v>599</v>
      </c>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customHeight="1" x14ac:dyDescent="0.15">
      <c r="A876" s="372">
        <v>7</v>
      </c>
      <c r="B876" s="372">
        <v>1</v>
      </c>
      <c r="C876" s="354" t="s">
        <v>605</v>
      </c>
      <c r="D876" s="340"/>
      <c r="E876" s="340"/>
      <c r="F876" s="340"/>
      <c r="G876" s="340"/>
      <c r="H876" s="340"/>
      <c r="I876" s="340"/>
      <c r="J876" s="341">
        <v>8000020041009</v>
      </c>
      <c r="K876" s="342"/>
      <c r="L876" s="342"/>
      <c r="M876" s="342"/>
      <c r="N876" s="342"/>
      <c r="O876" s="342"/>
      <c r="P876" s="355" t="s">
        <v>632</v>
      </c>
      <c r="Q876" s="343"/>
      <c r="R876" s="343"/>
      <c r="S876" s="343"/>
      <c r="T876" s="343"/>
      <c r="U876" s="343"/>
      <c r="V876" s="343"/>
      <c r="W876" s="343"/>
      <c r="X876" s="343"/>
      <c r="Y876" s="344">
        <v>166</v>
      </c>
      <c r="Z876" s="345"/>
      <c r="AA876" s="345"/>
      <c r="AB876" s="346"/>
      <c r="AC876" s="347" t="s">
        <v>599</v>
      </c>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customHeight="1" x14ac:dyDescent="0.15">
      <c r="A877" s="372">
        <v>8</v>
      </c>
      <c r="B877" s="372">
        <v>1</v>
      </c>
      <c r="C877" s="354" t="s">
        <v>608</v>
      </c>
      <c r="D877" s="340"/>
      <c r="E877" s="340"/>
      <c r="F877" s="340"/>
      <c r="G877" s="340"/>
      <c r="H877" s="340"/>
      <c r="I877" s="340"/>
      <c r="J877" s="341">
        <v>9000020281000</v>
      </c>
      <c r="K877" s="342"/>
      <c r="L877" s="342"/>
      <c r="M877" s="342"/>
      <c r="N877" s="342"/>
      <c r="O877" s="342"/>
      <c r="P877" s="355" t="s">
        <v>610</v>
      </c>
      <c r="Q877" s="343"/>
      <c r="R877" s="343"/>
      <c r="S877" s="343"/>
      <c r="T877" s="343"/>
      <c r="U877" s="343"/>
      <c r="V877" s="343"/>
      <c r="W877" s="343"/>
      <c r="X877" s="343"/>
      <c r="Y877" s="344">
        <v>137</v>
      </c>
      <c r="Z877" s="345"/>
      <c r="AA877" s="345"/>
      <c r="AB877" s="346"/>
      <c r="AC877" s="347" t="s">
        <v>599</v>
      </c>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customHeight="1" x14ac:dyDescent="0.15">
      <c r="A878" s="372">
        <v>9</v>
      </c>
      <c r="B878" s="372">
        <v>1</v>
      </c>
      <c r="C878" s="354" t="s">
        <v>607</v>
      </c>
      <c r="D878" s="340"/>
      <c r="E878" s="340"/>
      <c r="F878" s="340"/>
      <c r="G878" s="340"/>
      <c r="H878" s="340"/>
      <c r="I878" s="340"/>
      <c r="J878" s="341">
        <v>9000020011002</v>
      </c>
      <c r="K878" s="342"/>
      <c r="L878" s="342"/>
      <c r="M878" s="342"/>
      <c r="N878" s="342"/>
      <c r="O878" s="342"/>
      <c r="P878" s="355" t="s">
        <v>631</v>
      </c>
      <c r="Q878" s="343"/>
      <c r="R878" s="343"/>
      <c r="S878" s="343"/>
      <c r="T878" s="343"/>
      <c r="U878" s="343"/>
      <c r="V878" s="343"/>
      <c r="W878" s="343"/>
      <c r="X878" s="343"/>
      <c r="Y878" s="344">
        <v>118</v>
      </c>
      <c r="Z878" s="345"/>
      <c r="AA878" s="345"/>
      <c r="AB878" s="346"/>
      <c r="AC878" s="347" t="s">
        <v>599</v>
      </c>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customHeight="1" x14ac:dyDescent="0.15">
      <c r="A879" s="372">
        <v>10</v>
      </c>
      <c r="B879" s="372">
        <v>1</v>
      </c>
      <c r="C879" s="354" t="s">
        <v>609</v>
      </c>
      <c r="D879" s="340"/>
      <c r="E879" s="340"/>
      <c r="F879" s="340"/>
      <c r="G879" s="340"/>
      <c r="H879" s="340"/>
      <c r="I879" s="340"/>
      <c r="J879" s="341">
        <v>2000020261009</v>
      </c>
      <c r="K879" s="342"/>
      <c r="L879" s="342"/>
      <c r="M879" s="342"/>
      <c r="N879" s="342"/>
      <c r="O879" s="342"/>
      <c r="P879" s="355" t="s">
        <v>630</v>
      </c>
      <c r="Q879" s="343"/>
      <c r="R879" s="343"/>
      <c r="S879" s="343"/>
      <c r="T879" s="343"/>
      <c r="U879" s="343"/>
      <c r="V879" s="343"/>
      <c r="W879" s="343"/>
      <c r="X879" s="343"/>
      <c r="Y879" s="344">
        <v>11</v>
      </c>
      <c r="Z879" s="345"/>
      <c r="AA879" s="345"/>
      <c r="AB879" s="346"/>
      <c r="AC879" s="347" t="s">
        <v>599</v>
      </c>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11">
      <formula>IF(RIGHT(TEXT(P14,"0.#"),1)=".",FALSE,TRUE)</formula>
    </cfRule>
    <cfRule type="expression" dxfId="2796" priority="14012">
      <formula>IF(RIGHT(TEXT(P14,"0.#"),1)=".",TRUE,FALSE)</formula>
    </cfRule>
  </conditionalFormatting>
  <conditionalFormatting sqref="AE32">
    <cfRule type="expression" dxfId="2795" priority="14001">
      <formula>IF(RIGHT(TEXT(AE32,"0.#"),1)=".",FALSE,TRUE)</formula>
    </cfRule>
    <cfRule type="expression" dxfId="2794" priority="14002">
      <formula>IF(RIGHT(TEXT(AE32,"0.#"),1)=".",TRUE,FALSE)</formula>
    </cfRule>
  </conditionalFormatting>
  <conditionalFormatting sqref="P18:AX18">
    <cfRule type="expression" dxfId="2793" priority="13887">
      <formula>IF(RIGHT(TEXT(P18,"0.#"),1)=".",FALSE,TRUE)</formula>
    </cfRule>
    <cfRule type="expression" dxfId="2792" priority="13888">
      <formula>IF(RIGHT(TEXT(P18,"0.#"),1)=".",TRUE,FALSE)</formula>
    </cfRule>
  </conditionalFormatting>
  <conditionalFormatting sqref="Y782">
    <cfRule type="expression" dxfId="2791" priority="13883">
      <formula>IF(RIGHT(TEXT(Y782,"0.#"),1)=".",FALSE,TRUE)</formula>
    </cfRule>
    <cfRule type="expression" dxfId="2790" priority="13884">
      <formula>IF(RIGHT(TEXT(Y782,"0.#"),1)=".",TRUE,FALSE)</formula>
    </cfRule>
  </conditionalFormatting>
  <conditionalFormatting sqref="Y791">
    <cfRule type="expression" dxfId="2789" priority="13879">
      <formula>IF(RIGHT(TEXT(Y791,"0.#"),1)=".",FALSE,TRUE)</formula>
    </cfRule>
    <cfRule type="expression" dxfId="2788" priority="13880">
      <formula>IF(RIGHT(TEXT(Y791,"0.#"),1)=".",TRUE,FALSE)</formula>
    </cfRule>
  </conditionalFormatting>
  <conditionalFormatting sqref="Y822:Y829 Y820 Y809:Y816 Y807 Y796:Y803 Y794">
    <cfRule type="expression" dxfId="2787" priority="13661">
      <formula>IF(RIGHT(TEXT(Y794,"0.#"),1)=".",FALSE,TRUE)</formula>
    </cfRule>
    <cfRule type="expression" dxfId="2786" priority="13662">
      <formula>IF(RIGHT(TEXT(Y794,"0.#"),1)=".",TRUE,FALSE)</formula>
    </cfRule>
  </conditionalFormatting>
  <conditionalFormatting sqref="P16:AQ17 P15:AX15 P13:AX13">
    <cfRule type="expression" dxfId="2785" priority="13709">
      <formula>IF(RIGHT(TEXT(P13,"0.#"),1)=".",FALSE,TRUE)</formula>
    </cfRule>
    <cfRule type="expression" dxfId="2784" priority="13710">
      <formula>IF(RIGHT(TEXT(P13,"0.#"),1)=".",TRUE,FALSE)</formula>
    </cfRule>
  </conditionalFormatting>
  <conditionalFormatting sqref="AD19:AJ19">
    <cfRule type="expression" dxfId="2783" priority="13707">
      <formula>IF(RIGHT(TEXT(AD19,"0.#"),1)=".",FALSE,TRUE)</formula>
    </cfRule>
    <cfRule type="expression" dxfId="2782" priority="13708">
      <formula>IF(RIGHT(TEXT(AD19,"0.#"),1)=".",TRUE,FALSE)</formula>
    </cfRule>
  </conditionalFormatting>
  <conditionalFormatting sqref="AE101 AQ101">
    <cfRule type="expression" dxfId="2781" priority="13699">
      <formula>IF(RIGHT(TEXT(AE101,"0.#"),1)=".",FALSE,TRUE)</formula>
    </cfRule>
    <cfRule type="expression" dxfId="2780" priority="13700">
      <formula>IF(RIGHT(TEXT(AE101,"0.#"),1)=".",TRUE,FALSE)</formula>
    </cfRule>
  </conditionalFormatting>
  <conditionalFormatting sqref="Y783:Y790 Y781">
    <cfRule type="expression" dxfId="2779" priority="13685">
      <formula>IF(RIGHT(TEXT(Y781,"0.#"),1)=".",FALSE,TRUE)</formula>
    </cfRule>
    <cfRule type="expression" dxfId="2778" priority="13686">
      <formula>IF(RIGHT(TEXT(Y781,"0.#"),1)=".",TRUE,FALSE)</formula>
    </cfRule>
  </conditionalFormatting>
  <conditionalFormatting sqref="AU782">
    <cfRule type="expression" dxfId="2777" priority="13683">
      <formula>IF(RIGHT(TEXT(AU782,"0.#"),1)=".",FALSE,TRUE)</formula>
    </cfRule>
    <cfRule type="expression" dxfId="2776" priority="13684">
      <formula>IF(RIGHT(TEXT(AU782,"0.#"),1)=".",TRUE,FALSE)</formula>
    </cfRule>
  </conditionalFormatting>
  <conditionalFormatting sqref="AU791">
    <cfRule type="expression" dxfId="2775" priority="13681">
      <formula>IF(RIGHT(TEXT(AU791,"0.#"),1)=".",FALSE,TRUE)</formula>
    </cfRule>
    <cfRule type="expression" dxfId="2774" priority="13682">
      <formula>IF(RIGHT(TEXT(AU791,"0.#"),1)=".",TRUE,FALSE)</formula>
    </cfRule>
  </conditionalFormatting>
  <conditionalFormatting sqref="AU783:AU790 AU781">
    <cfRule type="expression" dxfId="2773" priority="13679">
      <formula>IF(RIGHT(TEXT(AU781,"0.#"),1)=".",FALSE,TRUE)</formula>
    </cfRule>
    <cfRule type="expression" dxfId="2772" priority="13680">
      <formula>IF(RIGHT(TEXT(AU781,"0.#"),1)=".",TRUE,FALSE)</formula>
    </cfRule>
  </conditionalFormatting>
  <conditionalFormatting sqref="Y821 Y808 Y795">
    <cfRule type="expression" dxfId="2771" priority="13665">
      <formula>IF(RIGHT(TEXT(Y795,"0.#"),1)=".",FALSE,TRUE)</formula>
    </cfRule>
    <cfRule type="expression" dxfId="2770" priority="13666">
      <formula>IF(RIGHT(TEXT(Y795,"0.#"),1)=".",TRUE,FALSE)</formula>
    </cfRule>
  </conditionalFormatting>
  <conditionalFormatting sqref="Y830 Y817 Y804">
    <cfRule type="expression" dxfId="2769" priority="13663">
      <formula>IF(RIGHT(TEXT(Y804,"0.#"),1)=".",FALSE,TRUE)</formula>
    </cfRule>
    <cfRule type="expression" dxfId="2768" priority="13664">
      <formula>IF(RIGHT(TEXT(Y804,"0.#"),1)=".",TRUE,FALSE)</formula>
    </cfRule>
  </conditionalFormatting>
  <conditionalFormatting sqref="AU821 AU808 AU795">
    <cfRule type="expression" dxfId="2767" priority="13659">
      <formula>IF(RIGHT(TEXT(AU795,"0.#"),1)=".",FALSE,TRUE)</formula>
    </cfRule>
    <cfRule type="expression" dxfId="2766" priority="13660">
      <formula>IF(RIGHT(TEXT(AU795,"0.#"),1)=".",TRUE,FALSE)</formula>
    </cfRule>
  </conditionalFormatting>
  <conditionalFormatting sqref="AU830 AU817 AU804">
    <cfRule type="expression" dxfId="2765" priority="13657">
      <formula>IF(RIGHT(TEXT(AU804,"0.#"),1)=".",FALSE,TRUE)</formula>
    </cfRule>
    <cfRule type="expression" dxfId="2764" priority="13658">
      <formula>IF(RIGHT(TEXT(AU804,"0.#"),1)=".",TRUE,FALSE)</formula>
    </cfRule>
  </conditionalFormatting>
  <conditionalFormatting sqref="AU822:AU829 AU820 AU809:AU816 AU807 AU796:AU803 AU794">
    <cfRule type="expression" dxfId="2763" priority="13655">
      <formula>IF(RIGHT(TEXT(AU794,"0.#"),1)=".",FALSE,TRUE)</formula>
    </cfRule>
    <cfRule type="expression" dxfId="2762" priority="13656">
      <formula>IF(RIGHT(TEXT(AU794,"0.#"),1)=".",TRUE,FALSE)</formula>
    </cfRule>
  </conditionalFormatting>
  <conditionalFormatting sqref="AM87">
    <cfRule type="expression" dxfId="2761" priority="13309">
      <formula>IF(RIGHT(TEXT(AM87,"0.#"),1)=".",FALSE,TRUE)</formula>
    </cfRule>
    <cfRule type="expression" dxfId="2760" priority="13310">
      <formula>IF(RIGHT(TEXT(AM87,"0.#"),1)=".",TRUE,FALSE)</formula>
    </cfRule>
  </conditionalFormatting>
  <conditionalFormatting sqref="AE55">
    <cfRule type="expression" dxfId="2759" priority="13377">
      <formula>IF(RIGHT(TEXT(AE55,"0.#"),1)=".",FALSE,TRUE)</formula>
    </cfRule>
    <cfRule type="expression" dxfId="2758" priority="13378">
      <formula>IF(RIGHT(TEXT(AE55,"0.#"),1)=".",TRUE,FALSE)</formula>
    </cfRule>
  </conditionalFormatting>
  <conditionalFormatting sqref="AI55">
    <cfRule type="expression" dxfId="2757" priority="13375">
      <formula>IF(RIGHT(TEXT(AI55,"0.#"),1)=".",FALSE,TRUE)</formula>
    </cfRule>
    <cfRule type="expression" dxfId="2756" priority="13376">
      <formula>IF(RIGHT(TEXT(AI55,"0.#"),1)=".",TRUE,FALSE)</formula>
    </cfRule>
  </conditionalFormatting>
  <conditionalFormatting sqref="AM34">
    <cfRule type="expression" dxfId="2755" priority="13455">
      <formula>IF(RIGHT(TEXT(AM34,"0.#"),1)=".",FALSE,TRUE)</formula>
    </cfRule>
    <cfRule type="expression" dxfId="2754" priority="13456">
      <formula>IF(RIGHT(TEXT(AM34,"0.#"),1)=".",TRUE,FALSE)</formula>
    </cfRule>
  </conditionalFormatting>
  <conditionalFormatting sqref="AE33">
    <cfRule type="expression" dxfId="2753" priority="13469">
      <formula>IF(RIGHT(TEXT(AE33,"0.#"),1)=".",FALSE,TRUE)</formula>
    </cfRule>
    <cfRule type="expression" dxfId="2752" priority="13470">
      <formula>IF(RIGHT(TEXT(AE33,"0.#"),1)=".",TRUE,FALSE)</formula>
    </cfRule>
  </conditionalFormatting>
  <conditionalFormatting sqref="AE34">
    <cfRule type="expression" dxfId="2751" priority="13467">
      <formula>IF(RIGHT(TEXT(AE34,"0.#"),1)=".",FALSE,TRUE)</formula>
    </cfRule>
    <cfRule type="expression" dxfId="2750" priority="13468">
      <formula>IF(RIGHT(TEXT(AE34,"0.#"),1)=".",TRUE,FALSE)</formula>
    </cfRule>
  </conditionalFormatting>
  <conditionalFormatting sqref="AI34">
    <cfRule type="expression" dxfId="2749" priority="13465">
      <formula>IF(RIGHT(TEXT(AI34,"0.#"),1)=".",FALSE,TRUE)</formula>
    </cfRule>
    <cfRule type="expression" dxfId="2748" priority="13466">
      <formula>IF(RIGHT(TEXT(AI34,"0.#"),1)=".",TRUE,FALSE)</formula>
    </cfRule>
  </conditionalFormatting>
  <conditionalFormatting sqref="AI33">
    <cfRule type="expression" dxfId="2747" priority="13463">
      <formula>IF(RIGHT(TEXT(AI33,"0.#"),1)=".",FALSE,TRUE)</formula>
    </cfRule>
    <cfRule type="expression" dxfId="2746" priority="13464">
      <formula>IF(RIGHT(TEXT(AI33,"0.#"),1)=".",TRUE,FALSE)</formula>
    </cfRule>
  </conditionalFormatting>
  <conditionalFormatting sqref="AI32">
    <cfRule type="expression" dxfId="2745" priority="13461">
      <formula>IF(RIGHT(TEXT(AI32,"0.#"),1)=".",FALSE,TRUE)</formula>
    </cfRule>
    <cfRule type="expression" dxfId="2744" priority="13462">
      <formula>IF(RIGHT(TEXT(AI32,"0.#"),1)=".",TRUE,FALSE)</formula>
    </cfRule>
  </conditionalFormatting>
  <conditionalFormatting sqref="AM32">
    <cfRule type="expression" dxfId="2743" priority="13459">
      <formula>IF(RIGHT(TEXT(AM32,"0.#"),1)=".",FALSE,TRUE)</formula>
    </cfRule>
    <cfRule type="expression" dxfId="2742" priority="13460">
      <formula>IF(RIGHT(TEXT(AM32,"0.#"),1)=".",TRUE,FALSE)</formula>
    </cfRule>
  </conditionalFormatting>
  <conditionalFormatting sqref="AM33">
    <cfRule type="expression" dxfId="2741" priority="13457">
      <formula>IF(RIGHT(TEXT(AM33,"0.#"),1)=".",FALSE,TRUE)</formula>
    </cfRule>
    <cfRule type="expression" dxfId="2740" priority="13458">
      <formula>IF(RIGHT(TEXT(AM33,"0.#"),1)=".",TRUE,FALSE)</formula>
    </cfRule>
  </conditionalFormatting>
  <conditionalFormatting sqref="AQ32:AQ34">
    <cfRule type="expression" dxfId="2739" priority="13449">
      <formula>IF(RIGHT(TEXT(AQ32,"0.#"),1)=".",FALSE,TRUE)</formula>
    </cfRule>
    <cfRule type="expression" dxfId="2738" priority="13450">
      <formula>IF(RIGHT(TEXT(AQ32,"0.#"),1)=".",TRUE,FALSE)</formula>
    </cfRule>
  </conditionalFormatting>
  <conditionalFormatting sqref="AU32:AU34">
    <cfRule type="expression" dxfId="2737" priority="13447">
      <formula>IF(RIGHT(TEXT(AU32,"0.#"),1)=".",FALSE,TRUE)</formula>
    </cfRule>
    <cfRule type="expression" dxfId="2736" priority="13448">
      <formula>IF(RIGHT(TEXT(AU32,"0.#"),1)=".",TRUE,FALSE)</formula>
    </cfRule>
  </conditionalFormatting>
  <conditionalFormatting sqref="AE53">
    <cfRule type="expression" dxfId="2735" priority="13381">
      <formula>IF(RIGHT(TEXT(AE53,"0.#"),1)=".",FALSE,TRUE)</formula>
    </cfRule>
    <cfRule type="expression" dxfId="2734" priority="13382">
      <formula>IF(RIGHT(TEXT(AE53,"0.#"),1)=".",TRUE,FALSE)</formula>
    </cfRule>
  </conditionalFormatting>
  <conditionalFormatting sqref="AE54">
    <cfRule type="expression" dxfId="2733" priority="13379">
      <formula>IF(RIGHT(TEXT(AE54,"0.#"),1)=".",FALSE,TRUE)</formula>
    </cfRule>
    <cfRule type="expression" dxfId="2732" priority="13380">
      <formula>IF(RIGHT(TEXT(AE54,"0.#"),1)=".",TRUE,FALSE)</formula>
    </cfRule>
  </conditionalFormatting>
  <conditionalFormatting sqref="AI54">
    <cfRule type="expression" dxfId="2731" priority="13373">
      <formula>IF(RIGHT(TEXT(AI54,"0.#"),1)=".",FALSE,TRUE)</formula>
    </cfRule>
    <cfRule type="expression" dxfId="2730" priority="13374">
      <formula>IF(RIGHT(TEXT(AI54,"0.#"),1)=".",TRUE,FALSE)</formula>
    </cfRule>
  </conditionalFormatting>
  <conditionalFormatting sqref="AI53">
    <cfRule type="expression" dxfId="2729" priority="13371">
      <formula>IF(RIGHT(TEXT(AI53,"0.#"),1)=".",FALSE,TRUE)</formula>
    </cfRule>
    <cfRule type="expression" dxfId="2728" priority="13372">
      <formula>IF(RIGHT(TEXT(AI53,"0.#"),1)=".",TRUE,FALSE)</formula>
    </cfRule>
  </conditionalFormatting>
  <conditionalFormatting sqref="AM53">
    <cfRule type="expression" dxfId="2727" priority="13369">
      <formula>IF(RIGHT(TEXT(AM53,"0.#"),1)=".",FALSE,TRUE)</formula>
    </cfRule>
    <cfRule type="expression" dxfId="2726" priority="13370">
      <formula>IF(RIGHT(TEXT(AM53,"0.#"),1)=".",TRUE,FALSE)</formula>
    </cfRule>
  </conditionalFormatting>
  <conditionalFormatting sqref="AM54">
    <cfRule type="expression" dxfId="2725" priority="13367">
      <formula>IF(RIGHT(TEXT(AM54,"0.#"),1)=".",FALSE,TRUE)</formula>
    </cfRule>
    <cfRule type="expression" dxfId="2724" priority="13368">
      <formula>IF(RIGHT(TEXT(AM54,"0.#"),1)=".",TRUE,FALSE)</formula>
    </cfRule>
  </conditionalFormatting>
  <conditionalFormatting sqref="AM55">
    <cfRule type="expression" dxfId="2723" priority="13365">
      <formula>IF(RIGHT(TEXT(AM55,"0.#"),1)=".",FALSE,TRUE)</formula>
    </cfRule>
    <cfRule type="expression" dxfId="2722" priority="13366">
      <formula>IF(RIGHT(TEXT(AM55,"0.#"),1)=".",TRUE,FALSE)</formula>
    </cfRule>
  </conditionalFormatting>
  <conditionalFormatting sqref="AE60">
    <cfRule type="expression" dxfId="2721" priority="13351">
      <formula>IF(RIGHT(TEXT(AE60,"0.#"),1)=".",FALSE,TRUE)</formula>
    </cfRule>
    <cfRule type="expression" dxfId="2720" priority="13352">
      <formula>IF(RIGHT(TEXT(AE60,"0.#"),1)=".",TRUE,FALSE)</formula>
    </cfRule>
  </conditionalFormatting>
  <conditionalFormatting sqref="AE61">
    <cfRule type="expression" dxfId="2719" priority="13349">
      <formula>IF(RIGHT(TEXT(AE61,"0.#"),1)=".",FALSE,TRUE)</formula>
    </cfRule>
    <cfRule type="expression" dxfId="2718" priority="13350">
      <formula>IF(RIGHT(TEXT(AE61,"0.#"),1)=".",TRUE,FALSE)</formula>
    </cfRule>
  </conditionalFormatting>
  <conditionalFormatting sqref="AE62">
    <cfRule type="expression" dxfId="2717" priority="13347">
      <formula>IF(RIGHT(TEXT(AE62,"0.#"),1)=".",FALSE,TRUE)</formula>
    </cfRule>
    <cfRule type="expression" dxfId="2716" priority="13348">
      <formula>IF(RIGHT(TEXT(AE62,"0.#"),1)=".",TRUE,FALSE)</formula>
    </cfRule>
  </conditionalFormatting>
  <conditionalFormatting sqref="AI62">
    <cfRule type="expression" dxfId="2715" priority="13345">
      <formula>IF(RIGHT(TEXT(AI62,"0.#"),1)=".",FALSE,TRUE)</formula>
    </cfRule>
    <cfRule type="expression" dxfId="2714" priority="13346">
      <formula>IF(RIGHT(TEXT(AI62,"0.#"),1)=".",TRUE,FALSE)</formula>
    </cfRule>
  </conditionalFormatting>
  <conditionalFormatting sqref="AI61">
    <cfRule type="expression" dxfId="2713" priority="13343">
      <formula>IF(RIGHT(TEXT(AI61,"0.#"),1)=".",FALSE,TRUE)</formula>
    </cfRule>
    <cfRule type="expression" dxfId="2712" priority="13344">
      <formula>IF(RIGHT(TEXT(AI61,"0.#"),1)=".",TRUE,FALSE)</formula>
    </cfRule>
  </conditionalFormatting>
  <conditionalFormatting sqref="AI60">
    <cfRule type="expression" dxfId="2711" priority="13341">
      <formula>IF(RIGHT(TEXT(AI60,"0.#"),1)=".",FALSE,TRUE)</formula>
    </cfRule>
    <cfRule type="expression" dxfId="2710" priority="13342">
      <formula>IF(RIGHT(TEXT(AI60,"0.#"),1)=".",TRUE,FALSE)</formula>
    </cfRule>
  </conditionalFormatting>
  <conditionalFormatting sqref="AM60">
    <cfRule type="expression" dxfId="2709" priority="13339">
      <formula>IF(RIGHT(TEXT(AM60,"0.#"),1)=".",FALSE,TRUE)</formula>
    </cfRule>
    <cfRule type="expression" dxfId="2708" priority="13340">
      <formula>IF(RIGHT(TEXT(AM60,"0.#"),1)=".",TRUE,FALSE)</formula>
    </cfRule>
  </conditionalFormatting>
  <conditionalFormatting sqref="AM61">
    <cfRule type="expression" dxfId="2707" priority="13337">
      <formula>IF(RIGHT(TEXT(AM61,"0.#"),1)=".",FALSE,TRUE)</formula>
    </cfRule>
    <cfRule type="expression" dxfId="2706" priority="13338">
      <formula>IF(RIGHT(TEXT(AM61,"0.#"),1)=".",TRUE,FALSE)</formula>
    </cfRule>
  </conditionalFormatting>
  <conditionalFormatting sqref="AM62">
    <cfRule type="expression" dxfId="2705" priority="13335">
      <formula>IF(RIGHT(TEXT(AM62,"0.#"),1)=".",FALSE,TRUE)</formula>
    </cfRule>
    <cfRule type="expression" dxfId="2704" priority="13336">
      <formula>IF(RIGHT(TEXT(AM62,"0.#"),1)=".",TRUE,FALSE)</formula>
    </cfRule>
  </conditionalFormatting>
  <conditionalFormatting sqref="AE87">
    <cfRule type="expression" dxfId="2703" priority="13321">
      <formula>IF(RIGHT(TEXT(AE87,"0.#"),1)=".",FALSE,TRUE)</formula>
    </cfRule>
    <cfRule type="expression" dxfId="2702" priority="13322">
      <formula>IF(RIGHT(TEXT(AE87,"0.#"),1)=".",TRUE,FALSE)</formula>
    </cfRule>
  </conditionalFormatting>
  <conditionalFormatting sqref="AE88">
    <cfRule type="expression" dxfId="2701" priority="13319">
      <formula>IF(RIGHT(TEXT(AE88,"0.#"),1)=".",FALSE,TRUE)</formula>
    </cfRule>
    <cfRule type="expression" dxfId="2700" priority="13320">
      <formula>IF(RIGHT(TEXT(AE88,"0.#"),1)=".",TRUE,FALSE)</formula>
    </cfRule>
  </conditionalFormatting>
  <conditionalFormatting sqref="AE89">
    <cfRule type="expression" dxfId="2699" priority="13317">
      <formula>IF(RIGHT(TEXT(AE89,"0.#"),1)=".",FALSE,TRUE)</formula>
    </cfRule>
    <cfRule type="expression" dxfId="2698" priority="13318">
      <formula>IF(RIGHT(TEXT(AE89,"0.#"),1)=".",TRUE,FALSE)</formula>
    </cfRule>
  </conditionalFormatting>
  <conditionalFormatting sqref="AI89">
    <cfRule type="expression" dxfId="2697" priority="13315">
      <formula>IF(RIGHT(TEXT(AI89,"0.#"),1)=".",FALSE,TRUE)</formula>
    </cfRule>
    <cfRule type="expression" dxfId="2696" priority="13316">
      <formula>IF(RIGHT(TEXT(AI89,"0.#"),1)=".",TRUE,FALSE)</formula>
    </cfRule>
  </conditionalFormatting>
  <conditionalFormatting sqref="AI88">
    <cfRule type="expression" dxfId="2695" priority="13313">
      <formula>IF(RIGHT(TEXT(AI88,"0.#"),1)=".",FALSE,TRUE)</formula>
    </cfRule>
    <cfRule type="expression" dxfId="2694" priority="13314">
      <formula>IF(RIGHT(TEXT(AI88,"0.#"),1)=".",TRUE,FALSE)</formula>
    </cfRule>
  </conditionalFormatting>
  <conditionalFormatting sqref="AI87">
    <cfRule type="expression" dxfId="2693" priority="13311">
      <formula>IF(RIGHT(TEXT(AI87,"0.#"),1)=".",FALSE,TRUE)</formula>
    </cfRule>
    <cfRule type="expression" dxfId="2692" priority="13312">
      <formula>IF(RIGHT(TEXT(AI87,"0.#"),1)=".",TRUE,FALSE)</formula>
    </cfRule>
  </conditionalFormatting>
  <conditionalFormatting sqref="AM88">
    <cfRule type="expression" dxfId="2691" priority="13307">
      <formula>IF(RIGHT(TEXT(AM88,"0.#"),1)=".",FALSE,TRUE)</formula>
    </cfRule>
    <cfRule type="expression" dxfId="2690" priority="13308">
      <formula>IF(RIGHT(TEXT(AM88,"0.#"),1)=".",TRUE,FALSE)</formula>
    </cfRule>
  </conditionalFormatting>
  <conditionalFormatting sqref="AM89">
    <cfRule type="expression" dxfId="2689" priority="13305">
      <formula>IF(RIGHT(TEXT(AM89,"0.#"),1)=".",FALSE,TRUE)</formula>
    </cfRule>
    <cfRule type="expression" dxfId="2688" priority="13306">
      <formula>IF(RIGHT(TEXT(AM89,"0.#"),1)=".",TRUE,FALSE)</formula>
    </cfRule>
  </conditionalFormatting>
  <conditionalFormatting sqref="AE92">
    <cfRule type="expression" dxfId="2687" priority="13291">
      <formula>IF(RIGHT(TEXT(AE92,"0.#"),1)=".",FALSE,TRUE)</formula>
    </cfRule>
    <cfRule type="expression" dxfId="2686" priority="13292">
      <formula>IF(RIGHT(TEXT(AE92,"0.#"),1)=".",TRUE,FALSE)</formula>
    </cfRule>
  </conditionalFormatting>
  <conditionalFormatting sqref="AE93">
    <cfRule type="expression" dxfId="2685" priority="13289">
      <formula>IF(RIGHT(TEXT(AE93,"0.#"),1)=".",FALSE,TRUE)</formula>
    </cfRule>
    <cfRule type="expression" dxfId="2684" priority="13290">
      <formula>IF(RIGHT(TEXT(AE93,"0.#"),1)=".",TRUE,FALSE)</formula>
    </cfRule>
  </conditionalFormatting>
  <conditionalFormatting sqref="AE94">
    <cfRule type="expression" dxfId="2683" priority="13287">
      <formula>IF(RIGHT(TEXT(AE94,"0.#"),1)=".",FALSE,TRUE)</formula>
    </cfRule>
    <cfRule type="expression" dxfId="2682" priority="13288">
      <formula>IF(RIGHT(TEXT(AE94,"0.#"),1)=".",TRUE,FALSE)</formula>
    </cfRule>
  </conditionalFormatting>
  <conditionalFormatting sqref="AI94">
    <cfRule type="expression" dxfId="2681" priority="13285">
      <formula>IF(RIGHT(TEXT(AI94,"0.#"),1)=".",FALSE,TRUE)</formula>
    </cfRule>
    <cfRule type="expression" dxfId="2680" priority="13286">
      <formula>IF(RIGHT(TEXT(AI94,"0.#"),1)=".",TRUE,FALSE)</formula>
    </cfRule>
  </conditionalFormatting>
  <conditionalFormatting sqref="AI93">
    <cfRule type="expression" dxfId="2679" priority="13283">
      <formula>IF(RIGHT(TEXT(AI93,"0.#"),1)=".",FALSE,TRUE)</formula>
    </cfRule>
    <cfRule type="expression" dxfId="2678" priority="13284">
      <formula>IF(RIGHT(TEXT(AI93,"0.#"),1)=".",TRUE,FALSE)</formula>
    </cfRule>
  </conditionalFormatting>
  <conditionalFormatting sqref="AI92">
    <cfRule type="expression" dxfId="2677" priority="13281">
      <formula>IF(RIGHT(TEXT(AI92,"0.#"),1)=".",FALSE,TRUE)</formula>
    </cfRule>
    <cfRule type="expression" dxfId="2676" priority="13282">
      <formula>IF(RIGHT(TEXT(AI92,"0.#"),1)=".",TRUE,FALSE)</formula>
    </cfRule>
  </conditionalFormatting>
  <conditionalFormatting sqref="AM92">
    <cfRule type="expression" dxfId="2675" priority="13279">
      <formula>IF(RIGHT(TEXT(AM92,"0.#"),1)=".",FALSE,TRUE)</formula>
    </cfRule>
    <cfRule type="expression" dxfId="2674" priority="13280">
      <formula>IF(RIGHT(TEXT(AM92,"0.#"),1)=".",TRUE,FALSE)</formula>
    </cfRule>
  </conditionalFormatting>
  <conditionalFormatting sqref="AM93">
    <cfRule type="expression" dxfId="2673" priority="13277">
      <formula>IF(RIGHT(TEXT(AM93,"0.#"),1)=".",FALSE,TRUE)</formula>
    </cfRule>
    <cfRule type="expression" dxfId="2672" priority="13278">
      <formula>IF(RIGHT(TEXT(AM93,"0.#"),1)=".",TRUE,FALSE)</formula>
    </cfRule>
  </conditionalFormatting>
  <conditionalFormatting sqref="AM94">
    <cfRule type="expression" dxfId="2671" priority="13275">
      <formula>IF(RIGHT(TEXT(AM94,"0.#"),1)=".",FALSE,TRUE)</formula>
    </cfRule>
    <cfRule type="expression" dxfId="2670" priority="13276">
      <formula>IF(RIGHT(TEXT(AM94,"0.#"),1)=".",TRUE,FALSE)</formula>
    </cfRule>
  </conditionalFormatting>
  <conditionalFormatting sqref="AE97">
    <cfRule type="expression" dxfId="2669" priority="13261">
      <formula>IF(RIGHT(TEXT(AE97,"0.#"),1)=".",FALSE,TRUE)</formula>
    </cfRule>
    <cfRule type="expression" dxfId="2668" priority="13262">
      <formula>IF(RIGHT(TEXT(AE97,"0.#"),1)=".",TRUE,FALSE)</formula>
    </cfRule>
  </conditionalFormatting>
  <conditionalFormatting sqref="AE98">
    <cfRule type="expression" dxfId="2667" priority="13259">
      <formula>IF(RIGHT(TEXT(AE98,"0.#"),1)=".",FALSE,TRUE)</formula>
    </cfRule>
    <cfRule type="expression" dxfId="2666" priority="13260">
      <formula>IF(RIGHT(TEXT(AE98,"0.#"),1)=".",TRUE,FALSE)</formula>
    </cfRule>
  </conditionalFormatting>
  <conditionalFormatting sqref="AE99">
    <cfRule type="expression" dxfId="2665" priority="13257">
      <formula>IF(RIGHT(TEXT(AE99,"0.#"),1)=".",FALSE,TRUE)</formula>
    </cfRule>
    <cfRule type="expression" dxfId="2664" priority="13258">
      <formula>IF(RIGHT(TEXT(AE99,"0.#"),1)=".",TRUE,FALSE)</formula>
    </cfRule>
  </conditionalFormatting>
  <conditionalFormatting sqref="AI99">
    <cfRule type="expression" dxfId="2663" priority="13255">
      <formula>IF(RIGHT(TEXT(AI99,"0.#"),1)=".",FALSE,TRUE)</formula>
    </cfRule>
    <cfRule type="expression" dxfId="2662" priority="13256">
      <formula>IF(RIGHT(TEXT(AI99,"0.#"),1)=".",TRUE,FALSE)</formula>
    </cfRule>
  </conditionalFormatting>
  <conditionalFormatting sqref="AI98">
    <cfRule type="expression" dxfId="2661" priority="13253">
      <formula>IF(RIGHT(TEXT(AI98,"0.#"),1)=".",FALSE,TRUE)</formula>
    </cfRule>
    <cfRule type="expression" dxfId="2660" priority="13254">
      <formula>IF(RIGHT(TEXT(AI98,"0.#"),1)=".",TRUE,FALSE)</formula>
    </cfRule>
  </conditionalFormatting>
  <conditionalFormatting sqref="AI97">
    <cfRule type="expression" dxfId="2659" priority="13251">
      <formula>IF(RIGHT(TEXT(AI97,"0.#"),1)=".",FALSE,TRUE)</formula>
    </cfRule>
    <cfRule type="expression" dxfId="2658" priority="13252">
      <formula>IF(RIGHT(TEXT(AI97,"0.#"),1)=".",TRUE,FALSE)</formula>
    </cfRule>
  </conditionalFormatting>
  <conditionalFormatting sqref="AM97">
    <cfRule type="expression" dxfId="2657" priority="13249">
      <formula>IF(RIGHT(TEXT(AM97,"0.#"),1)=".",FALSE,TRUE)</formula>
    </cfRule>
    <cfRule type="expression" dxfId="2656" priority="13250">
      <formula>IF(RIGHT(TEXT(AM97,"0.#"),1)=".",TRUE,FALSE)</formula>
    </cfRule>
  </conditionalFormatting>
  <conditionalFormatting sqref="AM98">
    <cfRule type="expression" dxfId="2655" priority="13247">
      <formula>IF(RIGHT(TEXT(AM98,"0.#"),1)=".",FALSE,TRUE)</formula>
    </cfRule>
    <cfRule type="expression" dxfId="2654" priority="13248">
      <formula>IF(RIGHT(TEXT(AM98,"0.#"),1)=".",TRUE,FALSE)</formula>
    </cfRule>
  </conditionalFormatting>
  <conditionalFormatting sqref="AM99">
    <cfRule type="expression" dxfId="2653" priority="13245">
      <formula>IF(RIGHT(TEXT(AM99,"0.#"),1)=".",FALSE,TRUE)</formula>
    </cfRule>
    <cfRule type="expression" dxfId="2652" priority="13246">
      <formula>IF(RIGHT(TEXT(AM99,"0.#"),1)=".",TRUE,FALSE)</formula>
    </cfRule>
  </conditionalFormatting>
  <conditionalFormatting sqref="AI101">
    <cfRule type="expression" dxfId="2651" priority="13231">
      <formula>IF(RIGHT(TEXT(AI101,"0.#"),1)=".",FALSE,TRUE)</formula>
    </cfRule>
    <cfRule type="expression" dxfId="2650" priority="13232">
      <formula>IF(RIGHT(TEXT(AI101,"0.#"),1)=".",TRUE,FALSE)</formula>
    </cfRule>
  </conditionalFormatting>
  <conditionalFormatting sqref="AM101">
    <cfRule type="expression" dxfId="2649" priority="13229">
      <formula>IF(RIGHT(TEXT(AM101,"0.#"),1)=".",FALSE,TRUE)</formula>
    </cfRule>
    <cfRule type="expression" dxfId="2648" priority="13230">
      <formula>IF(RIGHT(TEXT(AM101,"0.#"),1)=".",TRUE,FALSE)</formula>
    </cfRule>
  </conditionalFormatting>
  <conditionalFormatting sqref="AE104">
    <cfRule type="expression" dxfId="2647" priority="13219">
      <formula>IF(RIGHT(TEXT(AE104,"0.#"),1)=".",FALSE,TRUE)</formula>
    </cfRule>
    <cfRule type="expression" dxfId="2646" priority="13220">
      <formula>IF(RIGHT(TEXT(AE104,"0.#"),1)=".",TRUE,FALSE)</formula>
    </cfRule>
  </conditionalFormatting>
  <conditionalFormatting sqref="AI104">
    <cfRule type="expression" dxfId="2645" priority="13217">
      <formula>IF(RIGHT(TEXT(AI104,"0.#"),1)=".",FALSE,TRUE)</formula>
    </cfRule>
    <cfRule type="expression" dxfId="2644" priority="13218">
      <formula>IF(RIGHT(TEXT(AI104,"0.#"),1)=".",TRUE,FALSE)</formula>
    </cfRule>
  </conditionalFormatting>
  <conditionalFormatting sqref="AM104">
    <cfRule type="expression" dxfId="2643" priority="13215">
      <formula>IF(RIGHT(TEXT(AM104,"0.#"),1)=".",FALSE,TRUE)</formula>
    </cfRule>
    <cfRule type="expression" dxfId="2642" priority="13216">
      <formula>IF(RIGHT(TEXT(AM104,"0.#"),1)=".",TRUE,FALSE)</formula>
    </cfRule>
  </conditionalFormatting>
  <conditionalFormatting sqref="AE105">
    <cfRule type="expression" dxfId="2641" priority="13213">
      <formula>IF(RIGHT(TEXT(AE105,"0.#"),1)=".",FALSE,TRUE)</formula>
    </cfRule>
    <cfRule type="expression" dxfId="2640" priority="13214">
      <formula>IF(RIGHT(TEXT(AE105,"0.#"),1)=".",TRUE,FALSE)</formula>
    </cfRule>
  </conditionalFormatting>
  <conditionalFormatting sqref="AI105">
    <cfRule type="expression" dxfId="2639" priority="13211">
      <formula>IF(RIGHT(TEXT(AI105,"0.#"),1)=".",FALSE,TRUE)</formula>
    </cfRule>
    <cfRule type="expression" dxfId="2638" priority="13212">
      <formula>IF(RIGHT(TEXT(AI105,"0.#"),1)=".",TRUE,FALSE)</formula>
    </cfRule>
  </conditionalFormatting>
  <conditionalFormatting sqref="AM105">
    <cfRule type="expression" dxfId="2637" priority="13209">
      <formula>IF(RIGHT(TEXT(AM105,"0.#"),1)=".",FALSE,TRUE)</formula>
    </cfRule>
    <cfRule type="expression" dxfId="2636" priority="13210">
      <formula>IF(RIGHT(TEXT(AM105,"0.#"),1)=".",TRUE,FALSE)</formula>
    </cfRule>
  </conditionalFormatting>
  <conditionalFormatting sqref="AE107">
    <cfRule type="expression" dxfId="2635" priority="13205">
      <formula>IF(RIGHT(TEXT(AE107,"0.#"),1)=".",FALSE,TRUE)</formula>
    </cfRule>
    <cfRule type="expression" dxfId="2634" priority="13206">
      <formula>IF(RIGHT(TEXT(AE107,"0.#"),1)=".",TRUE,FALSE)</formula>
    </cfRule>
  </conditionalFormatting>
  <conditionalFormatting sqref="AI107">
    <cfRule type="expression" dxfId="2633" priority="13203">
      <formula>IF(RIGHT(TEXT(AI107,"0.#"),1)=".",FALSE,TRUE)</formula>
    </cfRule>
    <cfRule type="expression" dxfId="2632" priority="13204">
      <formula>IF(RIGHT(TEXT(AI107,"0.#"),1)=".",TRUE,FALSE)</formula>
    </cfRule>
  </conditionalFormatting>
  <conditionalFormatting sqref="AM107">
    <cfRule type="expression" dxfId="2631" priority="13201">
      <formula>IF(RIGHT(TEXT(AM107,"0.#"),1)=".",FALSE,TRUE)</formula>
    </cfRule>
    <cfRule type="expression" dxfId="2630" priority="13202">
      <formula>IF(RIGHT(TEXT(AM107,"0.#"),1)=".",TRUE,FALSE)</formula>
    </cfRule>
  </conditionalFormatting>
  <conditionalFormatting sqref="AE108">
    <cfRule type="expression" dxfId="2629" priority="13199">
      <formula>IF(RIGHT(TEXT(AE108,"0.#"),1)=".",FALSE,TRUE)</formula>
    </cfRule>
    <cfRule type="expression" dxfId="2628" priority="13200">
      <formula>IF(RIGHT(TEXT(AE108,"0.#"),1)=".",TRUE,FALSE)</formula>
    </cfRule>
  </conditionalFormatting>
  <conditionalFormatting sqref="AI108">
    <cfRule type="expression" dxfId="2627" priority="13197">
      <formula>IF(RIGHT(TEXT(AI108,"0.#"),1)=".",FALSE,TRUE)</formula>
    </cfRule>
    <cfRule type="expression" dxfId="2626" priority="13198">
      <formula>IF(RIGHT(TEXT(AI108,"0.#"),1)=".",TRUE,FALSE)</formula>
    </cfRule>
  </conditionalFormatting>
  <conditionalFormatting sqref="AM108">
    <cfRule type="expression" dxfId="2625" priority="13195">
      <formula>IF(RIGHT(TEXT(AM108,"0.#"),1)=".",FALSE,TRUE)</formula>
    </cfRule>
    <cfRule type="expression" dxfId="2624" priority="13196">
      <formula>IF(RIGHT(TEXT(AM108,"0.#"),1)=".",TRUE,FALSE)</formula>
    </cfRule>
  </conditionalFormatting>
  <conditionalFormatting sqref="AE110">
    <cfRule type="expression" dxfId="2623" priority="13191">
      <formula>IF(RIGHT(TEXT(AE110,"0.#"),1)=".",FALSE,TRUE)</formula>
    </cfRule>
    <cfRule type="expression" dxfId="2622" priority="13192">
      <formula>IF(RIGHT(TEXT(AE110,"0.#"),1)=".",TRUE,FALSE)</formula>
    </cfRule>
  </conditionalFormatting>
  <conditionalFormatting sqref="AI110">
    <cfRule type="expression" dxfId="2621" priority="13189">
      <formula>IF(RIGHT(TEXT(AI110,"0.#"),1)=".",FALSE,TRUE)</formula>
    </cfRule>
    <cfRule type="expression" dxfId="2620" priority="13190">
      <formula>IF(RIGHT(TEXT(AI110,"0.#"),1)=".",TRUE,FALSE)</formula>
    </cfRule>
  </conditionalFormatting>
  <conditionalFormatting sqref="AM110">
    <cfRule type="expression" dxfId="2619" priority="13187">
      <formula>IF(RIGHT(TEXT(AM110,"0.#"),1)=".",FALSE,TRUE)</formula>
    </cfRule>
    <cfRule type="expression" dxfId="2618" priority="13188">
      <formula>IF(RIGHT(TEXT(AM110,"0.#"),1)=".",TRUE,FALSE)</formula>
    </cfRule>
  </conditionalFormatting>
  <conditionalFormatting sqref="AE111">
    <cfRule type="expression" dxfId="2617" priority="13185">
      <formula>IF(RIGHT(TEXT(AE111,"0.#"),1)=".",FALSE,TRUE)</formula>
    </cfRule>
    <cfRule type="expression" dxfId="2616" priority="13186">
      <formula>IF(RIGHT(TEXT(AE111,"0.#"),1)=".",TRUE,FALSE)</formula>
    </cfRule>
  </conditionalFormatting>
  <conditionalFormatting sqref="AI111">
    <cfRule type="expression" dxfId="2615" priority="13183">
      <formula>IF(RIGHT(TEXT(AI111,"0.#"),1)=".",FALSE,TRUE)</formula>
    </cfRule>
    <cfRule type="expression" dxfId="2614" priority="13184">
      <formula>IF(RIGHT(TEXT(AI111,"0.#"),1)=".",TRUE,FALSE)</formula>
    </cfRule>
  </conditionalFormatting>
  <conditionalFormatting sqref="AM111">
    <cfRule type="expression" dxfId="2613" priority="13181">
      <formula>IF(RIGHT(TEXT(AM111,"0.#"),1)=".",FALSE,TRUE)</formula>
    </cfRule>
    <cfRule type="expression" dxfId="2612" priority="13182">
      <formula>IF(RIGHT(TEXT(AM111,"0.#"),1)=".",TRUE,FALSE)</formula>
    </cfRule>
  </conditionalFormatting>
  <conditionalFormatting sqref="AE113">
    <cfRule type="expression" dxfId="2611" priority="13177">
      <formula>IF(RIGHT(TEXT(AE113,"0.#"),1)=".",FALSE,TRUE)</formula>
    </cfRule>
    <cfRule type="expression" dxfId="2610" priority="13178">
      <formula>IF(RIGHT(TEXT(AE113,"0.#"),1)=".",TRUE,FALSE)</formula>
    </cfRule>
  </conditionalFormatting>
  <conditionalFormatting sqref="AI113">
    <cfRule type="expression" dxfId="2609" priority="13175">
      <formula>IF(RIGHT(TEXT(AI113,"0.#"),1)=".",FALSE,TRUE)</formula>
    </cfRule>
    <cfRule type="expression" dxfId="2608" priority="13176">
      <formula>IF(RIGHT(TEXT(AI113,"0.#"),1)=".",TRUE,FALSE)</formula>
    </cfRule>
  </conditionalFormatting>
  <conditionalFormatting sqref="AM113">
    <cfRule type="expression" dxfId="2607" priority="13173">
      <formula>IF(RIGHT(TEXT(AM113,"0.#"),1)=".",FALSE,TRUE)</formula>
    </cfRule>
    <cfRule type="expression" dxfId="2606" priority="13174">
      <formula>IF(RIGHT(TEXT(AM113,"0.#"),1)=".",TRUE,FALSE)</formula>
    </cfRule>
  </conditionalFormatting>
  <conditionalFormatting sqref="AE114">
    <cfRule type="expression" dxfId="2605" priority="13171">
      <formula>IF(RIGHT(TEXT(AE114,"0.#"),1)=".",FALSE,TRUE)</formula>
    </cfRule>
    <cfRule type="expression" dxfId="2604" priority="13172">
      <formula>IF(RIGHT(TEXT(AE114,"0.#"),1)=".",TRUE,FALSE)</formula>
    </cfRule>
  </conditionalFormatting>
  <conditionalFormatting sqref="AI114">
    <cfRule type="expression" dxfId="2603" priority="13169">
      <formula>IF(RIGHT(TEXT(AI114,"0.#"),1)=".",FALSE,TRUE)</formula>
    </cfRule>
    <cfRule type="expression" dxfId="2602" priority="13170">
      <formula>IF(RIGHT(TEXT(AI114,"0.#"),1)=".",TRUE,FALSE)</formula>
    </cfRule>
  </conditionalFormatting>
  <conditionalFormatting sqref="AM114">
    <cfRule type="expression" dxfId="2601" priority="13167">
      <formula>IF(RIGHT(TEXT(AM114,"0.#"),1)=".",FALSE,TRUE)</formula>
    </cfRule>
    <cfRule type="expression" dxfId="2600" priority="13168">
      <formula>IF(RIGHT(TEXT(AM114,"0.#"),1)=".",TRUE,FALSE)</formula>
    </cfRule>
  </conditionalFormatting>
  <conditionalFormatting sqref="AE116 AQ116">
    <cfRule type="expression" dxfId="2599" priority="13163">
      <formula>IF(RIGHT(TEXT(AE116,"0.#"),1)=".",FALSE,TRUE)</formula>
    </cfRule>
    <cfRule type="expression" dxfId="2598" priority="13164">
      <formula>IF(RIGHT(TEXT(AE116,"0.#"),1)=".",TRUE,FALSE)</formula>
    </cfRule>
  </conditionalFormatting>
  <conditionalFormatting sqref="AI116">
    <cfRule type="expression" dxfId="2597" priority="13161">
      <formula>IF(RIGHT(TEXT(AI116,"0.#"),1)=".",FALSE,TRUE)</formula>
    </cfRule>
    <cfRule type="expression" dxfId="2596" priority="13162">
      <formula>IF(RIGHT(TEXT(AI116,"0.#"),1)=".",TRUE,FALSE)</formula>
    </cfRule>
  </conditionalFormatting>
  <conditionalFormatting sqref="AM116">
    <cfRule type="expression" dxfId="2595" priority="13159">
      <formula>IF(RIGHT(TEXT(AM116,"0.#"),1)=".",FALSE,TRUE)</formula>
    </cfRule>
    <cfRule type="expression" dxfId="2594" priority="13160">
      <formula>IF(RIGHT(TEXT(AM116,"0.#"),1)=".",TRUE,FALSE)</formula>
    </cfRule>
  </conditionalFormatting>
  <conditionalFormatting sqref="AE117 AM117">
    <cfRule type="expression" dxfId="2593" priority="13157">
      <formula>IF(RIGHT(TEXT(AE117,"0.#"),1)=".",FALSE,TRUE)</formula>
    </cfRule>
    <cfRule type="expression" dxfId="2592" priority="13158">
      <formula>IF(RIGHT(TEXT(AE117,"0.#"),1)=".",TRUE,FALSE)</formula>
    </cfRule>
  </conditionalFormatting>
  <conditionalFormatting sqref="AI117">
    <cfRule type="expression" dxfId="2591" priority="13155">
      <formula>IF(RIGHT(TEXT(AI117,"0.#"),1)=".",FALSE,TRUE)</formula>
    </cfRule>
    <cfRule type="expression" dxfId="2590" priority="13156">
      <formula>IF(RIGHT(TEXT(AI117,"0.#"),1)=".",TRUE,FALSE)</formula>
    </cfRule>
  </conditionalFormatting>
  <conditionalFormatting sqref="AQ117">
    <cfRule type="expression" dxfId="2589" priority="13151">
      <formula>IF(RIGHT(TEXT(AQ117,"0.#"),1)=".",FALSE,TRUE)</formula>
    </cfRule>
    <cfRule type="expression" dxfId="2588" priority="13152">
      <formula>IF(RIGHT(TEXT(AQ117,"0.#"),1)=".",TRUE,FALSE)</formula>
    </cfRule>
  </conditionalFormatting>
  <conditionalFormatting sqref="AE119 AQ119">
    <cfRule type="expression" dxfId="2587" priority="13149">
      <formula>IF(RIGHT(TEXT(AE119,"0.#"),1)=".",FALSE,TRUE)</formula>
    </cfRule>
    <cfRule type="expression" dxfId="2586" priority="13150">
      <formula>IF(RIGHT(TEXT(AE119,"0.#"),1)=".",TRUE,FALSE)</formula>
    </cfRule>
  </conditionalFormatting>
  <conditionalFormatting sqref="AI119">
    <cfRule type="expression" dxfId="2585" priority="13147">
      <formula>IF(RIGHT(TEXT(AI119,"0.#"),1)=".",FALSE,TRUE)</formula>
    </cfRule>
    <cfRule type="expression" dxfId="2584" priority="13148">
      <formula>IF(RIGHT(TEXT(AI119,"0.#"),1)=".",TRUE,FALSE)</formula>
    </cfRule>
  </conditionalFormatting>
  <conditionalFormatting sqref="AM119">
    <cfRule type="expression" dxfId="2583" priority="13145">
      <formula>IF(RIGHT(TEXT(AM119,"0.#"),1)=".",FALSE,TRUE)</formula>
    </cfRule>
    <cfRule type="expression" dxfId="2582" priority="13146">
      <formula>IF(RIGHT(TEXT(AM119,"0.#"),1)=".",TRUE,FALSE)</formula>
    </cfRule>
  </conditionalFormatting>
  <conditionalFormatting sqref="AQ120">
    <cfRule type="expression" dxfId="2581" priority="13137">
      <formula>IF(RIGHT(TEXT(AQ120,"0.#"),1)=".",FALSE,TRUE)</formula>
    </cfRule>
    <cfRule type="expression" dxfId="2580" priority="13138">
      <formula>IF(RIGHT(TEXT(AQ120,"0.#"),1)=".",TRUE,FALSE)</formula>
    </cfRule>
  </conditionalFormatting>
  <conditionalFormatting sqref="AE122 AQ122">
    <cfRule type="expression" dxfId="2579" priority="13135">
      <formula>IF(RIGHT(TEXT(AE122,"0.#"),1)=".",FALSE,TRUE)</formula>
    </cfRule>
    <cfRule type="expression" dxfId="2578" priority="13136">
      <formula>IF(RIGHT(TEXT(AE122,"0.#"),1)=".",TRUE,FALSE)</formula>
    </cfRule>
  </conditionalFormatting>
  <conditionalFormatting sqref="AI122">
    <cfRule type="expression" dxfId="2577" priority="13133">
      <formula>IF(RIGHT(TEXT(AI122,"0.#"),1)=".",FALSE,TRUE)</formula>
    </cfRule>
    <cfRule type="expression" dxfId="2576" priority="13134">
      <formula>IF(RIGHT(TEXT(AI122,"0.#"),1)=".",TRUE,FALSE)</formula>
    </cfRule>
  </conditionalFormatting>
  <conditionalFormatting sqref="AM122">
    <cfRule type="expression" dxfId="2575" priority="13131">
      <formula>IF(RIGHT(TEXT(AM122,"0.#"),1)=".",FALSE,TRUE)</formula>
    </cfRule>
    <cfRule type="expression" dxfId="2574" priority="13132">
      <formula>IF(RIGHT(TEXT(AM122,"0.#"),1)=".",TRUE,FALSE)</formula>
    </cfRule>
  </conditionalFormatting>
  <conditionalFormatting sqref="AQ123">
    <cfRule type="expression" dxfId="2573" priority="13123">
      <formula>IF(RIGHT(TEXT(AQ123,"0.#"),1)=".",FALSE,TRUE)</formula>
    </cfRule>
    <cfRule type="expression" dxfId="2572" priority="13124">
      <formula>IF(RIGHT(TEXT(AQ123,"0.#"),1)=".",TRUE,FALSE)</formula>
    </cfRule>
  </conditionalFormatting>
  <conditionalFormatting sqref="AE125 AQ125">
    <cfRule type="expression" dxfId="2571" priority="13121">
      <formula>IF(RIGHT(TEXT(AE125,"0.#"),1)=".",FALSE,TRUE)</formula>
    </cfRule>
    <cfRule type="expression" dxfId="2570" priority="13122">
      <formula>IF(RIGHT(TEXT(AE125,"0.#"),1)=".",TRUE,FALSE)</formula>
    </cfRule>
  </conditionalFormatting>
  <conditionalFormatting sqref="AI125">
    <cfRule type="expression" dxfId="2569" priority="13119">
      <formula>IF(RIGHT(TEXT(AI125,"0.#"),1)=".",FALSE,TRUE)</formula>
    </cfRule>
    <cfRule type="expression" dxfId="2568" priority="13120">
      <formula>IF(RIGHT(TEXT(AI125,"0.#"),1)=".",TRUE,FALSE)</formula>
    </cfRule>
  </conditionalFormatting>
  <conditionalFormatting sqref="AM125">
    <cfRule type="expression" dxfId="2567" priority="13117">
      <formula>IF(RIGHT(TEXT(AM125,"0.#"),1)=".",FALSE,TRUE)</formula>
    </cfRule>
    <cfRule type="expression" dxfId="2566" priority="13118">
      <formula>IF(RIGHT(TEXT(AM125,"0.#"),1)=".",TRUE,FALSE)</formula>
    </cfRule>
  </conditionalFormatting>
  <conditionalFormatting sqref="AQ126">
    <cfRule type="expression" dxfId="2565" priority="13109">
      <formula>IF(RIGHT(TEXT(AQ126,"0.#"),1)=".",FALSE,TRUE)</formula>
    </cfRule>
    <cfRule type="expression" dxfId="2564" priority="13110">
      <formula>IF(RIGHT(TEXT(AQ126,"0.#"),1)=".",TRUE,FALSE)</formula>
    </cfRule>
  </conditionalFormatting>
  <conditionalFormatting sqref="AE128 AQ128">
    <cfRule type="expression" dxfId="2563" priority="13107">
      <formula>IF(RIGHT(TEXT(AE128,"0.#"),1)=".",FALSE,TRUE)</formula>
    </cfRule>
    <cfRule type="expression" dxfId="2562" priority="13108">
      <formula>IF(RIGHT(TEXT(AE128,"0.#"),1)=".",TRUE,FALSE)</formula>
    </cfRule>
  </conditionalFormatting>
  <conditionalFormatting sqref="AI128">
    <cfRule type="expression" dxfId="2561" priority="13105">
      <formula>IF(RIGHT(TEXT(AI128,"0.#"),1)=".",FALSE,TRUE)</formula>
    </cfRule>
    <cfRule type="expression" dxfId="2560" priority="13106">
      <formula>IF(RIGHT(TEXT(AI128,"0.#"),1)=".",TRUE,FALSE)</formula>
    </cfRule>
  </conditionalFormatting>
  <conditionalFormatting sqref="AM128">
    <cfRule type="expression" dxfId="2559" priority="13103">
      <formula>IF(RIGHT(TEXT(AM128,"0.#"),1)=".",FALSE,TRUE)</formula>
    </cfRule>
    <cfRule type="expression" dxfId="2558" priority="13104">
      <formula>IF(RIGHT(TEXT(AM128,"0.#"),1)=".",TRUE,FALSE)</formula>
    </cfRule>
  </conditionalFormatting>
  <conditionalFormatting sqref="AQ129">
    <cfRule type="expression" dxfId="2557" priority="13095">
      <formula>IF(RIGHT(TEXT(AQ129,"0.#"),1)=".",FALSE,TRUE)</formula>
    </cfRule>
    <cfRule type="expression" dxfId="2556" priority="13096">
      <formula>IF(RIGHT(TEXT(AQ129,"0.#"),1)=".",TRUE,FALSE)</formula>
    </cfRule>
  </conditionalFormatting>
  <conditionalFormatting sqref="AE75">
    <cfRule type="expression" dxfId="2555" priority="13093">
      <formula>IF(RIGHT(TEXT(AE75,"0.#"),1)=".",FALSE,TRUE)</formula>
    </cfRule>
    <cfRule type="expression" dxfId="2554" priority="13094">
      <formula>IF(RIGHT(TEXT(AE75,"0.#"),1)=".",TRUE,FALSE)</formula>
    </cfRule>
  </conditionalFormatting>
  <conditionalFormatting sqref="AE76">
    <cfRule type="expression" dxfId="2553" priority="13091">
      <formula>IF(RIGHT(TEXT(AE76,"0.#"),1)=".",FALSE,TRUE)</formula>
    </cfRule>
    <cfRule type="expression" dxfId="2552" priority="13092">
      <formula>IF(RIGHT(TEXT(AE76,"0.#"),1)=".",TRUE,FALSE)</formula>
    </cfRule>
  </conditionalFormatting>
  <conditionalFormatting sqref="AE77">
    <cfRule type="expression" dxfId="2551" priority="13089">
      <formula>IF(RIGHT(TEXT(AE77,"0.#"),1)=".",FALSE,TRUE)</formula>
    </cfRule>
    <cfRule type="expression" dxfId="2550" priority="13090">
      <formula>IF(RIGHT(TEXT(AE77,"0.#"),1)=".",TRUE,FALSE)</formula>
    </cfRule>
  </conditionalFormatting>
  <conditionalFormatting sqref="AI77">
    <cfRule type="expression" dxfId="2549" priority="13087">
      <formula>IF(RIGHT(TEXT(AI77,"0.#"),1)=".",FALSE,TRUE)</formula>
    </cfRule>
    <cfRule type="expression" dxfId="2548" priority="13088">
      <formula>IF(RIGHT(TEXT(AI77,"0.#"),1)=".",TRUE,FALSE)</formula>
    </cfRule>
  </conditionalFormatting>
  <conditionalFormatting sqref="AI76">
    <cfRule type="expression" dxfId="2547" priority="13085">
      <formula>IF(RIGHT(TEXT(AI76,"0.#"),1)=".",FALSE,TRUE)</formula>
    </cfRule>
    <cfRule type="expression" dxfId="2546" priority="13086">
      <formula>IF(RIGHT(TEXT(AI76,"0.#"),1)=".",TRUE,FALSE)</formula>
    </cfRule>
  </conditionalFormatting>
  <conditionalFormatting sqref="AI75">
    <cfRule type="expression" dxfId="2545" priority="13083">
      <formula>IF(RIGHT(TEXT(AI75,"0.#"),1)=".",FALSE,TRUE)</formula>
    </cfRule>
    <cfRule type="expression" dxfId="2544" priority="13084">
      <formula>IF(RIGHT(TEXT(AI75,"0.#"),1)=".",TRUE,FALSE)</formula>
    </cfRule>
  </conditionalFormatting>
  <conditionalFormatting sqref="AM75">
    <cfRule type="expression" dxfId="2543" priority="13081">
      <formula>IF(RIGHT(TEXT(AM75,"0.#"),1)=".",FALSE,TRUE)</formula>
    </cfRule>
    <cfRule type="expression" dxfId="2542" priority="13082">
      <formula>IF(RIGHT(TEXT(AM75,"0.#"),1)=".",TRUE,FALSE)</formula>
    </cfRule>
  </conditionalFormatting>
  <conditionalFormatting sqref="AM76">
    <cfRule type="expression" dxfId="2541" priority="13079">
      <formula>IF(RIGHT(TEXT(AM76,"0.#"),1)=".",FALSE,TRUE)</formula>
    </cfRule>
    <cfRule type="expression" dxfId="2540" priority="13080">
      <formula>IF(RIGHT(TEXT(AM76,"0.#"),1)=".",TRUE,FALSE)</formula>
    </cfRule>
  </conditionalFormatting>
  <conditionalFormatting sqref="AM77">
    <cfRule type="expression" dxfId="2539" priority="13077">
      <formula>IF(RIGHT(TEXT(AM77,"0.#"),1)=".",FALSE,TRUE)</formula>
    </cfRule>
    <cfRule type="expression" dxfId="2538" priority="13078">
      <formula>IF(RIGHT(TEXT(AM77,"0.#"),1)=".",TRUE,FALSE)</formula>
    </cfRule>
  </conditionalFormatting>
  <conditionalFormatting sqref="AE134:AE135 AI134:AI135 AM134:AM135 AQ134:AQ135 AU134:AU135">
    <cfRule type="expression" dxfId="2537" priority="13063">
      <formula>IF(RIGHT(TEXT(AE134,"0.#"),1)=".",FALSE,TRUE)</formula>
    </cfRule>
    <cfRule type="expression" dxfId="2536" priority="13064">
      <formula>IF(RIGHT(TEXT(AE134,"0.#"),1)=".",TRUE,FALSE)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 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19:AC19">
    <cfRule type="expression" dxfId="709" priority="9">
      <formula>IF(RIGHT(TEXT(P19,"0.#"),1)=".",FALSE,TRUE)</formula>
    </cfRule>
    <cfRule type="expression" dxfId="708" priority="10">
      <formula>IF(RIGHT(TEXT(P19,"0.#"),1)=".",TRUE,FALSE)</formula>
    </cfRule>
  </conditionalFormatting>
  <conditionalFormatting sqref="AE102 AQ102">
    <cfRule type="expression" dxfId="707" priority="7">
      <formula>IF(RIGHT(TEXT(AE102,"0.#"),1)=".",FALSE,TRUE)</formula>
    </cfRule>
    <cfRule type="expression" dxfId="706" priority="8">
      <formula>IF(RIGHT(TEXT(AE102,"0.#"),1)=".",TRUE,FALSE)</formula>
    </cfRule>
  </conditionalFormatting>
  <conditionalFormatting sqref="AI102">
    <cfRule type="expression" dxfId="705" priority="5">
      <formula>IF(RIGHT(TEXT(AI102,"0.#"),1)=".",FALSE,TRUE)</formula>
    </cfRule>
    <cfRule type="expression" dxfId="704" priority="6">
      <formula>IF(RIGHT(TEXT(AI102,"0.#"),1)=".",TRUE,FALSE)</formula>
    </cfRule>
  </conditionalFormatting>
  <conditionalFormatting sqref="AM102">
    <cfRule type="expression" dxfId="703" priority="3">
      <formula>IF(RIGHT(TEXT(AM102,"0.#"),1)=".",FALSE,TRUE)</formula>
    </cfRule>
    <cfRule type="expression" dxfId="702" priority="4">
      <formula>IF(RIGHT(TEXT(AM102,"0.#"),1)=".",TRUE,FALSE)</formula>
    </cfRule>
  </conditionalFormatting>
  <conditionalFormatting sqref="AU71">
    <cfRule type="expression" dxfId="701" priority="1">
      <formula>IF(RIGHT(TEXT(AU71,"0.#"),1)=".",FALSE,TRUE)</formula>
    </cfRule>
    <cfRule type="expression" dxfId="700" priority="2">
      <formula>IF(RIGHT(TEXT(AU71,"0.#"),1)=".",TRUE,FALSE)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129" max="49" man="1"/>
    <brk id="704" max="49" man="1"/>
    <brk id="735"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555</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555</v>
      </c>
      <c r="M6" s="13" t="str">
        <f t="shared" si="2"/>
        <v>公共事業</v>
      </c>
      <c r="N6" s="13" t="str">
        <f t="shared" si="6"/>
        <v>公共事業</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t="s">
        <v>555</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t="s">
        <v>555</v>
      </c>
      <c r="C8" s="13" t="str">
        <f t="shared" si="0"/>
        <v>交通安全対策</v>
      </c>
      <c r="D8" s="13" t="str">
        <f t="shared" si="8"/>
        <v>観光立国、交通安全対策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555</v>
      </c>
      <c r="C9" s="13" t="str">
        <f t="shared" si="0"/>
        <v>高齢社会対策</v>
      </c>
      <c r="D9" s="13" t="str">
        <f t="shared" si="8"/>
        <v>観光立国、交通安全対策、高齢社会対策</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t="s">
        <v>555</v>
      </c>
      <c r="C10" s="13" t="str">
        <f t="shared" si="0"/>
        <v>国土強靱化施策</v>
      </c>
      <c r="D10" s="13" t="str">
        <f t="shared" si="8"/>
        <v>観光立国、交通安全対策、高齢社会対策、国土強靱化施策</v>
      </c>
      <c r="F10" s="18" t="s">
        <v>235</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観光立国、交通安全対策、高齢社会対策、国土強靱化施策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観光立国、交通安全対策、高齢社会対策、国土強靱化施策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555</v>
      </c>
      <c r="C13" s="13" t="str">
        <f t="shared" si="0"/>
        <v>障害者施策</v>
      </c>
      <c r="D13" s="13" t="str">
        <f t="shared" si="8"/>
        <v>観光立国、交通安全対策、高齢社会対策、国土強靱化施策、障害者施策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t="s">
        <v>555</v>
      </c>
      <c r="C14" s="13" t="str">
        <f t="shared" si="0"/>
        <v>少子化社会対策</v>
      </c>
      <c r="D14" s="13" t="str">
        <f t="shared" si="8"/>
        <v>観光立国、交通安全対策、高齢社会対策、国土強靱化施策、障害者施策、少子化社会対策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観光立国、交通安全対策、高齢社会対策、国土強靱化施策、障害者施策、少子化社会対策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観光立国、交通安全対策、高齢社会対策、国土強靱化施策、障害者施策、少子化社会対策、男女共同参画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555</v>
      </c>
      <c r="C17" s="13" t="str">
        <f t="shared" si="0"/>
        <v>地球温暖化対策</v>
      </c>
      <c r="D17" s="13" t="str">
        <f t="shared" si="8"/>
        <v>観光立国、交通安全対策、高齢社会対策、国土強靱化施策、障害者施策、少子化社会対策、男女共同参画、地球温暖化対策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観光立国、交通安全対策、高齢社会対策、国土強靱化施策、障害者施策、少子化社会対策、男女共同参画、地球温暖化対策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観光立国、交通安全対策、高齢社会対策、国土強靱化施策、障害者施策、少子化社会対策、男女共同参画、地球温暖化対策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観光立国、交通安全対策、高齢社会対策、国土強靱化施策、障害者施策、少子化社会対策、男女共同参画、地球温暖化対策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観光立国、交通安全対策、高齢社会対策、国土強靱化施策、障害者施策、少子化社会対策、男女共同参画、地球温暖化対策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観光立国、交通安全対策、高齢社会対策、国土強靱化施策、障害者施策、少子化社会対策、男女共同参画、地球温暖化対策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観光立国、交通安全対策、高齢社会対策、国土強靱化施策、障害者施策、少子化社会対策、男女共同参画、地球温暖化対策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観光立国、交通安全対策、高齢社会対策、国土強靱化施策、障害者施策、少子化社会対策、男女共同参画、地球温暖化対策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観光立国、交通安全対策、高齢社会対策、国土強靱化施策、障害者施策、少子化社会対策、男女共同参画、地球温暖化対策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観光立国、交通安全対策、高齢社会対策、国土強靱化施策、障害者施策、少子化社会対策、男女共同参画、地球温暖化対策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34"/>
      <c r="AA2" s="835"/>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34"/>
      <c r="AA9" s="835"/>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34"/>
      <c r="AA16" s="835"/>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34"/>
      <c r="AA23" s="835"/>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34"/>
      <c r="AA30" s="835"/>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34"/>
      <c r="AA37" s="835"/>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34"/>
      <c r="AA44" s="835"/>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34"/>
      <c r="AA51" s="835"/>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34"/>
      <c r="AA58" s="835"/>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34"/>
      <c r="AA65" s="835"/>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20" t="s">
        <v>17</v>
      </c>
      <c r="H3" s="667"/>
      <c r="I3" s="667"/>
      <c r="J3" s="667"/>
      <c r="K3" s="667"/>
      <c r="L3" s="666" t="s">
        <v>18</v>
      </c>
      <c r="M3" s="667"/>
      <c r="N3" s="667"/>
      <c r="O3" s="667"/>
      <c r="P3" s="667"/>
      <c r="Q3" s="667"/>
      <c r="R3" s="667"/>
      <c r="S3" s="667"/>
      <c r="T3" s="667"/>
      <c r="U3" s="667"/>
      <c r="V3" s="667"/>
      <c r="W3" s="667"/>
      <c r="X3" s="668"/>
      <c r="Y3" s="652" t="s">
        <v>19</v>
      </c>
      <c r="Z3" s="653"/>
      <c r="AA3" s="653"/>
      <c r="AB3" s="803"/>
      <c r="AC3" s="820"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10"/>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8"/>
    </row>
    <row r="16" spans="1:50" ht="25.5" customHeight="1" x14ac:dyDescent="0.15">
      <c r="A16" s="1051"/>
      <c r="B16" s="1052"/>
      <c r="C16" s="1052"/>
      <c r="D16" s="1052"/>
      <c r="E16" s="1052"/>
      <c r="F16" s="1053"/>
      <c r="G16" s="820"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3"/>
      <c r="AC16" s="820"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10"/>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8"/>
    </row>
    <row r="29" spans="1:50" ht="24.75" customHeight="1" x14ac:dyDescent="0.15">
      <c r="A29" s="1051"/>
      <c r="B29" s="1052"/>
      <c r="C29" s="1052"/>
      <c r="D29" s="1052"/>
      <c r="E29" s="1052"/>
      <c r="F29" s="1053"/>
      <c r="G29" s="820"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3"/>
      <c r="AC29" s="820"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10"/>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8"/>
    </row>
    <row r="42" spans="1:50" ht="24.75" customHeight="1" x14ac:dyDescent="0.15">
      <c r="A42" s="1051"/>
      <c r="B42" s="1052"/>
      <c r="C42" s="1052"/>
      <c r="D42" s="1052"/>
      <c r="E42" s="1052"/>
      <c r="F42" s="1053"/>
      <c r="G42" s="820"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3"/>
      <c r="AC42" s="820"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10"/>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8"/>
    </row>
    <row r="56" spans="1:50" ht="24.75" customHeight="1" x14ac:dyDescent="0.15">
      <c r="A56" s="1051"/>
      <c r="B56" s="1052"/>
      <c r="C56" s="1052"/>
      <c r="D56" s="1052"/>
      <c r="E56" s="1052"/>
      <c r="F56" s="1053"/>
      <c r="G56" s="820"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3"/>
      <c r="AC56" s="820"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10"/>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8"/>
    </row>
    <row r="69" spans="1:50" ht="25.5" customHeight="1" x14ac:dyDescent="0.15">
      <c r="A69" s="1051"/>
      <c r="B69" s="1052"/>
      <c r="C69" s="1052"/>
      <c r="D69" s="1052"/>
      <c r="E69" s="1052"/>
      <c r="F69" s="1053"/>
      <c r="G69" s="820"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3"/>
      <c r="AC69" s="820"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10"/>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8"/>
    </row>
    <row r="82" spans="1:50" ht="24.75" customHeight="1" x14ac:dyDescent="0.15">
      <c r="A82" s="1051"/>
      <c r="B82" s="1052"/>
      <c r="C82" s="1052"/>
      <c r="D82" s="1052"/>
      <c r="E82" s="1052"/>
      <c r="F82" s="1053"/>
      <c r="G82" s="820"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3"/>
      <c r="AC82" s="820"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10"/>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8"/>
    </row>
    <row r="95" spans="1:50" ht="24.75" customHeight="1" x14ac:dyDescent="0.15">
      <c r="A95" s="1051"/>
      <c r="B95" s="1052"/>
      <c r="C95" s="1052"/>
      <c r="D95" s="1052"/>
      <c r="E95" s="1052"/>
      <c r="F95" s="1053"/>
      <c r="G95" s="820"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3"/>
      <c r="AC95" s="820"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10"/>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8"/>
    </row>
    <row r="109" spans="1:50" ht="24.75" customHeight="1" x14ac:dyDescent="0.15">
      <c r="A109" s="1051"/>
      <c r="B109" s="1052"/>
      <c r="C109" s="1052"/>
      <c r="D109" s="1052"/>
      <c r="E109" s="1052"/>
      <c r="F109" s="1053"/>
      <c r="G109" s="820"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3"/>
      <c r="AC109" s="820"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10"/>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8"/>
    </row>
    <row r="122" spans="1:50" ht="25.5" customHeight="1" x14ac:dyDescent="0.15">
      <c r="A122" s="1051"/>
      <c r="B122" s="1052"/>
      <c r="C122" s="1052"/>
      <c r="D122" s="1052"/>
      <c r="E122" s="1052"/>
      <c r="F122" s="1053"/>
      <c r="G122" s="820"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3"/>
      <c r="AC122" s="820"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10"/>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8"/>
    </row>
    <row r="135" spans="1:50" ht="24.75" customHeight="1" x14ac:dyDescent="0.15">
      <c r="A135" s="1051"/>
      <c r="B135" s="1052"/>
      <c r="C135" s="1052"/>
      <c r="D135" s="1052"/>
      <c r="E135" s="1052"/>
      <c r="F135" s="1053"/>
      <c r="G135" s="820"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3"/>
      <c r="AC135" s="820"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10"/>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8"/>
    </row>
    <row r="148" spans="1:50" ht="24.75" customHeight="1" x14ac:dyDescent="0.15">
      <c r="A148" s="1051"/>
      <c r="B148" s="1052"/>
      <c r="C148" s="1052"/>
      <c r="D148" s="1052"/>
      <c r="E148" s="1052"/>
      <c r="F148" s="1053"/>
      <c r="G148" s="820"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3"/>
      <c r="AC148" s="820"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10"/>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8"/>
    </row>
    <row r="162" spans="1:50" ht="24.75" customHeight="1" x14ac:dyDescent="0.15">
      <c r="A162" s="1051"/>
      <c r="B162" s="1052"/>
      <c r="C162" s="1052"/>
      <c r="D162" s="1052"/>
      <c r="E162" s="1052"/>
      <c r="F162" s="1053"/>
      <c r="G162" s="820"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3"/>
      <c r="AC162" s="820"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10"/>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8"/>
    </row>
    <row r="175" spans="1:50" ht="25.5" customHeight="1" x14ac:dyDescent="0.15">
      <c r="A175" s="1051"/>
      <c r="B175" s="1052"/>
      <c r="C175" s="1052"/>
      <c r="D175" s="1052"/>
      <c r="E175" s="1052"/>
      <c r="F175" s="1053"/>
      <c r="G175" s="820"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3"/>
      <c r="AC175" s="820"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10"/>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8"/>
    </row>
    <row r="188" spans="1:50" ht="24.75" customHeight="1" x14ac:dyDescent="0.15">
      <c r="A188" s="1051"/>
      <c r="B188" s="1052"/>
      <c r="C188" s="1052"/>
      <c r="D188" s="1052"/>
      <c r="E188" s="1052"/>
      <c r="F188" s="1053"/>
      <c r="G188" s="820"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3"/>
      <c r="AC188" s="820"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10"/>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8"/>
    </row>
    <row r="201" spans="1:50" ht="24.75" customHeight="1" x14ac:dyDescent="0.15">
      <c r="A201" s="1051"/>
      <c r="B201" s="1052"/>
      <c r="C201" s="1052"/>
      <c r="D201" s="1052"/>
      <c r="E201" s="1052"/>
      <c r="F201" s="1053"/>
      <c r="G201" s="820"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3"/>
      <c r="AC201" s="820"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10"/>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8"/>
    </row>
    <row r="215" spans="1:50" ht="24.75" customHeight="1" x14ac:dyDescent="0.15">
      <c r="A215" s="1051"/>
      <c r="B215" s="1052"/>
      <c r="C215" s="1052"/>
      <c r="D215" s="1052"/>
      <c r="E215" s="1052"/>
      <c r="F215" s="1053"/>
      <c r="G215" s="820"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3"/>
      <c r="AC215" s="820"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10"/>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8"/>
    </row>
    <row r="228" spans="1:50" ht="25.5" customHeight="1" x14ac:dyDescent="0.15">
      <c r="A228" s="1051"/>
      <c r="B228" s="1052"/>
      <c r="C228" s="1052"/>
      <c r="D228" s="1052"/>
      <c r="E228" s="1052"/>
      <c r="F228" s="1053"/>
      <c r="G228" s="820"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3"/>
      <c r="AC228" s="820"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10"/>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8"/>
    </row>
    <row r="241" spans="1:50" ht="24.75" customHeight="1" x14ac:dyDescent="0.15">
      <c r="A241" s="1051"/>
      <c r="B241" s="1052"/>
      <c r="C241" s="1052"/>
      <c r="D241" s="1052"/>
      <c r="E241" s="1052"/>
      <c r="F241" s="1053"/>
      <c r="G241" s="820"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3"/>
      <c r="AC241" s="820"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10"/>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8"/>
    </row>
    <row r="254" spans="1:50" ht="24.75" customHeight="1" x14ac:dyDescent="0.15">
      <c r="A254" s="1051"/>
      <c r="B254" s="1052"/>
      <c r="C254" s="1052"/>
      <c r="D254" s="1052"/>
      <c r="E254" s="1052"/>
      <c r="F254" s="1053"/>
      <c r="G254" s="820"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3"/>
      <c r="AC254" s="820"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10"/>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6" sqref="AH6:AK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2018-07-06T06:57:11Z</cp:lastPrinted>
  <dcterms:created xsi:type="dcterms:W3CDTF">2012-03-13T00:50:25Z</dcterms:created>
  <dcterms:modified xsi:type="dcterms:W3CDTF">2018-07-09T06:33:40Z</dcterms:modified>
</cp:coreProperties>
</file>