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重要文書（保存期間１年以上）\予算班\1.地下鉄補助\03 予算編成\1.各年度予算編成\H31予算\5.行政事業レビュー\8.24　最終公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Y784" i="3" l="1"/>
  <c r="Y783" i="3"/>
  <c r="Y782" i="3"/>
  <c r="Y781" i="3"/>
  <c r="Z739" i="3"/>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<sst xmlns="http://schemas.openxmlformats.org/spreadsheetml/2006/main" count="2914" uniqueCount="646">
  <si>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</si>
  <si>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</si>
  <si>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</si>
  <si>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</si>
  <si>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</si>
  <si>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</si>
  <si>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</si>
  <si>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</si>
  <si>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</si>
  <si>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</si>
  <si>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</si>
  <si>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</si>
  <si>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</si>
  <si>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</si>
  <si>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</si>
  <si>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</si>
  <si>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</si>
  <si>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</si>
  <si>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</si>
  <si>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</si>
  <si>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</si>
  <si>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</si>
  <si>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</si>
  <si>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</si>
  <si>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</si>
  <si>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</si>
  <si>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</si>
  <si>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</si>
  <si>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</si>
  <si>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</si>
  <si>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</si>
  <si>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</si>
  <si>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</si>
  <si>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</si>
  <si>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</si>
  <si>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</si>
  <si>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</si>
  <si>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</si>
  <si>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</si>
  <si>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</si>
  <si>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</si>
  <si>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</si>
  <si>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</si>
  <si>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</si>
  <si>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</si>
  <si>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</si>
  <si>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</si>
  <si>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</si>
  <si>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</si>
  <si>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</si>
  <si>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</si>
  <si>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</si>
  <si>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</si>
  <si>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</si>
  <si>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</si>
  <si>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</si>
  <si>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</si>
  <si>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</si>
  <si>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</si>
  <si>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</si>
  <si>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</si>
  <si>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</si>
  <si>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</si>
  <si>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</si>
  <si>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</si>
  <si>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</si>
  <si>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</si>
  <si>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</si>
  <si>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</si>
  <si>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</si>
  <si>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</si>
  <si>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</si>
  <si>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</si>
  <si>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</si>
  <si>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</si>
  <si>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</si>
  <si>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</si>
  <si>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</si>
  <si>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</si>
  <si>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</si>
  <si>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</si>
  <si>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</si>
  <si>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</si>
  <si>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</si>
  <si>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</si>
  <si>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</si>
  <si>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</si>
  <si>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</si>
  <si>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</si>
  <si>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</si>
  <si>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</si>
  <si>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</si>
  <si>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</si>
  <si>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</si>
  <si>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</si>
  <si>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</si>
  <si>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</si>
  <si>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</si>
  <si>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</si>
  <si>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</si>
  <si>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</si>
  <si>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</si>
  <si>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</si>
  <si>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</si>
  <si>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</si>
  <si>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</si>
  <si>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</si>
  <si>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</si>
  <si>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</si>
  <si>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</si>
  <si>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</si>
  <si>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</si>
  <si>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</si>
  <si>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</si>
  <si>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</si>
  <si>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</si>
  <si>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</si>
  <si>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</si>
  <si>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</si>
  <si>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</si>
  <si>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</si>
  <si>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</si>
  <si>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</si>
  <si>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</si>
  <si>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</si>
  <si>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</si>
  <si>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</si>
  <si>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</si>
  <si>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</si>
  <si>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</si>
  <si>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</si>
  <si>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</si>
  <si>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</si>
  <si>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</si>
  <si>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</si>
  <si>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</si>
  <si>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</si>
  <si>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</si>
  <si>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</si>
  <si>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</si>
  <si>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</si>
  <si>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</si>
  <si>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</si>
  <si>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</si>
  <si>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</si>
  <si>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</si>
  <si>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</si>
  <si>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</si>
  <si>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</si>
  <si>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</si>
  <si>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</si>
  <si>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</si>
  <si>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</si>
  <si>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</si>
  <si>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</si>
  <si>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</si>
  <si>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</si>
  <si>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</si>
  <si>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</si>
  <si>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</si>
  <si>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</si>
  <si>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</si>
  <si>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</si>
  <si>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</si>
  <si>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</si>
  <si>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</si>
  <si>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</si>
  <si>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</si>
  <si>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</si>
  <si>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</si>
  <si>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</si>
  <si>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</si>
  <si>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</si>
  <si>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</si>
  <si>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</si>
  <si>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</si>
  <si>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</si>
  <si>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</si>
  <si>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</si>
  <si>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</si>
  <si>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</si>
  <si>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</si>
  <si>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</si>
  <si>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</si>
  <si>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</si>
  <si>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</si>
  <si>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</si>
  <si>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</si>
  <si>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</si>
  <si>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</si>
  <si>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</si>
  <si>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</si>
  <si>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</si>
  <si>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</si>
  <si>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</si>
  <si>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</si>
  <si>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</si>
  <si>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</si>
  <si>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</si>
  <si>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</si>
  <si>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</si>
  <si>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</si>
  <si>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</si>
  <si>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</si>
  <si>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</si>
  <si>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</si>
  <si>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</si>
  <si>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</si>
  <si>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</si>
  <si>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</si>
  <si>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</si>
  <si>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</si>
  <si>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</si>
  <si>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</si>
  <si>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</si>
  <si>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</si>
  <si>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</si>
  <si>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</si>
  <si>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</si>
  <si>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</si>
  <si>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</si>
  <si>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</si>
  <si>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</si>
  <si>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</si>
  <si>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</si>
  <si>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</si>
  <si>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</si>
  <si>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</si>
  <si>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</si>
  <si>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</si>
  <si>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</si>
  <si>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</si>
  <si>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</si>
  <si>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</si>
  <si>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</si>
  <si>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</si>
  <si>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</si>
  <si>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</si>
  <si>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</si>
  <si>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</si>
  <si>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</si>
  <si>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</si>
  <si>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</si>
  <si>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</si>
  <si>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</si>
  <si>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</si>
  <si>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</si>
  <si>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</si>
  <si>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</si>
  <si>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</si>
  <si>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</si>
  <si>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</si>
  <si>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</si>
  <si>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</si>
  <si>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</si>
  <si>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</si>
  <si>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</si>
  <si>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</si>
  <si>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</si>
  <si>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</si>
  <si>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</si>
  <si>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</si>
  <si>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</si>
  <si>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</si>
  <si>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</si>
  <si>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</si>
  <si>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</si>
  <si>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</si>
  <si>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</si>
  <si>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</si>
  <si>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</si>
  <si>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</si>
  <si>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</si>
  <si>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</si>
  <si>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</si>
  <si>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</si>
  <si>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</si>
  <si>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</si>
  <si>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</si>
  <si>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</si>
  <si>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</si>
  <si>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</si>
  <si>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</si>
  <si>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</si>
  <si>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</si>
  <si>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</si>
  <si>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</si>
  <si>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</si>
  <si>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</si>
  <si>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</si>
  <si>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</si>
  <si>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</si>
  <si>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</si>
  <si>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</si>
  <si>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</si>
  <si>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</si>
  <si>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</si>
  <si>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</si>
  <si>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</si>
  <si>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</si>
  <si>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</si>
  <si>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</si>
  <si>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</si>
  <si>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</si>
  <si>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</si>
  <si>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</si>
  <si>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</si>
  <si>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</si>
  <si>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</si>
  <si>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</si>
  <si>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</si>
  <si>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</si>
  <si>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</si>
  <si>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</si>
  <si>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</si>
  <si>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</si>
  <si>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</si>
  <si>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</si>
  <si>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</si>
  <si>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</si>
  <si>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</si>
  <si>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</si>
  <si>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</si>
  <si>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</si>
  <si>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</si>
  <si>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</si>
  <si>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</si>
  <si>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</si>
  <si>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</si>
  <si>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</si>
  <si>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</si>
  <si>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</si>
  <si>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</si>
  <si>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</si>
  <si>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</si>
  <si>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</si>
  <si>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</si>
  <si>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</si>
  <si>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</si>
  <si>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</si>
  <si>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</si>
  <si>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</si>
  <si>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</si>
  <si>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</si>
  <si>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</si>
  <si>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</si>
  <si>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</si>
  <si>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</si>
  <si>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</si>
  <si>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</si>
  <si>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</si>
  <si>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</si>
  <si>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</si>
  <si>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</si>
  <si>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</si>
  <si>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</si>
  <si>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</si>
  <si>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</si>
  <si>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</si>
  <si>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</si>
  <si>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</si>
  <si>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</si>
  <si>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</si>
  <si>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</si>
  <si>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</si>
  <si>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</si>
  <si>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</si>
  <si>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</si>
  <si>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</si>
  <si>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</si>
  <si>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</si>
  <si>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</si>
  <si>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</si>
  <si>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</si>
  <si>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</si>
  <si>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</si>
  <si>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</si>
  <si>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</si>
  <si>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</si>
  <si>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</si>
  <si>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</si>
  <si>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</si>
  <si>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</si>
  <si>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</si>
  <si>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</si>
  <si>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</si>
  <si>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</si>
  <si>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</si>
  <si>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</si>
  <si>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</si>
  <si>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</si>
  <si>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</si>
  <si>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</si>
  <si>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</si>
  <si>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</si>
  <si>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</si>
  <si>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</si>
  <si>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</si>
  <si>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</si>
  <si>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</si>
  <si>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</si>
  <si>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</si>
  <si>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</si>
  <si>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</si>
  <si>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</si>
  <si>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</si>
  <si>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</si>
  <si>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</si>
  <si>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</si>
  <si>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</si>
  <si>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</si>
  <si>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</si>
  <si>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</si>
  <si>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</si>
  <si>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</si>
  <si>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</si>
  <si>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</si>
  <si>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</si>
  <si>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</si>
  <si>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</si>
  <si>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</si>
  <si>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</si>
  <si>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</si>
  <si>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</si>
  <si>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</si>
  <si>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</si>
  <si>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</si>
  <si>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</si>
  <si>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</si>
  <si>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</si>
  <si>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</si>
  <si>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</si>
  <si>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</si>
  <si>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</si>
  <si>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</si>
  <si>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</si>
  <si>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</si>
  <si>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</si>
  <si>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</si>
  <si>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</si>
  <si>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</si>
  <si>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</si>
  <si>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</si>
  <si>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</si>
  <si>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</si>
  <si>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</si>
  <si>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</si>
  <si>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</si>
  <si>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</si>
  <si>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</si>
  <si>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</si>
  <si>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</si>
  <si>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</si>
  <si>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</si>
  <si>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</si>
  <si>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</si>
  <si>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</si>
  <si>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</si>
  <si>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</si>
  <si>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</si>
  <si>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</si>
  <si>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</si>
  <si>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</si>
  <si>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</si>
  <si>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</si>
  <si>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</si>
  <si>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</si>
  <si>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</si>
  <si>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</si>
  <si>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</si>
  <si>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</si>
  <si>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</si>
  <si>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</si>
  <si>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</si>
  <si>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</si>
  <si>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</si>
  <si>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</si>
  <si>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</si>
  <si>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</si>
  <si>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</si>
  <si>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</si>
  <si>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</si>
  <si>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</si>
  <si>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</si>
  <si>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</si>
  <si>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</si>
  <si>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</si>
  <si>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</si>
  <si>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</si>
  <si>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</si>
  <si>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</si>
  <si>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</si>
  <si>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</si>
  <si>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</si>
  <si>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</si>
  <si>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</si>
  <si>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</si>
  <si>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</si>
  <si>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</si>
  <si>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</si>
  <si>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</si>
  <si>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</si>
  <si>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</si>
  <si>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</si>
  <si>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</si>
  <si>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</si>
  <si>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</si>
  <si>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</si>
  <si>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</si>
  <si>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</si>
  <si>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</si>
  <si>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</si>
  <si>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</si>
  <si>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</si>
  <si>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</si>
  <si>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</si>
  <si>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</si>
  <si>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</si>
  <si>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</si>
  <si>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</si>
  <si>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</si>
  <si>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</si>
  <si>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</si>
  <si>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</si>
  <si>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</si>
  <si>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</si>
  <si>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</si>
  <si>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</si>
  <si>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</si>
  <si>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</si>
  <si>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</si>
  <si>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</si>
  <si>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</si>
  <si>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</si>
  <si>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</si>
  <si>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</si>
  <si>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</si>
  <si>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</si>
  <si>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</si>
  <si>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</si>
  <si>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</si>
  <si>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</si>
  <si>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</si>
  <si>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</si>
  <si>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</si>
  <si>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</si>
  <si>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</si>
  <si>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</si>
  <si>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幹線鉄道等活性化事業</t>
    <rPh sb="0" eb="2">
      <t>カンセン</t>
    </rPh>
    <rPh sb="2" eb="4">
      <t>テツドウ</t>
    </rPh>
    <rPh sb="4" eb="5">
      <t>トウ</t>
    </rPh>
    <rPh sb="5" eb="8">
      <t>カッセイカ</t>
    </rPh>
    <rPh sb="8" eb="10">
      <t>ジギョウ</t>
    </rPh>
    <phoneticPr fontId="5"/>
  </si>
  <si>
    <t>・鉄道事業課
・都市鉄道政策課</t>
    <rPh sb="1" eb="3">
      <t>テツドウ</t>
    </rPh>
    <rPh sb="3" eb="5">
      <t>ジギョウ</t>
    </rPh>
    <rPh sb="5" eb="6">
      <t>カ</t>
    </rPh>
    <rPh sb="8" eb="10">
      <t>トシ</t>
    </rPh>
    <rPh sb="10" eb="12">
      <t>テツドウ</t>
    </rPh>
    <rPh sb="12" eb="15">
      <t>セイサクカ</t>
    </rPh>
    <phoneticPr fontId="5"/>
  </si>
  <si>
    <t>国土交通省</t>
  </si>
  <si>
    <t>○</t>
  </si>
  <si>
    <t>-</t>
  </si>
  <si>
    <t>-</t>
    <phoneticPr fontId="5"/>
  </si>
  <si>
    <t>【補助対象者】法定協議会、地方公共団体の出資に係る鉄道施設の整備・保有を目的とする法人
【補　 助 　率】〔高速化、旅客線化、貨物拠点整備、乗継円滑化〕補助対象経費の２／１０以内
　　　　　　　　　〔まちづくり連携高速化工事及び形成計画事業〕補助対象経費の１／３以内
　　　　　　　　　〔鉄道貨物輸送力増強〕補助対象経費の３／１０以内</t>
    <phoneticPr fontId="5"/>
  </si>
  <si>
    <t>幹線鉄道等活性化事業費補助</t>
    <rPh sb="0" eb="2">
      <t>カンセン</t>
    </rPh>
    <rPh sb="2" eb="4">
      <t>テツドウ</t>
    </rPh>
    <rPh sb="4" eb="5">
      <t>トウ</t>
    </rPh>
    <rPh sb="5" eb="8">
      <t>カッセイカ</t>
    </rPh>
    <rPh sb="8" eb="11">
      <t>ジギョウヒ</t>
    </rPh>
    <rPh sb="11" eb="13">
      <t>ホジョ</t>
    </rPh>
    <phoneticPr fontId="5"/>
  </si>
  <si>
    <t>都市鉄道路線整備区間の1日当たりの平均輸送人員</t>
    <phoneticPr fontId="5"/>
  </si>
  <si>
    <t>千人</t>
    <rPh sb="0" eb="2">
      <t>センニン</t>
    </rPh>
    <phoneticPr fontId="5"/>
  </si>
  <si>
    <t>形成計画事業について、事後評価時の輸送人員が事業完了時の輸送人員に比べ増加した事業数を累計で１２とする</t>
    <phoneticPr fontId="5"/>
  </si>
  <si>
    <t>幹線鉄道の高速化、貨物鉄道の旅客線化、貨物列車の輸送力増強、乗継円滑化及び形成計画に基づく鉄軌道のサービス向上や利用の活性化のために必要な施設整備事業に要する費用の一部を国が助成することで、まちづくりと連携した鉄道網・沿線地域の活性化、通勤・通学混雑の緩和、環境負荷低減に資するモーダルシフトの促進等を図る。</t>
    <phoneticPr fontId="5"/>
  </si>
  <si>
    <t>事業数</t>
    <rPh sb="0" eb="2">
      <t>ジギョウ</t>
    </rPh>
    <rPh sb="2" eb="3">
      <t>スウ</t>
    </rPh>
    <phoneticPr fontId="5"/>
  </si>
  <si>
    <t>旅客線化によりＣＯ2排出量を年間約310t削減させる</t>
    <phoneticPr fontId="5"/>
  </si>
  <si>
    <t>1t-ＣＯ2当たりの削減コスト</t>
    <phoneticPr fontId="5"/>
  </si>
  <si>
    <t>需要推計に基づく</t>
    <phoneticPr fontId="5"/>
  </si>
  <si>
    <t>事業完了までにかかる国費見込額/CO2削減量(30年)</t>
    <phoneticPr fontId="5"/>
  </si>
  <si>
    <t>幹線鉄道等活性化事業の実施箇所数</t>
    <phoneticPr fontId="5"/>
  </si>
  <si>
    <t>執行額／事業実施箇所数　　　　　　</t>
    <phoneticPr fontId="5"/>
  </si>
  <si>
    <t>個所</t>
    <rPh sb="0" eb="2">
      <t>カショ</t>
    </rPh>
    <phoneticPr fontId="5"/>
  </si>
  <si>
    <t>百万円</t>
    <rPh sb="0" eb="3">
      <t>ヒャクマンエン</t>
    </rPh>
    <phoneticPr fontId="5"/>
  </si>
  <si>
    <t>執行額／
箇所数</t>
    <phoneticPr fontId="5"/>
  </si>
  <si>
    <t>1,205/6</t>
  </si>
  <si>
    <t>1,505/6</t>
  </si>
  <si>
    <t>８　都市・地域交通等の快適性、利便性の向上</t>
    <phoneticPr fontId="5"/>
  </si>
  <si>
    <t>２６　鉄道網を充実・活性化させる</t>
    <phoneticPr fontId="5"/>
  </si>
  <si>
    <t>-</t>
    <phoneticPr fontId="5"/>
  </si>
  <si>
    <t>-</t>
    <phoneticPr fontId="5"/>
  </si>
  <si>
    <t>本事業により実施される旅客線化等の内容は、鉄道網の充実・活性化のための施策に資することになる。</t>
    <rPh sb="0" eb="1">
      <t>ホン</t>
    </rPh>
    <rPh sb="1" eb="3">
      <t>ジギョウ</t>
    </rPh>
    <rPh sb="6" eb="8">
      <t>ジッシ</t>
    </rPh>
    <rPh sb="11" eb="13">
      <t>リョカク</t>
    </rPh>
    <rPh sb="13" eb="15">
      <t>センカ</t>
    </rPh>
    <rPh sb="15" eb="16">
      <t>トウ</t>
    </rPh>
    <rPh sb="17" eb="19">
      <t>ナイヨウ</t>
    </rPh>
    <rPh sb="21" eb="24">
      <t>テツドウモウ</t>
    </rPh>
    <rPh sb="25" eb="27">
      <t>ジュウジツ</t>
    </rPh>
    <rPh sb="28" eb="31">
      <t>カッセイカ</t>
    </rPh>
    <rPh sb="35" eb="36">
      <t>セ</t>
    </rPh>
    <rPh sb="36" eb="37">
      <t>サク</t>
    </rPh>
    <rPh sb="38" eb="39">
      <t>シ</t>
    </rPh>
    <phoneticPr fontId="5"/>
  </si>
  <si>
    <t>-</t>
    <phoneticPr fontId="5"/>
  </si>
  <si>
    <t>公共交通として鉄道が果たす役割の増す中、通勤・通学混雑の緩和等を図る本事業の目的は国民や社会のニーズに適している。</t>
    <phoneticPr fontId="5"/>
  </si>
  <si>
    <t>事業者のみでは進まない事業に対して、国、地方公共団体で協調して補助を行っている。</t>
    <phoneticPr fontId="5"/>
  </si>
  <si>
    <t>鉄道網・沿線地域の活性化、国民の通勤・通学の混雑の緩和、モーダルシフトの推進等に資する事業であり、優先度は高い。</t>
    <phoneticPr fontId="5"/>
  </si>
  <si>
    <t>政策目的に即した事業を優先的・重点的に採択している。</t>
    <phoneticPr fontId="5"/>
  </si>
  <si>
    <t>‐</t>
  </si>
  <si>
    <t>事業費は、国、地方公共団体及び事業者で負担をしており、受益者との負担関係は妥当である。</t>
  </si>
  <si>
    <t>事業者負担もあり、入札を導入するなど、コストについては事業者側においても削減に努めている。</t>
  </si>
  <si>
    <t>費目・使途は鉄道施設等整備に必要なものに限定されている。</t>
  </si>
  <si>
    <t>現地再精査の結果、新設橋梁架設において、工法の再検討及び道路管理者、河川管理者との調整に時間を要したこと等によるもの。</t>
    <rPh sb="52" eb="53">
      <t>ナド</t>
    </rPh>
    <phoneticPr fontId="5"/>
  </si>
  <si>
    <t>利用促進の取組をあわせて実施することを要件とするなど、より効率的に事業目的を達成するための工夫を行っている。</t>
  </si>
  <si>
    <t>当年度においては、対象施設を整備中であるが、目標達成に向けた進捗を示している。</t>
    <rPh sb="0" eb="3">
      <t>トウネンド</t>
    </rPh>
    <rPh sb="9" eb="11">
      <t>タイショウ</t>
    </rPh>
    <rPh sb="11" eb="13">
      <t>シセツ</t>
    </rPh>
    <rPh sb="14" eb="17">
      <t>セイビチュウ</t>
    </rPh>
    <rPh sb="22" eb="24">
      <t>モクヒョウ</t>
    </rPh>
    <rPh sb="24" eb="26">
      <t>タッセイ</t>
    </rPh>
    <rPh sb="27" eb="28">
      <t>ム</t>
    </rPh>
    <rPh sb="30" eb="32">
      <t>シンチョク</t>
    </rPh>
    <rPh sb="33" eb="34">
      <t>シメ</t>
    </rPh>
    <phoneticPr fontId="5"/>
  </si>
  <si>
    <t>法定計画の作成を要件とするなど、より効果的に事業を実施している。</t>
  </si>
  <si>
    <t>活動実績は当初の見込みどおり、着実な進捗を見せた。</t>
  </si>
  <si>
    <t>整備された施設は供用され、十分に活用されている。</t>
  </si>
  <si>
    <t>276</t>
    <phoneticPr fontId="5"/>
  </si>
  <si>
    <t>253</t>
    <phoneticPr fontId="5"/>
  </si>
  <si>
    <t>262</t>
    <phoneticPr fontId="5"/>
  </si>
  <si>
    <t>283</t>
    <phoneticPr fontId="5"/>
  </si>
  <si>
    <t>274</t>
    <phoneticPr fontId="5"/>
  </si>
  <si>
    <t>280</t>
    <phoneticPr fontId="5"/>
  </si>
  <si>
    <t>289</t>
    <phoneticPr fontId="5"/>
  </si>
  <si>
    <t>A.独立行政法人鉄道建設・運輸施設整備支援機構</t>
    <phoneticPr fontId="5"/>
  </si>
  <si>
    <t>B.大阪外環状鉄道（株）</t>
    <phoneticPr fontId="5"/>
  </si>
  <si>
    <t>土木費</t>
    <rPh sb="0" eb="2">
      <t>ドボク</t>
    </rPh>
    <rPh sb="2" eb="3">
      <t>ヒ</t>
    </rPh>
    <phoneticPr fontId="5"/>
  </si>
  <si>
    <t>線路設備費</t>
    <rPh sb="0" eb="2">
      <t>センロ</t>
    </rPh>
    <rPh sb="2" eb="4">
      <t>セツビ</t>
    </rPh>
    <rPh sb="4" eb="5">
      <t>ヒ</t>
    </rPh>
    <phoneticPr fontId="5"/>
  </si>
  <si>
    <t>開業設備費</t>
    <rPh sb="0" eb="2">
      <t>カイギョウ</t>
    </rPh>
    <rPh sb="2" eb="4">
      <t>セツビ</t>
    </rPh>
    <rPh sb="4" eb="5">
      <t>ヒ</t>
    </rPh>
    <phoneticPr fontId="5"/>
  </si>
  <si>
    <t>用地費</t>
    <rPh sb="0" eb="3">
      <t>ヨウチヒ</t>
    </rPh>
    <phoneticPr fontId="5"/>
  </si>
  <si>
    <t>土木工事施工費等</t>
    <rPh sb="0" eb="2">
      <t>ドボク</t>
    </rPh>
    <rPh sb="2" eb="4">
      <t>コウジ</t>
    </rPh>
    <rPh sb="4" eb="6">
      <t>セコウ</t>
    </rPh>
    <rPh sb="6" eb="7">
      <t>ヒ</t>
    </rPh>
    <rPh sb="7" eb="8">
      <t>トウ</t>
    </rPh>
    <phoneticPr fontId="5"/>
  </si>
  <si>
    <t>軌道工事施工費等</t>
    <rPh sb="0" eb="2">
      <t>キドウ</t>
    </rPh>
    <rPh sb="2" eb="4">
      <t>コウジ</t>
    </rPh>
    <rPh sb="4" eb="6">
      <t>セコウ</t>
    </rPh>
    <rPh sb="6" eb="7">
      <t>ヒ</t>
    </rPh>
    <rPh sb="7" eb="8">
      <t>トウ</t>
    </rPh>
    <phoneticPr fontId="5"/>
  </si>
  <si>
    <t>電気設備工事施工費等</t>
    <rPh sb="0" eb="2">
      <t>デンキ</t>
    </rPh>
    <rPh sb="2" eb="4">
      <t>セツビ</t>
    </rPh>
    <rPh sb="4" eb="6">
      <t>コウジ</t>
    </rPh>
    <rPh sb="6" eb="8">
      <t>セコウ</t>
    </rPh>
    <rPh sb="8" eb="9">
      <t>ヒ</t>
    </rPh>
    <rPh sb="9" eb="10">
      <t>トウ</t>
    </rPh>
    <phoneticPr fontId="5"/>
  </si>
  <si>
    <t>用地買収費等</t>
    <rPh sb="0" eb="2">
      <t>ヨウチ</t>
    </rPh>
    <rPh sb="2" eb="4">
      <t>バイシュウ</t>
    </rPh>
    <rPh sb="4" eb="5">
      <t>ヒ</t>
    </rPh>
    <rPh sb="5" eb="6">
      <t>トウ</t>
    </rPh>
    <phoneticPr fontId="5"/>
  </si>
  <si>
    <t>路盤造成等</t>
    <rPh sb="0" eb="2">
      <t>ロバン</t>
    </rPh>
    <rPh sb="2" eb="4">
      <t>ゾウセイ</t>
    </rPh>
    <rPh sb="4" eb="5">
      <t>トウ</t>
    </rPh>
    <phoneticPr fontId="5"/>
  </si>
  <si>
    <t>軌道新設等</t>
    <rPh sb="0" eb="2">
      <t>キドウ</t>
    </rPh>
    <rPh sb="2" eb="4">
      <t>シンセツ</t>
    </rPh>
    <rPh sb="4" eb="5">
      <t>トウ</t>
    </rPh>
    <phoneticPr fontId="5"/>
  </si>
  <si>
    <t>ホーム新設等</t>
    <rPh sb="3" eb="5">
      <t>シンセツ</t>
    </rPh>
    <rPh sb="5" eb="6">
      <t>トウ</t>
    </rPh>
    <phoneticPr fontId="5"/>
  </si>
  <si>
    <t>終点駅用地買収等</t>
    <rPh sb="0" eb="2">
      <t>シュウテン</t>
    </rPh>
    <rPh sb="2" eb="3">
      <t>エキ</t>
    </rPh>
    <rPh sb="3" eb="5">
      <t>ヨウチ</t>
    </rPh>
    <rPh sb="5" eb="7">
      <t>バイシュウ</t>
    </rPh>
    <rPh sb="7" eb="8">
      <t>トウ</t>
    </rPh>
    <phoneticPr fontId="5"/>
  </si>
  <si>
    <t>土木工事施工費</t>
    <rPh sb="0" eb="2">
      <t>ドボク</t>
    </rPh>
    <rPh sb="2" eb="4">
      <t>コウジ</t>
    </rPh>
    <rPh sb="4" eb="6">
      <t>セコウ</t>
    </rPh>
    <rPh sb="6" eb="7">
      <t>ヒ</t>
    </rPh>
    <phoneticPr fontId="5"/>
  </si>
  <si>
    <t>軌道工事施工費</t>
    <rPh sb="0" eb="2">
      <t>キドウ</t>
    </rPh>
    <rPh sb="2" eb="4">
      <t>コウジ</t>
    </rPh>
    <rPh sb="4" eb="6">
      <t>セコウ</t>
    </rPh>
    <rPh sb="6" eb="7">
      <t>ヒ</t>
    </rPh>
    <phoneticPr fontId="5"/>
  </si>
  <si>
    <t>電気設備工事施工費</t>
    <rPh sb="0" eb="2">
      <t>デンキ</t>
    </rPh>
    <rPh sb="2" eb="4">
      <t>セツビ</t>
    </rPh>
    <rPh sb="4" eb="6">
      <t>コウジ</t>
    </rPh>
    <rPh sb="6" eb="8">
      <t>セコウ</t>
    </rPh>
    <rPh sb="8" eb="9">
      <t>ヒ</t>
    </rPh>
    <phoneticPr fontId="5"/>
  </si>
  <si>
    <t>用地買収費</t>
    <rPh sb="0" eb="2">
      <t>ヨウチ</t>
    </rPh>
    <rPh sb="2" eb="4">
      <t>バイシュウ</t>
    </rPh>
    <rPh sb="4" eb="5">
      <t>ヒ</t>
    </rPh>
    <phoneticPr fontId="5"/>
  </si>
  <si>
    <t>独立行政法人
鉄道建設・運輸施設整備支援機構</t>
    <rPh sb="0" eb="2">
      <t>ドクリツ</t>
    </rPh>
    <rPh sb="2" eb="4">
      <t>ギョウセイ</t>
    </rPh>
    <rPh sb="4" eb="6">
      <t>ホウジン</t>
    </rPh>
    <rPh sb="7" eb="9">
      <t>テツドウ</t>
    </rPh>
    <rPh sb="9" eb="11">
      <t>ケンセツ</t>
    </rPh>
    <rPh sb="12" eb="14">
      <t>ウンユ</t>
    </rPh>
    <rPh sb="14" eb="16">
      <t>シセツ</t>
    </rPh>
    <rPh sb="16" eb="18">
      <t>セイビ</t>
    </rPh>
    <rPh sb="18" eb="20">
      <t>シエン</t>
    </rPh>
    <rPh sb="20" eb="22">
      <t>キコウ</t>
    </rPh>
    <phoneticPr fontId="5"/>
  </si>
  <si>
    <t>幹線鉄道等活性化事業費補助の補助金交付に関する業務</t>
    <phoneticPr fontId="5"/>
  </si>
  <si>
    <t>補助金等交付</t>
  </si>
  <si>
    <t>貨物線の旅客線化に係る施設整備等</t>
    <phoneticPr fontId="5"/>
  </si>
  <si>
    <t>JR可部線活性化協議会</t>
    <rPh sb="2" eb="5">
      <t>カベセン</t>
    </rPh>
    <rPh sb="5" eb="8">
      <t>カッセイカ</t>
    </rPh>
    <rPh sb="8" eb="11">
      <t>キョウギカイ</t>
    </rPh>
    <phoneticPr fontId="5"/>
  </si>
  <si>
    <t>伊賀市地域公共交通活性化再生協議会</t>
    <rPh sb="0" eb="3">
      <t>イガシ</t>
    </rPh>
    <rPh sb="3" eb="5">
      <t>チイキ</t>
    </rPh>
    <rPh sb="5" eb="7">
      <t>コウキョウ</t>
    </rPh>
    <rPh sb="7" eb="9">
      <t>コウツウ</t>
    </rPh>
    <rPh sb="9" eb="12">
      <t>カッセイカ</t>
    </rPh>
    <rPh sb="12" eb="14">
      <t>サイセイ</t>
    </rPh>
    <rPh sb="14" eb="17">
      <t>キョウギカイ</t>
    </rPh>
    <phoneticPr fontId="5"/>
  </si>
  <si>
    <t>地域公共交通の活性化及び再生に係る施設整備等</t>
    <phoneticPr fontId="5"/>
  </si>
  <si>
    <t>1,707/6</t>
    <phoneticPr fontId="5"/>
  </si>
  <si>
    <t>2,037/7</t>
    <phoneticPr fontId="5"/>
  </si>
  <si>
    <t>-</t>
    <phoneticPr fontId="5"/>
  </si>
  <si>
    <t>　本事業は、国庫補助事業であることから、事業着手から事業完了までの間において、「補助金等に係る予算の執行の適正化に関する法律」、「幹線鉄道等活性化事業費補助交付要領」及び「独立行政法人鉄道建設・運輸施設整備支援機構法」に基づき、独立行政法人鉄道建設・運輸施設整備支援機構職員による現場審査・書類審査を実施し、国土交通省職員が確認を行うことで、国庫補助金の支出先・使途等については、その適否を含めて明確に把握している。</t>
    <phoneticPr fontId="5"/>
  </si>
  <si>
    <t>　限られた予算の中、事業の目的を効率的かつ効果的に達成するため、今後も引き続き政策目的に即した事業を優先的・重点的に実施していく必要がある。
　また、事業進行の遅延等から計画変更や繰越等が生じている場合があり、このような事態を減らすために、補助事業の進捗状況の把握に努めるとともに、執行の適正な管理や効率的な補助事業の実施を促していく必要がある。</t>
    <phoneticPr fontId="5"/>
  </si>
  <si>
    <t>C.伊賀市地域公共交通活性化再生協議会</t>
    <rPh sb="2" eb="5">
      <t>イガシ</t>
    </rPh>
    <rPh sb="5" eb="7">
      <t>チイキ</t>
    </rPh>
    <rPh sb="7" eb="9">
      <t>コウキョウ</t>
    </rPh>
    <rPh sb="9" eb="11">
      <t>コウツウ</t>
    </rPh>
    <rPh sb="11" eb="14">
      <t>カッセイカ</t>
    </rPh>
    <rPh sb="14" eb="16">
      <t>サイセイ</t>
    </rPh>
    <rPh sb="16" eb="19">
      <t>キョウギカイ</t>
    </rPh>
    <phoneticPr fontId="5"/>
  </si>
  <si>
    <t>地域公共交通の活性化及び再生に係る施設整備等</t>
    <phoneticPr fontId="5"/>
  </si>
  <si>
    <t>高松市総合都市交通推進協議会</t>
    <phoneticPr fontId="5"/>
  </si>
  <si>
    <t>鳥取県東部地域公共交通活性化協議会</t>
    <phoneticPr fontId="5"/>
  </si>
  <si>
    <t>-</t>
    <phoneticPr fontId="5"/>
  </si>
  <si>
    <t>地域公共交通の活性化及び再生に係る施設整備等</t>
    <phoneticPr fontId="5"/>
  </si>
  <si>
    <t>大阪外環状鉄道（株）</t>
    <rPh sb="8" eb="9">
      <t>カブ</t>
    </rPh>
    <phoneticPr fontId="5"/>
  </si>
  <si>
    <t>あいの風とやま鉄道（株）</t>
    <rPh sb="10" eb="11">
      <t>カブ</t>
    </rPh>
    <phoneticPr fontId="5"/>
  </si>
  <si>
    <t>事後評価時の輸送人員が事業完了時の輸送人員に比べ増加した事業数の累計</t>
    <rPh sb="32" eb="34">
      <t>ルイケイ</t>
    </rPh>
    <phoneticPr fontId="5"/>
  </si>
  <si>
    <t>・鉄道統計年報（鉄道局ホームページ）
・鉄道事業等報告規則に基づく鉄道事業実績報告書</t>
    <rPh sb="8" eb="10">
      <t>テツドウ</t>
    </rPh>
    <rPh sb="10" eb="11">
      <t>キョク</t>
    </rPh>
    <rPh sb="20" eb="22">
      <t>テツドウ</t>
    </rPh>
    <rPh sb="22" eb="24">
      <t>ジギョウ</t>
    </rPh>
    <rPh sb="24" eb="25">
      <t>トウ</t>
    </rPh>
    <rPh sb="25" eb="27">
      <t>ホウコク</t>
    </rPh>
    <rPh sb="27" eb="29">
      <t>キソク</t>
    </rPh>
    <rPh sb="30" eb="31">
      <t>モト</t>
    </rPh>
    <rPh sb="33" eb="35">
      <t>テツドウ</t>
    </rPh>
    <rPh sb="35" eb="37">
      <t>ジギョウ</t>
    </rPh>
    <rPh sb="37" eb="39">
      <t>ジッセキ</t>
    </rPh>
    <rPh sb="39" eb="42">
      <t>ホウコクショ</t>
    </rPh>
    <phoneticPr fontId="5"/>
  </si>
  <si>
    <t>鉄道関係公共事業の評価結果（鉄道局ホームページ）
http://www.mlit.go.jp/tetudo/tetudo_fr1_000003.html
※貨物線の旅客線化事業は、開業して初めて事業効果が発現するものであり、開業（平成３０年度予定）までの間は実績値を記入することが出来ない。</t>
    <phoneticPr fontId="5"/>
  </si>
  <si>
    <t>都市鉄道路線整備区間（新線整備区間）の利用者数を平成35年度に139千人とする</t>
    <rPh sb="11" eb="13">
      <t>シンセン</t>
    </rPh>
    <rPh sb="13" eb="15">
      <t>セイビ</t>
    </rPh>
    <rPh sb="15" eb="17">
      <t>クカン</t>
    </rPh>
    <phoneticPr fontId="5"/>
  </si>
  <si>
    <t>毎年多額だった繰越額が前年度より大幅に減少し、改善が見られたものの、更なる適切な予算の執行に努めるべきである。</t>
    <phoneticPr fontId="5"/>
  </si>
  <si>
    <t>執行等改善</t>
  </si>
  <si>
    <t>課長　石原　大
課長　吉田　昭二</t>
    <rPh sb="0" eb="2">
      <t>カチョウ</t>
    </rPh>
    <rPh sb="3" eb="5">
      <t>イシハラ</t>
    </rPh>
    <rPh sb="6" eb="7">
      <t>ダイ</t>
    </rPh>
    <rPh sb="8" eb="10">
      <t>カチョウ</t>
    </rPh>
    <rPh sb="11" eb="13">
      <t>ヨシダ</t>
    </rPh>
    <rPh sb="14" eb="16">
      <t>ショウジ</t>
    </rPh>
    <phoneticPr fontId="5"/>
  </si>
  <si>
    <t>貨物線の旅客線化事業について、建設工事がほぼ終了したことに伴う減額。</t>
    <rPh sb="0" eb="3">
      <t>カモツセン</t>
    </rPh>
    <rPh sb="4" eb="8">
      <t>リョカクセンカ</t>
    </rPh>
    <rPh sb="8" eb="10">
      <t>ジギョウ</t>
    </rPh>
    <rPh sb="15" eb="17">
      <t>ケンセツ</t>
    </rPh>
    <rPh sb="17" eb="19">
      <t>コウジ</t>
    </rPh>
    <rPh sb="22" eb="24">
      <t>シュウリョウ</t>
    </rPh>
    <rPh sb="29" eb="30">
      <t>トモナ</t>
    </rPh>
    <rPh sb="31" eb="33">
      <t>ゲンガク</t>
    </rPh>
    <phoneticPr fontId="5"/>
  </si>
  <si>
    <t>推進チーム所見を踏まえ、事業者等へのヒアリング等を通じて、各年度の事業内容及び所要額の更なる精査に取り組む。</t>
    <rPh sb="0" eb="2">
      <t>スイシン</t>
    </rPh>
    <rPh sb="5" eb="7">
      <t>ショケン</t>
    </rPh>
    <rPh sb="8" eb="9">
      <t>フ</t>
    </rPh>
    <rPh sb="43" eb="44">
      <t>サラ</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</si>
</sst>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76200</xdr:colOff>
      <xdr:row>740</xdr:row>
      <xdr:rowOff>254000</xdr:rowOff>
    </xdr:from>
    <xdr:to>
      <xdr:col>33</xdr:col>
      <xdr:colOff>99070</xdr:colOff>
      <xdr:row>743</xdr:row>
      <xdr:rowOff>130712</xdr:rowOff>
    </xdr:to>
    <xdr:sp macro="" textlink="">
      <xdr:nvSpPr>
        <xdr:cNvPr id="2" name="正方形/長方形 1"/>
        <xdr:cNvSpPr/>
      </xdr:nvSpPr>
      <xdr:spPr>
        <a:xfrm>
          <a:off x="4343400" y="233832400"/>
          <a:ext cx="2461270" cy="9435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国土交通省</a:t>
          </a:r>
        </a:p>
        <a:p>
          <a:pPr algn="ctr"/>
          <a:endParaRPr kumimoji="1" lang="en-US" altLang="ja-JP" sz="1200">
            <a:solidFill>
              <a:sysClr val="windowText" lastClr="000000"/>
            </a:solidFill>
          </a:endParaRPr>
        </a:p>
        <a:p>
          <a:pPr algn="ctr"/>
          <a:r>
            <a:rPr kumimoji="1" lang="ja-JP" altLang="en-US" sz="1200">
              <a:solidFill>
                <a:sysClr val="windowText" lastClr="000000"/>
              </a:solidFill>
            </a:rPr>
            <a:t>１，７０７百万円</a:t>
          </a:r>
        </a:p>
      </xdr:txBody>
    </xdr:sp>
    <xdr:clientData/>
  </xdr:twoCellAnchor>
  <xdr:twoCellAnchor>
    <xdr:from>
      <xdr:col>9</xdr:col>
      <xdr:colOff>152400</xdr:colOff>
      <xdr:row>743</xdr:row>
      <xdr:rowOff>254000</xdr:rowOff>
    </xdr:from>
    <xdr:to>
      <xdr:col>46</xdr:col>
      <xdr:colOff>56244</xdr:colOff>
      <xdr:row>746</xdr:row>
      <xdr:rowOff>21844</xdr:rowOff>
    </xdr:to>
    <xdr:sp macro="" textlink="">
      <xdr:nvSpPr>
        <xdr:cNvPr id="3" name="大かっこ 2"/>
        <xdr:cNvSpPr/>
      </xdr:nvSpPr>
      <xdr:spPr>
        <a:xfrm>
          <a:off x="1981200" y="234899200"/>
          <a:ext cx="7422244" cy="8346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幹線鉄道の高速化、貨物鉄道の旅客線化、貨物列車の輸送力増強、乗継円滑化及び形成計画に基づく鉄軌道のサービス向上や利用の活性化のために必要な施設整備事業に要する費用の一部を国が助成することで、まちづくりと連携した鉄道網・沿線地域の活性化、通勤・通学混雑の緩和、環境負荷低減に資するモーダルシフトの促進を図る。</a:t>
          </a:r>
        </a:p>
      </xdr:txBody>
    </xdr:sp>
    <xdr:clientData/>
  </xdr:twoCellAnchor>
  <xdr:twoCellAnchor>
    <xdr:from>
      <xdr:col>26</xdr:col>
      <xdr:colOff>41472</xdr:colOff>
      <xdr:row>747</xdr:row>
      <xdr:rowOff>320504</xdr:rowOff>
    </xdr:from>
    <xdr:to>
      <xdr:col>29</xdr:col>
      <xdr:colOff>103158</xdr:colOff>
      <xdr:row>748</xdr:row>
      <xdr:rowOff>314877</xdr:rowOff>
    </xdr:to>
    <xdr:sp macro="" textlink="">
      <xdr:nvSpPr>
        <xdr:cNvPr id="4" name="テキスト ボックス 3"/>
        <xdr:cNvSpPr txBox="1"/>
      </xdr:nvSpPr>
      <xdr:spPr>
        <a:xfrm>
          <a:off x="5324672" y="236388104"/>
          <a:ext cx="671286" cy="3499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20</xdr:col>
      <xdr:colOff>194153</xdr:colOff>
      <xdr:row>748</xdr:row>
      <xdr:rowOff>275677</xdr:rowOff>
    </xdr:from>
    <xdr:to>
      <xdr:col>34</xdr:col>
      <xdr:colOff>68725</xdr:colOff>
      <xdr:row>751</xdr:row>
      <xdr:rowOff>82455</xdr:rowOff>
    </xdr:to>
    <xdr:sp macro="" textlink="">
      <xdr:nvSpPr>
        <xdr:cNvPr id="5" name="正方形/長方形 4"/>
        <xdr:cNvSpPr/>
      </xdr:nvSpPr>
      <xdr:spPr>
        <a:xfrm>
          <a:off x="4258153" y="236698877"/>
          <a:ext cx="2719372" cy="87357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rPr>
            <a:t>Ａ．独立行政法人</a:t>
          </a:r>
          <a:endParaRPr kumimoji="1" lang="en-US" altLang="ja-JP" sz="1200">
            <a:solidFill>
              <a:sysClr val="windowText" lastClr="000000"/>
            </a:solidFill>
          </a:endParaRPr>
        </a:p>
        <a:p>
          <a:pPr algn="ctr"/>
          <a:r>
            <a:rPr kumimoji="1" lang="ja-JP" altLang="en-US" sz="1200">
              <a:solidFill>
                <a:sysClr val="windowText" lastClr="000000"/>
              </a:solidFill>
            </a:rPr>
            <a:t>鉄道建設・運輸施設整備支援機構</a:t>
          </a:r>
        </a:p>
        <a:p>
          <a:pPr algn="ctr"/>
          <a:r>
            <a:rPr kumimoji="1" lang="ja-JP" altLang="en-US" sz="1200">
              <a:solidFill>
                <a:sysClr val="windowText" lastClr="000000"/>
              </a:solidFill>
            </a:rPr>
            <a:t>１，７０７百万円</a:t>
          </a:r>
        </a:p>
      </xdr:txBody>
    </xdr:sp>
    <xdr:clientData/>
  </xdr:twoCellAnchor>
  <xdr:twoCellAnchor>
    <xdr:from>
      <xdr:col>17</xdr:col>
      <xdr:colOff>103241</xdr:colOff>
      <xdr:row>751</xdr:row>
      <xdr:rowOff>202623</xdr:rowOff>
    </xdr:from>
    <xdr:to>
      <xdr:col>37</xdr:col>
      <xdr:colOff>180379</xdr:colOff>
      <xdr:row>754</xdr:row>
      <xdr:rowOff>50723</xdr:rowOff>
    </xdr:to>
    <xdr:sp macro="" textlink="">
      <xdr:nvSpPr>
        <xdr:cNvPr id="6" name="大かっこ 5"/>
        <xdr:cNvSpPr/>
      </xdr:nvSpPr>
      <xdr:spPr>
        <a:xfrm>
          <a:off x="3557641" y="237692623"/>
          <a:ext cx="4141138" cy="914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幹線鉄道等活性化事業費補助を行うにあたり、「独立行政法人鉄道建設・運輸施設整備支援機構法」に基づき、独立行政法人鉄道建設・運輸施設整備支援機構職員が現場審査・書類審査を実施し、</a:t>
          </a:r>
          <a:r>
            <a:rPr kumimoji="1" lang="ja-JP" altLang="ja-JP" sz="1000">
              <a:solidFill>
                <a:schemeClr val="tx1"/>
              </a:solidFill>
              <a:latin typeface="+mn-lt"/>
              <a:ea typeface="+mn-ea"/>
              <a:cs typeface="+mn-cs"/>
            </a:rPr>
            <a:t>国からの補助金を財源に、</a:t>
          </a:r>
          <a:r>
            <a:rPr kumimoji="1" lang="ja-JP" altLang="en-US" sz="1000">
              <a:solidFill>
                <a:schemeClr val="tx1"/>
              </a:solidFill>
              <a:latin typeface="+mn-lt"/>
              <a:ea typeface="+mn-ea"/>
              <a:cs typeface="+mn-cs"/>
            </a:rPr>
            <a:t>間接補助を行う</a:t>
          </a:r>
          <a:r>
            <a:rPr kumimoji="1" lang="ja-JP" altLang="en-US" sz="1000" b="0"/>
            <a:t>。</a:t>
          </a:r>
        </a:p>
      </xdr:txBody>
    </xdr:sp>
    <xdr:clientData/>
  </xdr:twoCellAnchor>
  <xdr:twoCellAnchor>
    <xdr:from>
      <xdr:col>21</xdr:col>
      <xdr:colOff>216</xdr:colOff>
      <xdr:row>754</xdr:row>
      <xdr:rowOff>81449</xdr:rowOff>
    </xdr:from>
    <xdr:to>
      <xdr:col>26</xdr:col>
      <xdr:colOff>46891</xdr:colOff>
      <xdr:row>758</xdr:row>
      <xdr:rowOff>104918</xdr:rowOff>
    </xdr:to>
    <xdr:cxnSp macro="">
      <xdr:nvCxnSpPr>
        <xdr:cNvPr id="7" name="直線矢印コネクタ 6"/>
        <xdr:cNvCxnSpPr/>
      </xdr:nvCxnSpPr>
      <xdr:spPr>
        <a:xfrm flipH="1">
          <a:off x="4267416" y="238638249"/>
          <a:ext cx="1062675" cy="208086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179608</xdr:colOff>
      <xdr:row>754</xdr:row>
      <xdr:rowOff>338932</xdr:rowOff>
    </xdr:from>
    <xdr:to>
      <xdr:col>16</xdr:col>
      <xdr:colOff>37014</xdr:colOff>
      <xdr:row>756</xdr:row>
      <xdr:rowOff>71326</xdr:rowOff>
    </xdr:to>
    <xdr:sp macro="" textlink="">
      <xdr:nvSpPr>
        <xdr:cNvPr id="8" name="正方形/長方形 7"/>
        <xdr:cNvSpPr/>
      </xdr:nvSpPr>
      <xdr:spPr>
        <a:xfrm>
          <a:off x="1805208" y="238895732"/>
          <a:ext cx="1483006" cy="443594"/>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明朝" pitchFamily="18" charset="-128"/>
              <a:ea typeface="ＭＳ Ｐ明朝" pitchFamily="18" charset="-128"/>
            </a:rPr>
            <a:t>関係地方公共団体</a:t>
          </a:r>
        </a:p>
      </xdr:txBody>
    </xdr:sp>
    <xdr:clientData/>
  </xdr:twoCellAnchor>
  <xdr:twoCellAnchor>
    <xdr:from>
      <xdr:col>8</xdr:col>
      <xdr:colOff>76200</xdr:colOff>
      <xdr:row>757</xdr:row>
      <xdr:rowOff>325914</xdr:rowOff>
    </xdr:from>
    <xdr:to>
      <xdr:col>17</xdr:col>
      <xdr:colOff>8932</xdr:colOff>
      <xdr:row>758</xdr:row>
      <xdr:rowOff>26557</xdr:rowOff>
    </xdr:to>
    <xdr:sp macro="" textlink="">
      <xdr:nvSpPr>
        <xdr:cNvPr id="9" name="正方形/長方形 8"/>
        <xdr:cNvSpPr/>
      </xdr:nvSpPr>
      <xdr:spPr>
        <a:xfrm>
          <a:off x="1701800" y="240267014"/>
          <a:ext cx="1761532" cy="373743"/>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出資金・補助・負担金</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15</xdr:col>
      <xdr:colOff>87640</xdr:colOff>
      <xdr:row>756</xdr:row>
      <xdr:rowOff>136733</xdr:rowOff>
    </xdr:from>
    <xdr:to>
      <xdr:col>18</xdr:col>
      <xdr:colOff>17993</xdr:colOff>
      <xdr:row>758</xdr:row>
      <xdr:rowOff>104199</xdr:rowOff>
    </xdr:to>
    <xdr:cxnSp macro="">
      <xdr:nvCxnSpPr>
        <xdr:cNvPr id="10" name="直線矢印コネクタ 9"/>
        <xdr:cNvCxnSpPr/>
      </xdr:nvCxnSpPr>
      <xdr:spPr>
        <a:xfrm>
          <a:off x="3135640" y="239404733"/>
          <a:ext cx="539953" cy="1313666"/>
        </a:xfrm>
        <a:prstGeom prst="straightConnector1">
          <a:avLst/>
        </a:prstGeom>
        <a:ln w="9525">
          <a:solidFill>
            <a:schemeClr val="tx1"/>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120380</xdr:colOff>
      <xdr:row>758</xdr:row>
      <xdr:rowOff>199055</xdr:rowOff>
    </xdr:from>
    <xdr:to>
      <xdr:col>24</xdr:col>
      <xdr:colOff>108737</xdr:colOff>
      <xdr:row>760</xdr:row>
      <xdr:rowOff>165491</xdr:rowOff>
    </xdr:to>
    <xdr:sp macro="" textlink="">
      <xdr:nvSpPr>
        <xdr:cNvPr id="11" name="正方形/長方形 10"/>
        <xdr:cNvSpPr/>
      </xdr:nvSpPr>
      <xdr:spPr>
        <a:xfrm>
          <a:off x="2355580" y="240813255"/>
          <a:ext cx="2629957" cy="100783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Ｂ．鉄軌道事業者等（２社）</a:t>
          </a:r>
          <a:endParaRPr kumimoji="1" lang="en-US" altLang="ja-JP" sz="1200">
            <a:solidFill>
              <a:sysClr val="windowText" lastClr="000000"/>
            </a:solidFill>
          </a:endParaRPr>
        </a:p>
        <a:p>
          <a:pPr algn="ctr"/>
          <a:endParaRPr kumimoji="1" lang="en-US" altLang="ja-JP" sz="1200">
            <a:solidFill>
              <a:sysClr val="windowText" lastClr="000000"/>
            </a:solidFill>
          </a:endParaRPr>
        </a:p>
        <a:p>
          <a:pPr algn="ctr"/>
          <a:r>
            <a:rPr kumimoji="1" lang="ja-JP" altLang="en-US" sz="1200">
              <a:solidFill>
                <a:sysClr val="windowText" lastClr="000000"/>
              </a:solidFill>
            </a:rPr>
            <a:t>１，５５５百万円</a:t>
          </a:r>
          <a:endParaRPr kumimoji="1" lang="en-US" altLang="ja-JP" sz="1200">
            <a:solidFill>
              <a:sysClr val="windowText" lastClr="000000"/>
            </a:solidFill>
          </a:endParaRPr>
        </a:p>
      </xdr:txBody>
    </xdr:sp>
    <xdr:clientData/>
  </xdr:twoCellAnchor>
  <xdr:twoCellAnchor>
    <xdr:from>
      <xdr:col>10</xdr:col>
      <xdr:colOff>169870</xdr:colOff>
      <xdr:row>761</xdr:row>
      <xdr:rowOff>27300</xdr:rowOff>
    </xdr:from>
    <xdr:to>
      <xdr:col>25</xdr:col>
      <xdr:colOff>63673</xdr:colOff>
      <xdr:row>767</xdr:row>
      <xdr:rowOff>7602</xdr:rowOff>
    </xdr:to>
    <xdr:sp macro="" textlink="">
      <xdr:nvSpPr>
        <xdr:cNvPr id="12" name="大かっこ 11"/>
        <xdr:cNvSpPr/>
      </xdr:nvSpPr>
      <xdr:spPr>
        <a:xfrm>
          <a:off x="2201870" y="241911500"/>
          <a:ext cx="2941803" cy="20758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国等からの補助金等及び自己資金を財源に、鉄軌道事業者は、</a:t>
          </a:r>
          <a:r>
            <a:rPr kumimoji="1" lang="ja-JP" altLang="ja-JP" sz="1000">
              <a:solidFill>
                <a:schemeClr val="tx1"/>
              </a:solidFill>
              <a:latin typeface="+mn-lt"/>
              <a:ea typeface="+mn-ea"/>
              <a:cs typeface="+mn-cs"/>
            </a:rPr>
            <a:t>幹線鉄道の高速化、貨物鉄道の旅客線化、貨物列車の輸送力増強、乗継円滑化</a:t>
          </a:r>
          <a:r>
            <a:rPr kumimoji="1" lang="ja-JP" altLang="en-US" sz="1000">
              <a:solidFill>
                <a:schemeClr val="tx1"/>
              </a:solidFill>
              <a:latin typeface="+mn-lt"/>
              <a:ea typeface="+mn-ea"/>
              <a:cs typeface="+mn-cs"/>
            </a:rPr>
            <a:t>等の幹線鉄道活性化事業を行う。</a:t>
          </a:r>
          <a:endParaRPr kumimoji="1" lang="en-US" altLang="ja-JP" sz="1000">
            <a:solidFill>
              <a:schemeClr val="tx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mn-lt"/>
              <a:ea typeface="+mn-ea"/>
              <a:cs typeface="+mn-cs"/>
            </a:rPr>
            <a:t>また、</a:t>
          </a:r>
          <a:r>
            <a:rPr kumimoji="1" lang="ja-JP" altLang="ja-JP" sz="1000">
              <a:solidFill>
                <a:schemeClr val="tx1"/>
              </a:solidFill>
              <a:effectLst/>
              <a:latin typeface="+mn-lt"/>
              <a:ea typeface="+mn-ea"/>
              <a:cs typeface="+mn-cs"/>
            </a:rPr>
            <a:t>地方公共団体と国からの補助金等を財源に、地域の法定協議会で策定された形成計画に基づき、鉄軌道利用者の利便性向上を図るための施設を整備する。</a:t>
          </a:r>
          <a:endParaRPr lang="ja-JP" altLang="ja-JP" sz="1000">
            <a:effectLst/>
          </a:endParaRPr>
        </a:p>
        <a:p>
          <a:pPr algn="l"/>
          <a:endParaRPr kumimoji="1" lang="ja-JP" altLang="en-US" sz="1000"/>
        </a:p>
      </xdr:txBody>
    </xdr:sp>
    <xdr:clientData/>
  </xdr:twoCellAnchor>
  <xdr:twoCellAnchor>
    <xdr:from>
      <xdr:col>38</xdr:col>
      <xdr:colOff>5254</xdr:colOff>
      <xdr:row>757</xdr:row>
      <xdr:rowOff>133339</xdr:rowOff>
    </xdr:from>
    <xdr:to>
      <xdr:col>47</xdr:col>
      <xdr:colOff>160440</xdr:colOff>
      <xdr:row>758</xdr:row>
      <xdr:rowOff>234033</xdr:rowOff>
    </xdr:to>
    <xdr:sp macro="" textlink="">
      <xdr:nvSpPr>
        <xdr:cNvPr id="13" name="正方形/長方形 12"/>
        <xdr:cNvSpPr/>
      </xdr:nvSpPr>
      <xdr:spPr>
        <a:xfrm>
          <a:off x="7726854" y="240074439"/>
          <a:ext cx="1983986" cy="773794"/>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出資金・補助・負担金</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21</xdr:col>
      <xdr:colOff>140081</xdr:colOff>
      <xdr:row>757</xdr:row>
      <xdr:rowOff>373108</xdr:rowOff>
    </xdr:from>
    <xdr:to>
      <xdr:col>26</xdr:col>
      <xdr:colOff>104077</xdr:colOff>
      <xdr:row>758</xdr:row>
      <xdr:rowOff>5715</xdr:rowOff>
    </xdr:to>
    <xdr:sp macro="" textlink="">
      <xdr:nvSpPr>
        <xdr:cNvPr id="14" name="正方形/長方形 13"/>
        <xdr:cNvSpPr/>
      </xdr:nvSpPr>
      <xdr:spPr>
        <a:xfrm>
          <a:off x="4407281" y="240314208"/>
          <a:ext cx="979996" cy="305707"/>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間接補助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28</xdr:col>
      <xdr:colOff>140102</xdr:colOff>
      <xdr:row>757</xdr:row>
      <xdr:rowOff>329991</xdr:rowOff>
    </xdr:from>
    <xdr:to>
      <xdr:col>34</xdr:col>
      <xdr:colOff>22359</xdr:colOff>
      <xdr:row>758</xdr:row>
      <xdr:rowOff>57848</xdr:rowOff>
    </xdr:to>
    <xdr:sp macro="" textlink="">
      <xdr:nvSpPr>
        <xdr:cNvPr id="15" name="正方形/長方形 14"/>
        <xdr:cNvSpPr/>
      </xdr:nvSpPr>
      <xdr:spPr>
        <a:xfrm rot="10800000" flipV="1">
          <a:off x="5829702" y="240271091"/>
          <a:ext cx="1101457" cy="400957"/>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間接補助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27</xdr:col>
      <xdr:colOff>141997</xdr:colOff>
      <xdr:row>746</xdr:row>
      <xdr:rowOff>203200</xdr:rowOff>
    </xdr:from>
    <xdr:to>
      <xdr:col>27</xdr:col>
      <xdr:colOff>142675</xdr:colOff>
      <xdr:row>748</xdr:row>
      <xdr:rowOff>5978</xdr:rowOff>
    </xdr:to>
    <xdr:cxnSp macro="">
      <xdr:nvCxnSpPr>
        <xdr:cNvPr id="16" name="直線矢印コネクタ 15"/>
        <xdr:cNvCxnSpPr/>
      </xdr:nvCxnSpPr>
      <xdr:spPr>
        <a:xfrm flipH="1">
          <a:off x="5628397" y="235915200"/>
          <a:ext cx="678" cy="513978"/>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4898</xdr:colOff>
      <xdr:row>754</xdr:row>
      <xdr:rowOff>320034</xdr:rowOff>
    </xdr:from>
    <xdr:to>
      <xdr:col>47</xdr:col>
      <xdr:colOff>83646</xdr:colOff>
      <xdr:row>756</xdr:row>
      <xdr:rowOff>52428</xdr:rowOff>
    </xdr:to>
    <xdr:sp macro="" textlink="">
      <xdr:nvSpPr>
        <xdr:cNvPr id="17" name="正方形/長方形 16"/>
        <xdr:cNvSpPr/>
      </xdr:nvSpPr>
      <xdr:spPr>
        <a:xfrm>
          <a:off x="8132898" y="238876834"/>
          <a:ext cx="1501148" cy="443594"/>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明朝" pitchFamily="18" charset="-128"/>
              <a:ea typeface="ＭＳ Ｐ明朝" pitchFamily="18" charset="-128"/>
            </a:rPr>
            <a:t>関係地方公共団体</a:t>
          </a:r>
        </a:p>
      </xdr:txBody>
    </xdr:sp>
    <xdr:clientData/>
  </xdr:twoCellAnchor>
  <xdr:twoCellAnchor>
    <xdr:from>
      <xdr:col>31</xdr:col>
      <xdr:colOff>161093</xdr:colOff>
      <xdr:row>758</xdr:row>
      <xdr:rowOff>206507</xdr:rowOff>
    </xdr:from>
    <xdr:to>
      <xdr:col>44</xdr:col>
      <xdr:colOff>136233</xdr:colOff>
      <xdr:row>760</xdr:row>
      <xdr:rowOff>172943</xdr:rowOff>
    </xdr:to>
    <xdr:sp macro="" textlink="">
      <xdr:nvSpPr>
        <xdr:cNvPr id="18" name="正方形/長方形 17"/>
        <xdr:cNvSpPr/>
      </xdr:nvSpPr>
      <xdr:spPr>
        <a:xfrm>
          <a:off x="6460293" y="240820707"/>
          <a:ext cx="2616740" cy="100783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200">
              <a:solidFill>
                <a:sysClr val="windowText" lastClr="000000"/>
              </a:solidFill>
              <a:latin typeface="+mn-lt"/>
              <a:ea typeface="+mn-ea"/>
              <a:cs typeface="+mn-cs"/>
            </a:rPr>
            <a:t>Ｃ．地域法定協議会（</a:t>
          </a:r>
          <a:r>
            <a:rPr kumimoji="1" lang="ja-JP" altLang="en-US" sz="1200">
              <a:solidFill>
                <a:sysClr val="windowText" lastClr="000000"/>
              </a:solidFill>
              <a:latin typeface="+mn-lt"/>
              <a:ea typeface="+mn-ea"/>
              <a:cs typeface="+mn-cs"/>
            </a:rPr>
            <a:t>４</a:t>
          </a:r>
          <a:r>
            <a:rPr kumimoji="1" lang="ja-JP" altLang="ja-JP" sz="1200">
              <a:solidFill>
                <a:sysClr val="windowText" lastClr="000000"/>
              </a:solidFill>
              <a:latin typeface="+mn-lt"/>
              <a:ea typeface="+mn-ea"/>
              <a:cs typeface="+mn-cs"/>
            </a:rPr>
            <a:t>協議会）</a:t>
          </a:r>
          <a:endParaRPr lang="ja-JP" altLang="ja-JP" sz="1200">
            <a:solidFill>
              <a:sysClr val="windowText" lastClr="000000"/>
            </a:solidFill>
          </a:endParaRPr>
        </a:p>
        <a:p>
          <a:pPr algn="ctr"/>
          <a:endParaRPr kumimoji="1" lang="en-US" altLang="ja-JP" sz="1200">
            <a:solidFill>
              <a:sysClr val="windowText" lastClr="000000"/>
            </a:solidFill>
            <a:latin typeface="+mn-lt"/>
            <a:ea typeface="+mn-ea"/>
            <a:cs typeface="+mn-cs"/>
          </a:endParaRPr>
        </a:p>
        <a:p>
          <a:pPr algn="ctr"/>
          <a:r>
            <a:rPr kumimoji="1" lang="ja-JP" altLang="en-US" sz="1200">
              <a:solidFill>
                <a:sysClr val="windowText" lastClr="000000"/>
              </a:solidFill>
              <a:latin typeface="+mn-lt"/>
              <a:ea typeface="+mn-ea"/>
              <a:cs typeface="+mn-cs"/>
            </a:rPr>
            <a:t>１５２</a:t>
          </a:r>
          <a:r>
            <a:rPr kumimoji="1" lang="ja-JP" altLang="ja-JP" sz="1200">
              <a:solidFill>
                <a:sysClr val="windowText" lastClr="000000"/>
              </a:solidFill>
              <a:latin typeface="+mn-lt"/>
              <a:ea typeface="+mn-ea"/>
              <a:cs typeface="+mn-cs"/>
            </a:rPr>
            <a:t>百万円</a:t>
          </a:r>
        </a:p>
      </xdr:txBody>
    </xdr:sp>
    <xdr:clientData/>
  </xdr:twoCellAnchor>
  <xdr:twoCellAnchor>
    <xdr:from>
      <xdr:col>30</xdr:col>
      <xdr:colOff>197393</xdr:colOff>
      <xdr:row>761</xdr:row>
      <xdr:rowOff>24879</xdr:rowOff>
    </xdr:from>
    <xdr:to>
      <xdr:col>45</xdr:col>
      <xdr:colOff>93852</xdr:colOff>
      <xdr:row>763</xdr:row>
      <xdr:rowOff>171837</xdr:rowOff>
    </xdr:to>
    <xdr:sp macro="" textlink="">
      <xdr:nvSpPr>
        <xdr:cNvPr id="19" name="大かっこ 18"/>
        <xdr:cNvSpPr/>
      </xdr:nvSpPr>
      <xdr:spPr>
        <a:xfrm>
          <a:off x="6293393" y="241909079"/>
          <a:ext cx="2944459" cy="9724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tx1"/>
              </a:solidFill>
              <a:latin typeface="+mn-lt"/>
              <a:ea typeface="+mn-ea"/>
              <a:cs typeface="+mn-cs"/>
            </a:rPr>
            <a:t>地方公共団体と国からの補助金等を財源に、地域の法定協議会で策定された</a:t>
          </a:r>
          <a:r>
            <a:rPr kumimoji="1" lang="ja-JP" altLang="en-US" sz="1000">
              <a:solidFill>
                <a:schemeClr val="tx1"/>
              </a:solidFill>
              <a:latin typeface="+mn-lt"/>
              <a:ea typeface="+mn-ea"/>
              <a:cs typeface="+mn-cs"/>
            </a:rPr>
            <a:t>形成</a:t>
          </a:r>
          <a:r>
            <a:rPr kumimoji="1" lang="ja-JP" altLang="ja-JP" sz="1000">
              <a:solidFill>
                <a:schemeClr val="tx1"/>
              </a:solidFill>
              <a:latin typeface="+mn-lt"/>
              <a:ea typeface="+mn-ea"/>
              <a:cs typeface="+mn-cs"/>
            </a:rPr>
            <a:t>計画に基づき、鉄軌道利用者の利便性向上を図るための施設を整備する。</a:t>
          </a:r>
          <a:endParaRPr kumimoji="1" lang="ja-JP" altLang="en-US" sz="1000"/>
        </a:p>
      </xdr:txBody>
    </xdr:sp>
    <xdr:clientData/>
  </xdr:twoCellAnchor>
  <xdr:twoCellAnchor>
    <xdr:from>
      <xdr:col>29</xdr:col>
      <xdr:colOff>37898</xdr:colOff>
      <xdr:row>754</xdr:row>
      <xdr:rowOff>86572</xdr:rowOff>
    </xdr:from>
    <xdr:to>
      <xdr:col>34</xdr:col>
      <xdr:colOff>84460</xdr:colOff>
      <xdr:row>758</xdr:row>
      <xdr:rowOff>110041</xdr:rowOff>
    </xdr:to>
    <xdr:cxnSp macro="">
      <xdr:nvCxnSpPr>
        <xdr:cNvPr id="20" name="直線矢印コネクタ 19"/>
        <xdr:cNvCxnSpPr/>
      </xdr:nvCxnSpPr>
      <xdr:spPr>
        <a:xfrm>
          <a:off x="5930698" y="238643372"/>
          <a:ext cx="1062562" cy="208086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24647</xdr:colOff>
      <xdr:row>756</xdr:row>
      <xdr:rowOff>128798</xdr:rowOff>
    </xdr:from>
    <xdr:to>
      <xdr:col>40</xdr:col>
      <xdr:colOff>169993</xdr:colOff>
      <xdr:row>758</xdr:row>
      <xdr:rowOff>96264</xdr:rowOff>
    </xdr:to>
    <xdr:cxnSp macro="">
      <xdr:nvCxnSpPr>
        <xdr:cNvPr id="21" name="直線矢印コネクタ 20"/>
        <xdr:cNvCxnSpPr/>
      </xdr:nvCxnSpPr>
      <xdr:spPr>
        <a:xfrm flipH="1">
          <a:off x="7746247" y="239396798"/>
          <a:ext cx="551746" cy="1313666"/>
        </a:xfrm>
        <a:prstGeom prst="straightConnector1">
          <a:avLst/>
        </a:prstGeom>
        <a:ln w="9525">
          <a:solidFill>
            <a:schemeClr val="tx1"/>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75" zoomScaleNormal="75" zoomScaleSheetLayoutView="75"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286</v>
      </c>
      <c r="AT2" s="938"/>
      <c r="AU2" s="938"/>
      <c r="AV2" s="52" t="str">
        <f>IF(AW2="", "", "-")</f>
        <v/>
      </c>
      <c r="AW2" s="909"/>
      <c r="AX2" s="909"/>
    </row>
    <row r="3" spans="1:50" ht="21" customHeight="1" thickBot="1" x14ac:dyDescent="0.2">
      <c r="A3" s="866" t="s">
        <v>533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548</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163</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549</v>
      </c>
      <c r="AF5" s="698"/>
      <c r="AG5" s="698"/>
      <c r="AH5" s="698"/>
      <c r="AI5" s="698"/>
      <c r="AJ5" s="698"/>
      <c r="AK5" s="698"/>
      <c r="AL5" s="698"/>
      <c r="AM5" s="698"/>
      <c r="AN5" s="698"/>
      <c r="AO5" s="698"/>
      <c r="AP5" s="699"/>
      <c r="AQ5" s="700" t="s">
        <v>643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20" t="s">
        <v>546</v>
      </c>
      <c r="Z7" s="439"/>
      <c r="AA7" s="439"/>
      <c r="AB7" s="439"/>
      <c r="AC7" s="439"/>
      <c r="AD7" s="921"/>
      <c r="AE7" s="910" t="s">
        <v>553</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公共事業</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559</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554</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1561</v>
      </c>
      <c r="Q13" s="657"/>
      <c r="R13" s="657"/>
      <c r="S13" s="657"/>
      <c r="T13" s="657"/>
      <c r="U13" s="657"/>
      <c r="V13" s="658"/>
      <c r="W13" s="656">
        <v>1677</v>
      </c>
      <c r="X13" s="657"/>
      <c r="Y13" s="657"/>
      <c r="Z13" s="657"/>
      <c r="AA13" s="657"/>
      <c r="AB13" s="657"/>
      <c r="AC13" s="658"/>
      <c r="AD13" s="656">
        <v>1274</v>
      </c>
      <c r="AE13" s="657"/>
      <c r="AF13" s="657"/>
      <c r="AG13" s="657"/>
      <c r="AH13" s="657"/>
      <c r="AI13" s="657"/>
      <c r="AJ13" s="658"/>
      <c r="AK13" s="656">
        <v>1286</v>
      </c>
      <c r="AL13" s="657"/>
      <c r="AM13" s="657"/>
      <c r="AN13" s="657"/>
      <c r="AO13" s="657"/>
      <c r="AP13" s="657"/>
      <c r="AQ13" s="658"/>
      <c r="AR13" s="917">
        <v>585</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553</v>
      </c>
      <c r="Q14" s="657"/>
      <c r="R14" s="657"/>
      <c r="S14" s="657"/>
      <c r="T14" s="657"/>
      <c r="U14" s="657"/>
      <c r="V14" s="658"/>
      <c r="W14" s="656" t="s">
        <v>553</v>
      </c>
      <c r="X14" s="657"/>
      <c r="Y14" s="657"/>
      <c r="Z14" s="657"/>
      <c r="AA14" s="657"/>
      <c r="AB14" s="657"/>
      <c r="AC14" s="658"/>
      <c r="AD14" s="656" t="s">
        <v>553</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v>762</v>
      </c>
      <c r="Q15" s="657"/>
      <c r="R15" s="657"/>
      <c r="S15" s="657"/>
      <c r="T15" s="657"/>
      <c r="U15" s="657"/>
      <c r="V15" s="658"/>
      <c r="W15" s="656">
        <v>1096</v>
      </c>
      <c r="X15" s="657"/>
      <c r="Y15" s="657"/>
      <c r="Z15" s="657"/>
      <c r="AA15" s="657"/>
      <c r="AB15" s="657"/>
      <c r="AC15" s="658"/>
      <c r="AD15" s="656">
        <v>1206</v>
      </c>
      <c r="AE15" s="657"/>
      <c r="AF15" s="657"/>
      <c r="AG15" s="657"/>
      <c r="AH15" s="657"/>
      <c r="AI15" s="657"/>
      <c r="AJ15" s="658"/>
      <c r="AK15" s="656">
        <v>751</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v>-1096</v>
      </c>
      <c r="Q16" s="657"/>
      <c r="R16" s="657"/>
      <c r="S16" s="657"/>
      <c r="T16" s="657"/>
      <c r="U16" s="657"/>
      <c r="V16" s="658"/>
      <c r="W16" s="656">
        <v>-1206</v>
      </c>
      <c r="X16" s="657"/>
      <c r="Y16" s="657"/>
      <c r="Z16" s="657"/>
      <c r="AA16" s="657"/>
      <c r="AB16" s="657"/>
      <c r="AC16" s="658"/>
      <c r="AD16" s="656">
        <v>-751</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553</v>
      </c>
      <c r="Q17" s="657"/>
      <c r="R17" s="657"/>
      <c r="S17" s="657"/>
      <c r="T17" s="657"/>
      <c r="U17" s="657"/>
      <c r="V17" s="658"/>
      <c r="W17" s="656" t="s">
        <v>553</v>
      </c>
      <c r="X17" s="657"/>
      <c r="Y17" s="657"/>
      <c r="Z17" s="657"/>
      <c r="AA17" s="657"/>
      <c r="AB17" s="657"/>
      <c r="AC17" s="658"/>
      <c r="AD17" s="656" t="s">
        <v>553</v>
      </c>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1227</v>
      </c>
      <c r="Q18" s="878"/>
      <c r="R18" s="878"/>
      <c r="S18" s="878"/>
      <c r="T18" s="878"/>
      <c r="U18" s="878"/>
      <c r="V18" s="879"/>
      <c r="W18" s="877">
        <f>SUM(W13:AC17)</f>
        <v>1567</v>
      </c>
      <c r="X18" s="878"/>
      <c r="Y18" s="878"/>
      <c r="Z18" s="878"/>
      <c r="AA18" s="878"/>
      <c r="AB18" s="878"/>
      <c r="AC18" s="879"/>
      <c r="AD18" s="877">
        <f>SUM(AD13:AJ17)</f>
        <v>1729</v>
      </c>
      <c r="AE18" s="878"/>
      <c r="AF18" s="878"/>
      <c r="AG18" s="878"/>
      <c r="AH18" s="878"/>
      <c r="AI18" s="878"/>
      <c r="AJ18" s="879"/>
      <c r="AK18" s="877">
        <f>SUM(AK13:AQ17)</f>
        <v>2037</v>
      </c>
      <c r="AL18" s="878"/>
      <c r="AM18" s="878"/>
      <c r="AN18" s="878"/>
      <c r="AO18" s="878"/>
      <c r="AP18" s="878"/>
      <c r="AQ18" s="879"/>
      <c r="AR18" s="877">
        <f>SUM(AR13:AX17)</f>
        <v>585</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1205</v>
      </c>
      <c r="Q19" s="657"/>
      <c r="R19" s="657"/>
      <c r="S19" s="657"/>
      <c r="T19" s="657"/>
      <c r="U19" s="657"/>
      <c r="V19" s="658"/>
      <c r="W19" s="656">
        <v>1505</v>
      </c>
      <c r="X19" s="657"/>
      <c r="Y19" s="657"/>
      <c r="Z19" s="657"/>
      <c r="AA19" s="657"/>
      <c r="AB19" s="657"/>
      <c r="AC19" s="658"/>
      <c r="AD19" s="656">
        <v>1707</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0.98207008964955178</v>
      </c>
      <c r="Q20" s="311"/>
      <c r="R20" s="311"/>
      <c r="S20" s="311"/>
      <c r="T20" s="311"/>
      <c r="U20" s="311"/>
      <c r="V20" s="311"/>
      <c r="W20" s="311">
        <f t="shared" ref="W20" si="0">IF(W18=0, "-", SUM(W19)/W18)</f>
        <v>0.96043395022335676</v>
      </c>
      <c r="X20" s="311"/>
      <c r="Y20" s="311"/>
      <c r="Z20" s="311"/>
      <c r="AA20" s="311"/>
      <c r="AB20" s="311"/>
      <c r="AC20" s="311"/>
      <c r="AD20" s="311">
        <f t="shared" ref="AD20" si="1">IF(AD18=0, "-", SUM(AD19)/AD18)</f>
        <v>0.98727588201272409</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496</v>
      </c>
      <c r="H21" s="310"/>
      <c r="I21" s="310"/>
      <c r="J21" s="310"/>
      <c r="K21" s="310"/>
      <c r="L21" s="310"/>
      <c r="M21" s="310"/>
      <c r="N21" s="310"/>
      <c r="O21" s="310"/>
      <c r="P21" s="311">
        <f>IF(P19=0, "-", SUM(P19)/SUM(P13,P14))</f>
        <v>0.77194106342088409</v>
      </c>
      <c r="Q21" s="311"/>
      <c r="R21" s="311"/>
      <c r="S21" s="311"/>
      <c r="T21" s="311"/>
      <c r="U21" s="311"/>
      <c r="V21" s="311"/>
      <c r="W21" s="311">
        <f t="shared" ref="W21" si="2">IF(W19=0, "-", SUM(W19)/SUM(W13,W14))</f>
        <v>0.89743589743589747</v>
      </c>
      <c r="X21" s="311"/>
      <c r="Y21" s="311"/>
      <c r="Z21" s="311"/>
      <c r="AA21" s="311"/>
      <c r="AB21" s="311"/>
      <c r="AC21" s="311"/>
      <c r="AD21" s="311">
        <f t="shared" ref="AD21" si="3">IF(AD19=0, "-", SUM(AD19)/SUM(AD13,AD14))</f>
        <v>1.3398744113029828</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538</v>
      </c>
      <c r="B22" s="963"/>
      <c r="C22" s="963"/>
      <c r="D22" s="963"/>
      <c r="E22" s="963"/>
      <c r="F22" s="964"/>
      <c r="G22" s="949" t="s">
        <v>473</v>
      </c>
      <c r="H22" s="215"/>
      <c r="I22" s="215"/>
      <c r="J22" s="215"/>
      <c r="K22" s="215"/>
      <c r="L22" s="215"/>
      <c r="M22" s="215"/>
      <c r="N22" s="215"/>
      <c r="O22" s="216"/>
      <c r="P22" s="934" t="s">
        <v>536</v>
      </c>
      <c r="Q22" s="215"/>
      <c r="R22" s="215"/>
      <c r="S22" s="215"/>
      <c r="T22" s="215"/>
      <c r="U22" s="215"/>
      <c r="V22" s="216"/>
      <c r="W22" s="934" t="s">
        <v>537</v>
      </c>
      <c r="X22" s="215"/>
      <c r="Y22" s="215"/>
      <c r="Z22" s="215"/>
      <c r="AA22" s="215"/>
      <c r="AB22" s="215"/>
      <c r="AC22" s="216"/>
      <c r="AD22" s="934" t="s">
        <v>472</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555</v>
      </c>
      <c r="H23" s="951"/>
      <c r="I23" s="951"/>
      <c r="J23" s="951"/>
      <c r="K23" s="951"/>
      <c r="L23" s="951"/>
      <c r="M23" s="951"/>
      <c r="N23" s="951"/>
      <c r="O23" s="952"/>
      <c r="P23" s="917">
        <v>1286</v>
      </c>
      <c r="Q23" s="918"/>
      <c r="R23" s="918"/>
      <c r="S23" s="918"/>
      <c r="T23" s="918"/>
      <c r="U23" s="918"/>
      <c r="V23" s="935"/>
      <c r="W23" s="917">
        <v>585</v>
      </c>
      <c r="X23" s="918"/>
      <c r="Y23" s="918"/>
      <c r="Z23" s="918"/>
      <c r="AA23" s="918"/>
      <c r="AB23" s="918"/>
      <c r="AC23" s="935"/>
      <c r="AD23" s="972" t="s">
        <v>644</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477</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474</v>
      </c>
      <c r="H29" s="960"/>
      <c r="I29" s="960"/>
      <c r="J29" s="960"/>
      <c r="K29" s="960"/>
      <c r="L29" s="960"/>
      <c r="M29" s="960"/>
      <c r="N29" s="960"/>
      <c r="O29" s="961"/>
      <c r="P29" s="931">
        <f>AK13</f>
        <v>1286</v>
      </c>
      <c r="Q29" s="932"/>
      <c r="R29" s="932"/>
      <c r="S29" s="932"/>
      <c r="T29" s="932"/>
      <c r="U29" s="932"/>
      <c r="V29" s="933"/>
      <c r="W29" s="931">
        <f>AR13</f>
        <v>585</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490</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471</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31</v>
      </c>
      <c r="AR31" s="193"/>
      <c r="AS31" s="126" t="s">
        <v>356</v>
      </c>
      <c r="AT31" s="127"/>
      <c r="AU31" s="192">
        <v>35</v>
      </c>
      <c r="AV31" s="192"/>
      <c r="AW31" s="394" t="s">
        <v>300</v>
      </c>
      <c r="AX31" s="395"/>
    </row>
    <row r="32" spans="1:50" ht="23.25" customHeight="1" x14ac:dyDescent="0.15">
      <c r="A32" s="399"/>
      <c r="B32" s="397"/>
      <c r="C32" s="397"/>
      <c r="D32" s="397"/>
      <c r="E32" s="397"/>
      <c r="F32" s="398"/>
      <c r="G32" s="560" t="s">
        <v>640</v>
      </c>
      <c r="H32" s="561"/>
      <c r="I32" s="561"/>
      <c r="J32" s="561"/>
      <c r="K32" s="561"/>
      <c r="L32" s="561"/>
      <c r="M32" s="561"/>
      <c r="N32" s="561"/>
      <c r="O32" s="562"/>
      <c r="P32" s="98" t="s">
        <v>556</v>
      </c>
      <c r="Q32" s="98"/>
      <c r="R32" s="98"/>
      <c r="S32" s="98"/>
      <c r="T32" s="98"/>
      <c r="U32" s="98"/>
      <c r="V32" s="98"/>
      <c r="W32" s="98"/>
      <c r="X32" s="99"/>
      <c r="Y32" s="467" t="s">
        <v>12</v>
      </c>
      <c r="Z32" s="527"/>
      <c r="AA32" s="528"/>
      <c r="AB32" s="457" t="s">
        <v>557</v>
      </c>
      <c r="AC32" s="457"/>
      <c r="AD32" s="457"/>
      <c r="AE32" s="211" t="s">
        <v>553</v>
      </c>
      <c r="AF32" s="212"/>
      <c r="AG32" s="212"/>
      <c r="AH32" s="212"/>
      <c r="AI32" s="211" t="s">
        <v>553</v>
      </c>
      <c r="AJ32" s="212"/>
      <c r="AK32" s="212"/>
      <c r="AL32" s="212"/>
      <c r="AM32" s="211" t="s">
        <v>552</v>
      </c>
      <c r="AN32" s="212"/>
      <c r="AO32" s="212"/>
      <c r="AP32" s="212"/>
      <c r="AQ32" s="333"/>
      <c r="AR32" s="200"/>
      <c r="AS32" s="200"/>
      <c r="AT32" s="334"/>
      <c r="AU32" s="212"/>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557</v>
      </c>
      <c r="AC33" s="519"/>
      <c r="AD33" s="519"/>
      <c r="AE33" s="211" t="s">
        <v>553</v>
      </c>
      <c r="AF33" s="212"/>
      <c r="AG33" s="212"/>
      <c r="AH33" s="212"/>
      <c r="AI33" s="211" t="s">
        <v>553</v>
      </c>
      <c r="AJ33" s="212"/>
      <c r="AK33" s="212"/>
      <c r="AL33" s="212"/>
      <c r="AM33" s="211" t="s">
        <v>552</v>
      </c>
      <c r="AN33" s="212"/>
      <c r="AO33" s="212"/>
      <c r="AP33" s="212"/>
      <c r="AQ33" s="333">
        <v>87</v>
      </c>
      <c r="AR33" s="200"/>
      <c r="AS33" s="200"/>
      <c r="AT33" s="334"/>
      <c r="AU33" s="212">
        <v>139</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553</v>
      </c>
      <c r="AF34" s="212"/>
      <c r="AG34" s="212"/>
      <c r="AH34" s="212"/>
      <c r="AI34" s="211" t="s">
        <v>553</v>
      </c>
      <c r="AJ34" s="212"/>
      <c r="AK34" s="212"/>
      <c r="AL34" s="212"/>
      <c r="AM34" s="211" t="s">
        <v>552</v>
      </c>
      <c r="AN34" s="212"/>
      <c r="AO34" s="212"/>
      <c r="AP34" s="212"/>
      <c r="AQ34" s="333"/>
      <c r="AR34" s="200"/>
      <c r="AS34" s="200"/>
      <c r="AT34" s="334"/>
      <c r="AU34" s="212"/>
      <c r="AV34" s="212"/>
      <c r="AW34" s="212"/>
      <c r="AX34" s="214"/>
    </row>
    <row r="35" spans="1:50" ht="24.95" customHeight="1" x14ac:dyDescent="0.15">
      <c r="A35" s="219" t="s">
        <v>526</v>
      </c>
      <c r="B35" s="220"/>
      <c r="C35" s="220"/>
      <c r="D35" s="220"/>
      <c r="E35" s="220"/>
      <c r="F35" s="221"/>
      <c r="G35" s="225" t="s">
        <v>639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33"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490</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v>30</v>
      </c>
      <c r="AR38" s="193"/>
      <c r="AS38" s="126" t="s">
        <v>356</v>
      </c>
      <c r="AT38" s="127"/>
      <c r="AU38" s="192">
        <v>35</v>
      </c>
      <c r="AV38" s="192"/>
      <c r="AW38" s="394" t="s">
        <v>300</v>
      </c>
      <c r="AX38" s="395"/>
    </row>
    <row r="39" spans="1:50" ht="23.25" customHeight="1" x14ac:dyDescent="0.15">
      <c r="A39" s="399"/>
      <c r="B39" s="397"/>
      <c r="C39" s="397"/>
      <c r="D39" s="397"/>
      <c r="E39" s="397"/>
      <c r="F39" s="398"/>
      <c r="G39" s="560" t="s">
        <v>558</v>
      </c>
      <c r="H39" s="561"/>
      <c r="I39" s="561"/>
      <c r="J39" s="561"/>
      <c r="K39" s="561"/>
      <c r="L39" s="561"/>
      <c r="M39" s="561"/>
      <c r="N39" s="561"/>
      <c r="O39" s="562"/>
      <c r="P39" s="98" t="s">
        <v>637</v>
      </c>
      <c r="Q39" s="98"/>
      <c r="R39" s="98"/>
      <c r="S39" s="98"/>
      <c r="T39" s="98"/>
      <c r="U39" s="98"/>
      <c r="V39" s="98"/>
      <c r="W39" s="98"/>
      <c r="X39" s="99"/>
      <c r="Y39" s="467" t="s">
        <v>12</v>
      </c>
      <c r="Z39" s="527"/>
      <c r="AA39" s="528"/>
      <c r="AB39" s="457" t="s">
        <v>560</v>
      </c>
      <c r="AC39" s="457"/>
      <c r="AD39" s="457"/>
      <c r="AE39" s="211">
        <v>3</v>
      </c>
      <c r="AF39" s="212"/>
      <c r="AG39" s="212"/>
      <c r="AH39" s="212"/>
      <c r="AI39" s="211">
        <v>4</v>
      </c>
      <c r="AJ39" s="212"/>
      <c r="AK39" s="212"/>
      <c r="AL39" s="212"/>
      <c r="AM39" s="211">
        <v>4</v>
      </c>
      <c r="AN39" s="212"/>
      <c r="AO39" s="212"/>
      <c r="AP39" s="212"/>
      <c r="AQ39" s="333"/>
      <c r="AR39" s="200"/>
      <c r="AS39" s="200"/>
      <c r="AT39" s="334"/>
      <c r="AU39" s="212"/>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560</v>
      </c>
      <c r="AC40" s="519"/>
      <c r="AD40" s="519"/>
      <c r="AE40" s="211">
        <v>3</v>
      </c>
      <c r="AF40" s="212"/>
      <c r="AG40" s="212"/>
      <c r="AH40" s="213"/>
      <c r="AI40" s="211">
        <v>4</v>
      </c>
      <c r="AJ40" s="212"/>
      <c r="AK40" s="212"/>
      <c r="AL40" s="213"/>
      <c r="AM40" s="211">
        <v>4</v>
      </c>
      <c r="AN40" s="212"/>
      <c r="AO40" s="212"/>
      <c r="AP40" s="213"/>
      <c r="AQ40" s="333">
        <v>6</v>
      </c>
      <c r="AR40" s="200"/>
      <c r="AS40" s="200"/>
      <c r="AT40" s="334"/>
      <c r="AU40" s="212">
        <v>12</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100</v>
      </c>
      <c r="AF41" s="212"/>
      <c r="AG41" s="212"/>
      <c r="AH41" s="212"/>
      <c r="AI41" s="211">
        <v>100</v>
      </c>
      <c r="AJ41" s="212"/>
      <c r="AK41" s="212"/>
      <c r="AL41" s="212"/>
      <c r="AM41" s="211">
        <v>100</v>
      </c>
      <c r="AN41" s="212"/>
      <c r="AO41" s="212"/>
      <c r="AP41" s="212"/>
      <c r="AQ41" s="333"/>
      <c r="AR41" s="200"/>
      <c r="AS41" s="200"/>
      <c r="AT41" s="334"/>
      <c r="AU41" s="212"/>
      <c r="AV41" s="212"/>
      <c r="AW41" s="212"/>
      <c r="AX41" s="214"/>
    </row>
    <row r="42" spans="1:50" ht="23.25" customHeight="1" x14ac:dyDescent="0.15">
      <c r="A42" s="219" t="s">
        <v>526</v>
      </c>
      <c r="B42" s="220"/>
      <c r="C42" s="220"/>
      <c r="D42" s="220"/>
      <c r="E42" s="220"/>
      <c r="F42" s="221"/>
      <c r="G42" s="225" t="s">
        <v>638</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490</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v>31</v>
      </c>
      <c r="AV66" s="192"/>
      <c r="AW66" s="235" t="s">
        <v>489</v>
      </c>
      <c r="AX66" s="247"/>
    </row>
    <row r="67" spans="1:50" ht="23.25" customHeight="1" x14ac:dyDescent="0.15">
      <c r="A67" s="471"/>
      <c r="B67" s="472"/>
      <c r="C67" s="472"/>
      <c r="D67" s="472"/>
      <c r="E67" s="472"/>
      <c r="F67" s="473"/>
      <c r="G67" s="248" t="s">
        <v>364</v>
      </c>
      <c r="H67" s="251" t="s">
        <v>561</v>
      </c>
      <c r="I67" s="252"/>
      <c r="J67" s="252"/>
      <c r="K67" s="252"/>
      <c r="L67" s="252"/>
      <c r="M67" s="252"/>
      <c r="N67" s="252"/>
      <c r="O67" s="253"/>
      <c r="P67" s="251" t="s">
        <v>562</v>
      </c>
      <c r="Q67" s="252"/>
      <c r="R67" s="252"/>
      <c r="S67" s="252"/>
      <c r="T67" s="252"/>
      <c r="U67" s="252"/>
      <c r="V67" s="253"/>
      <c r="W67" s="257"/>
      <c r="X67" s="258"/>
      <c r="Y67" s="263" t="s">
        <v>12</v>
      </c>
      <c r="Z67" s="263"/>
      <c r="AA67" s="264"/>
      <c r="AB67" s="265" t="s">
        <v>516</v>
      </c>
      <c r="AC67" s="265"/>
      <c r="AD67" s="265"/>
      <c r="AE67" s="211" t="s">
        <v>552</v>
      </c>
      <c r="AF67" s="212"/>
      <c r="AG67" s="212"/>
      <c r="AH67" s="212"/>
      <c r="AI67" s="211" t="s">
        <v>552</v>
      </c>
      <c r="AJ67" s="212"/>
      <c r="AK67" s="212"/>
      <c r="AL67" s="212"/>
      <c r="AM67" s="211" t="s">
        <v>552</v>
      </c>
      <c r="AN67" s="212"/>
      <c r="AO67" s="212"/>
      <c r="AP67" s="212"/>
      <c r="AQ67" s="211"/>
      <c r="AR67" s="212"/>
      <c r="AS67" s="212"/>
      <c r="AT67" s="213"/>
      <c r="AU67" s="212"/>
      <c r="AV67" s="212"/>
      <c r="AW67" s="212"/>
      <c r="AX67" s="214"/>
    </row>
    <row r="68" spans="1:50" ht="23.25"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t="s">
        <v>552</v>
      </c>
      <c r="AF68" s="212"/>
      <c r="AG68" s="212"/>
      <c r="AH68" s="212"/>
      <c r="AI68" s="211" t="s">
        <v>552</v>
      </c>
      <c r="AJ68" s="212"/>
      <c r="AK68" s="212"/>
      <c r="AL68" s="212"/>
      <c r="AM68" s="211" t="s">
        <v>552</v>
      </c>
      <c r="AN68" s="212"/>
      <c r="AO68" s="212"/>
      <c r="AP68" s="212"/>
      <c r="AQ68" s="211"/>
      <c r="AR68" s="212"/>
      <c r="AS68" s="212"/>
      <c r="AT68" s="213"/>
      <c r="AU68" s="212">
        <v>1672258</v>
      </c>
      <c r="AV68" s="212"/>
      <c r="AW68" s="212"/>
      <c r="AX68" s="214"/>
    </row>
    <row r="69" spans="1:50" ht="23.25"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t="s">
        <v>552</v>
      </c>
      <c r="AF69" s="267"/>
      <c r="AG69" s="267"/>
      <c r="AH69" s="267"/>
      <c r="AI69" s="266" t="s">
        <v>552</v>
      </c>
      <c r="AJ69" s="267"/>
      <c r="AK69" s="267"/>
      <c r="AL69" s="267"/>
      <c r="AM69" s="266" t="s">
        <v>552</v>
      </c>
      <c r="AN69" s="267"/>
      <c r="AO69" s="267"/>
      <c r="AP69" s="267"/>
      <c r="AQ69" s="211"/>
      <c r="AR69" s="212"/>
      <c r="AS69" s="212"/>
      <c r="AT69" s="213"/>
      <c r="AU69" s="212"/>
      <c r="AV69" s="212"/>
      <c r="AW69" s="212"/>
      <c r="AX69" s="214"/>
    </row>
    <row r="70" spans="1:50" ht="23.25" customHeight="1" x14ac:dyDescent="0.15">
      <c r="A70" s="471" t="s">
        <v>497</v>
      </c>
      <c r="B70" s="472"/>
      <c r="C70" s="472"/>
      <c r="D70" s="472"/>
      <c r="E70" s="472"/>
      <c r="F70" s="473"/>
      <c r="G70" s="249" t="s">
        <v>365</v>
      </c>
      <c r="H70" s="300" t="s">
        <v>563</v>
      </c>
      <c r="I70" s="300"/>
      <c r="J70" s="300"/>
      <c r="K70" s="300"/>
      <c r="L70" s="300"/>
      <c r="M70" s="300"/>
      <c r="N70" s="300"/>
      <c r="O70" s="300"/>
      <c r="P70" s="300" t="s">
        <v>564</v>
      </c>
      <c r="Q70" s="300"/>
      <c r="R70" s="300"/>
      <c r="S70" s="300"/>
      <c r="T70" s="300"/>
      <c r="U70" s="300"/>
      <c r="V70" s="300"/>
      <c r="W70" s="303" t="s">
        <v>515</v>
      </c>
      <c r="X70" s="304"/>
      <c r="Y70" s="263" t="s">
        <v>12</v>
      </c>
      <c r="Z70" s="263"/>
      <c r="AA70" s="264"/>
      <c r="AB70" s="265" t="s">
        <v>516</v>
      </c>
      <c r="AC70" s="265"/>
      <c r="AD70" s="265"/>
      <c r="AE70" s="211" t="s">
        <v>552</v>
      </c>
      <c r="AF70" s="212"/>
      <c r="AG70" s="212"/>
      <c r="AH70" s="212"/>
      <c r="AI70" s="211" t="s">
        <v>552</v>
      </c>
      <c r="AJ70" s="212"/>
      <c r="AK70" s="212"/>
      <c r="AL70" s="212"/>
      <c r="AM70" s="211" t="s">
        <v>552</v>
      </c>
      <c r="AN70" s="212"/>
      <c r="AO70" s="212"/>
      <c r="AP70" s="212"/>
      <c r="AQ70" s="211"/>
      <c r="AR70" s="212"/>
      <c r="AS70" s="212"/>
      <c r="AT70" s="213"/>
      <c r="AU70" s="212"/>
      <c r="AV70" s="212"/>
      <c r="AW70" s="212"/>
      <c r="AX70" s="214"/>
    </row>
    <row r="71" spans="1:50" ht="23.25"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t="s">
        <v>552</v>
      </c>
      <c r="AF71" s="212"/>
      <c r="AG71" s="212"/>
      <c r="AH71" s="212"/>
      <c r="AI71" s="211" t="s">
        <v>552</v>
      </c>
      <c r="AJ71" s="212"/>
      <c r="AK71" s="212"/>
      <c r="AL71" s="212"/>
      <c r="AM71" s="211" t="s">
        <v>552</v>
      </c>
      <c r="AN71" s="212"/>
      <c r="AO71" s="212"/>
      <c r="AP71" s="212"/>
      <c r="AQ71" s="211"/>
      <c r="AR71" s="212"/>
      <c r="AS71" s="212"/>
      <c r="AT71" s="213"/>
      <c r="AU71" s="212">
        <v>1672258</v>
      </c>
      <c r="AV71" s="212"/>
      <c r="AW71" s="212"/>
      <c r="AX71" s="214"/>
    </row>
    <row r="72" spans="1:50" ht="23.25"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t="s">
        <v>552</v>
      </c>
      <c r="AF72" s="212"/>
      <c r="AG72" s="212"/>
      <c r="AH72" s="212"/>
      <c r="AI72" s="211" t="s">
        <v>552</v>
      </c>
      <c r="AJ72" s="212"/>
      <c r="AK72" s="212"/>
      <c r="AL72" s="212"/>
      <c r="AM72" s="211" t="s">
        <v>552</v>
      </c>
      <c r="AN72" s="212"/>
      <c r="AO72" s="212"/>
      <c r="AP72" s="213"/>
      <c r="AQ72" s="211"/>
      <c r="AR72" s="212"/>
      <c r="AS72" s="212"/>
      <c r="AT72" s="213"/>
      <c r="AU72" s="212"/>
      <c r="AV72" s="212"/>
      <c r="AW72" s="212"/>
      <c r="AX72" s="214"/>
    </row>
    <row r="73" spans="1:50" ht="18.75" hidden="1" customHeight="1" x14ac:dyDescent="0.15">
      <c r="A73" s="502" t="s">
        <v>491</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529</v>
      </c>
      <c r="B78" s="329"/>
      <c r="C78" s="329"/>
      <c r="D78" s="329"/>
      <c r="E78" s="326" t="s">
        <v>464</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45"/>
    </row>
    <row r="80" spans="1:50" ht="18.75" hidden="1" customHeight="1" x14ac:dyDescent="0.15">
      <c r="A80" s="863"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471</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471</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471</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471</v>
      </c>
      <c r="AN100" s="536"/>
      <c r="AO100" s="536"/>
      <c r="AP100" s="537"/>
      <c r="AQ100" s="313" t="s">
        <v>493</v>
      </c>
      <c r="AR100" s="314"/>
      <c r="AS100" s="314"/>
      <c r="AT100" s="315"/>
      <c r="AU100" s="313" t="s">
        <v>539</v>
      </c>
      <c r="AV100" s="314"/>
      <c r="AW100" s="314"/>
      <c r="AX100" s="316"/>
    </row>
    <row r="101" spans="1:60" ht="23.25" customHeight="1" x14ac:dyDescent="0.15">
      <c r="A101" s="418"/>
      <c r="B101" s="419"/>
      <c r="C101" s="419"/>
      <c r="D101" s="419"/>
      <c r="E101" s="419"/>
      <c r="F101" s="420"/>
      <c r="G101" s="98" t="s">
        <v>565</v>
      </c>
      <c r="H101" s="98"/>
      <c r="I101" s="98"/>
      <c r="J101" s="98"/>
      <c r="K101" s="98"/>
      <c r="L101" s="98"/>
      <c r="M101" s="98"/>
      <c r="N101" s="98"/>
      <c r="O101" s="98"/>
      <c r="P101" s="98"/>
      <c r="Q101" s="98"/>
      <c r="R101" s="98"/>
      <c r="S101" s="98"/>
      <c r="T101" s="98"/>
      <c r="U101" s="98"/>
      <c r="V101" s="98"/>
      <c r="W101" s="98"/>
      <c r="X101" s="99"/>
      <c r="Y101" s="538" t="s">
        <v>55</v>
      </c>
      <c r="Z101" s="539"/>
      <c r="AA101" s="540"/>
      <c r="AB101" s="457" t="s">
        <v>567</v>
      </c>
      <c r="AC101" s="457"/>
      <c r="AD101" s="457"/>
      <c r="AE101" s="211">
        <v>6</v>
      </c>
      <c r="AF101" s="212"/>
      <c r="AG101" s="212"/>
      <c r="AH101" s="213"/>
      <c r="AI101" s="211">
        <v>6</v>
      </c>
      <c r="AJ101" s="212"/>
      <c r="AK101" s="212"/>
      <c r="AL101" s="213"/>
      <c r="AM101" s="211">
        <v>6</v>
      </c>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567</v>
      </c>
      <c r="AC102" s="457"/>
      <c r="AD102" s="457"/>
      <c r="AE102" s="414">
        <v>6</v>
      </c>
      <c r="AF102" s="414"/>
      <c r="AG102" s="414"/>
      <c r="AH102" s="414"/>
      <c r="AI102" s="414">
        <v>6</v>
      </c>
      <c r="AJ102" s="414"/>
      <c r="AK102" s="414"/>
      <c r="AL102" s="414"/>
      <c r="AM102" s="414">
        <v>6</v>
      </c>
      <c r="AN102" s="414"/>
      <c r="AO102" s="414"/>
      <c r="AP102" s="414"/>
      <c r="AQ102" s="266">
        <v>7</v>
      </c>
      <c r="AR102" s="267"/>
      <c r="AS102" s="267"/>
      <c r="AT102" s="312"/>
      <c r="AU102" s="266"/>
      <c r="AV102" s="267"/>
      <c r="AW102" s="267"/>
      <c r="AX102" s="312"/>
    </row>
    <row r="103" spans="1:60" ht="31.5" hidden="1"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493</v>
      </c>
      <c r="AR103" s="278"/>
      <c r="AS103" s="278"/>
      <c r="AT103" s="317"/>
      <c r="AU103" s="277" t="s">
        <v>539</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493</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493</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493</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471</v>
      </c>
      <c r="AN115" s="412"/>
      <c r="AO115" s="412"/>
      <c r="AP115" s="413"/>
      <c r="AQ115" s="590" t="s">
        <v>540</v>
      </c>
      <c r="AR115" s="591"/>
      <c r="AS115" s="591"/>
      <c r="AT115" s="591"/>
      <c r="AU115" s="591"/>
      <c r="AV115" s="591"/>
      <c r="AW115" s="591"/>
      <c r="AX115" s="592"/>
    </row>
    <row r="116" spans="1:50" ht="23.25" customHeight="1" x14ac:dyDescent="0.15">
      <c r="A116" s="435"/>
      <c r="B116" s="436"/>
      <c r="C116" s="436"/>
      <c r="D116" s="436"/>
      <c r="E116" s="436"/>
      <c r="F116" s="437"/>
      <c r="G116" s="389" t="s">
        <v>566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568</v>
      </c>
      <c r="AC116" s="459"/>
      <c r="AD116" s="460"/>
      <c r="AE116" s="414">
        <v>201</v>
      </c>
      <c r="AF116" s="414"/>
      <c r="AG116" s="414"/>
      <c r="AH116" s="414"/>
      <c r="AI116" s="414">
        <v>251</v>
      </c>
      <c r="AJ116" s="414"/>
      <c r="AK116" s="414"/>
      <c r="AL116" s="414"/>
      <c r="AM116" s="414">
        <v>285</v>
      </c>
      <c r="AN116" s="414"/>
      <c r="AO116" s="414"/>
      <c r="AP116" s="414"/>
      <c r="AQ116" s="211">
        <v>291</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569</v>
      </c>
      <c r="AC117" s="469"/>
      <c r="AD117" s="470"/>
      <c r="AE117" s="547" t="s">
        <v>570</v>
      </c>
      <c r="AF117" s="547"/>
      <c r="AG117" s="547"/>
      <c r="AH117" s="547"/>
      <c r="AI117" s="547" t="s">
        <v>571</v>
      </c>
      <c r="AJ117" s="547"/>
      <c r="AK117" s="547"/>
      <c r="AL117" s="547"/>
      <c r="AM117" s="547" t="s">
        <v>624</v>
      </c>
      <c r="AN117" s="547"/>
      <c r="AO117" s="547"/>
      <c r="AP117" s="547"/>
      <c r="AQ117" s="547" t="s">
        <v>625</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471</v>
      </c>
      <c r="AN118" s="412"/>
      <c r="AO118" s="412"/>
      <c r="AP118" s="413"/>
      <c r="AQ118" s="590" t="s">
        <v>540</v>
      </c>
      <c r="AR118" s="591"/>
      <c r="AS118" s="591"/>
      <c r="AT118" s="591"/>
      <c r="AU118" s="591"/>
      <c r="AV118" s="591"/>
      <c r="AW118" s="591"/>
      <c r="AX118" s="592"/>
    </row>
    <row r="119" spans="1:50" ht="23.25" hidden="1" customHeight="1" x14ac:dyDescent="0.15">
      <c r="A119" s="435"/>
      <c r="B119" s="436"/>
      <c r="C119" s="436"/>
      <c r="D119" s="436"/>
      <c r="E119" s="436"/>
      <c r="F119" s="437"/>
      <c r="G119" s="389" t="s">
        <v>502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501</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471</v>
      </c>
      <c r="AN121" s="412"/>
      <c r="AO121" s="412"/>
      <c r="AP121" s="413"/>
      <c r="AQ121" s="590" t="s">
        <v>540</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471</v>
      </c>
      <c r="AN124" s="412"/>
      <c r="AO124" s="412"/>
      <c r="AP124" s="413"/>
      <c r="AQ124" s="590" t="s">
        <v>540</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501</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471</v>
      </c>
      <c r="AN127" s="412"/>
      <c r="AO127" s="412"/>
      <c r="AP127" s="413"/>
      <c r="AQ127" s="590" t="s">
        <v>540</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574</v>
      </c>
      <c r="H134" s="98"/>
      <c r="I134" s="98"/>
      <c r="J134" s="98"/>
      <c r="K134" s="98"/>
      <c r="L134" s="98"/>
      <c r="M134" s="98"/>
      <c r="N134" s="98"/>
      <c r="O134" s="98"/>
      <c r="P134" s="98"/>
      <c r="Q134" s="98"/>
      <c r="R134" s="98"/>
      <c r="S134" s="98"/>
      <c r="T134" s="98"/>
      <c r="U134" s="98"/>
      <c r="V134" s="98"/>
      <c r="W134" s="98"/>
      <c r="X134" s="99"/>
      <c r="Y134" s="194" t="s">
        <v>379</v>
      </c>
      <c r="Z134" s="195"/>
      <c r="AA134" s="196"/>
      <c r="AB134" s="197" t="s">
        <v>575</v>
      </c>
      <c r="AC134" s="198"/>
      <c r="AD134" s="198"/>
      <c r="AE134" s="199" t="s">
        <v>553</v>
      </c>
      <c r="AF134" s="200"/>
      <c r="AG134" s="200"/>
      <c r="AH134" s="200"/>
      <c r="AI134" s="199" t="s">
        <v>553</v>
      </c>
      <c r="AJ134" s="200"/>
      <c r="AK134" s="200"/>
      <c r="AL134" s="200"/>
      <c r="AM134" s="199" t="s">
        <v>553</v>
      </c>
      <c r="AN134" s="200"/>
      <c r="AO134" s="200"/>
      <c r="AP134" s="200"/>
      <c r="AQ134" s="199" t="s">
        <v>553</v>
      </c>
      <c r="AR134" s="200"/>
      <c r="AS134" s="200"/>
      <c r="AT134" s="200"/>
      <c r="AU134" s="199" t="s">
        <v>553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574</v>
      </c>
      <c r="AC135" s="206"/>
      <c r="AD135" s="206"/>
      <c r="AE135" s="199" t="s">
        <v>553</v>
      </c>
      <c r="AF135" s="200"/>
      <c r="AG135" s="200"/>
      <c r="AH135" s="200"/>
      <c r="AI135" s="199" t="s">
        <v>553</v>
      </c>
      <c r="AJ135" s="200"/>
      <c r="AK135" s="200"/>
      <c r="AL135" s="200"/>
      <c r="AM135" s="199" t="s">
        <v>553</v>
      </c>
      <c r="AN135" s="200"/>
      <c r="AO135" s="200"/>
      <c r="AP135" s="200"/>
      <c r="AQ135" s="199" t="s">
        <v>553</v>
      </c>
      <c r="AR135" s="200"/>
      <c r="AS135" s="200"/>
      <c r="AT135" s="200"/>
      <c r="AU135" s="199" t="s">
        <v>553</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552</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t="s">
        <v>577</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t="s">
        <v>553</v>
      </c>
      <c r="AF433" s="200"/>
      <c r="AG433" s="200"/>
      <c r="AH433" s="200"/>
      <c r="AI433" s="333" t="s">
        <v>553</v>
      </c>
      <c r="AJ433" s="200"/>
      <c r="AK433" s="200"/>
      <c r="AL433" s="200"/>
      <c r="AM433" s="333" t="s">
        <v>553</v>
      </c>
      <c r="AN433" s="200"/>
      <c r="AO433" s="200"/>
      <c r="AP433" s="334"/>
      <c r="AQ433" s="333" t="s">
        <v>553</v>
      </c>
      <c r="AR433" s="200"/>
      <c r="AS433" s="200"/>
      <c r="AT433" s="334"/>
      <c r="AU433" s="200" t="s">
        <v>553</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t="s">
        <v>553</v>
      </c>
      <c r="AF434" s="200"/>
      <c r="AG434" s="200"/>
      <c r="AH434" s="334"/>
      <c r="AI434" s="333" t="s">
        <v>553</v>
      </c>
      <c r="AJ434" s="200"/>
      <c r="AK434" s="200"/>
      <c r="AL434" s="200"/>
      <c r="AM434" s="333" t="s">
        <v>553</v>
      </c>
      <c r="AN434" s="200"/>
      <c r="AO434" s="200"/>
      <c r="AP434" s="334"/>
      <c r="AQ434" s="333" t="s">
        <v>553</v>
      </c>
      <c r="AR434" s="200"/>
      <c r="AS434" s="200"/>
      <c r="AT434" s="334"/>
      <c r="AU434" s="200" t="s">
        <v>553</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553</v>
      </c>
      <c r="AF435" s="200"/>
      <c r="AG435" s="200"/>
      <c r="AH435" s="334"/>
      <c r="AI435" s="333" t="s">
        <v>553</v>
      </c>
      <c r="AJ435" s="200"/>
      <c r="AK435" s="200"/>
      <c r="AL435" s="200"/>
      <c r="AM435" s="333" t="s">
        <v>553</v>
      </c>
      <c r="AN435" s="200"/>
      <c r="AO435" s="200"/>
      <c r="AP435" s="334"/>
      <c r="AQ435" s="333" t="s">
        <v>553</v>
      </c>
      <c r="AR435" s="200"/>
      <c r="AS435" s="200"/>
      <c r="AT435" s="334"/>
      <c r="AU435" s="200" t="s">
        <v>553</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customHeight="1" x14ac:dyDescent="0.15">
      <c r="A458" s="182"/>
      <c r="B458" s="179"/>
      <c r="C458" s="173"/>
      <c r="D458" s="179"/>
      <c r="E458" s="335"/>
      <c r="F458" s="336"/>
      <c r="G458" s="97" t="s">
        <v>575</v>
      </c>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t="s">
        <v>553</v>
      </c>
      <c r="AF458" s="200"/>
      <c r="AG458" s="200"/>
      <c r="AH458" s="200"/>
      <c r="AI458" s="333" t="s">
        <v>553</v>
      </c>
      <c r="AJ458" s="200"/>
      <c r="AK458" s="200"/>
      <c r="AL458" s="334"/>
      <c r="AM458" s="333" t="s">
        <v>553</v>
      </c>
      <c r="AN458" s="200"/>
      <c r="AO458" s="200"/>
      <c r="AP458" s="334"/>
      <c r="AQ458" s="333" t="s">
        <v>553</v>
      </c>
      <c r="AR458" s="200"/>
      <c r="AS458" s="200"/>
      <c r="AT458" s="334"/>
      <c r="AU458" s="200" t="s">
        <v>553</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t="s">
        <v>553</v>
      </c>
      <c r="AF459" s="200"/>
      <c r="AG459" s="200"/>
      <c r="AH459" s="334"/>
      <c r="AI459" s="333" t="s">
        <v>553</v>
      </c>
      <c r="AJ459" s="200"/>
      <c r="AK459" s="200"/>
      <c r="AL459" s="334"/>
      <c r="AM459" s="333" t="s">
        <v>553</v>
      </c>
      <c r="AN459" s="200"/>
      <c r="AO459" s="200"/>
      <c r="AP459" s="334"/>
      <c r="AQ459" s="333" t="s">
        <v>553</v>
      </c>
      <c r="AR459" s="200"/>
      <c r="AS459" s="200"/>
      <c r="AT459" s="334"/>
      <c r="AU459" s="200" t="s">
        <v>553</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553</v>
      </c>
      <c r="AF460" s="200"/>
      <c r="AG460" s="200"/>
      <c r="AH460" s="334"/>
      <c r="AI460" s="333" t="s">
        <v>553</v>
      </c>
      <c r="AJ460" s="200"/>
      <c r="AK460" s="200"/>
      <c r="AL460" s="200"/>
      <c r="AM460" s="333" t="s">
        <v>553</v>
      </c>
      <c r="AN460" s="200"/>
      <c r="AO460" s="200"/>
      <c r="AP460" s="334"/>
      <c r="AQ460" s="333" t="s">
        <v>553</v>
      </c>
      <c r="AR460" s="200"/>
      <c r="AS460" s="200"/>
      <c r="AT460" s="334"/>
      <c r="AU460" s="200" t="s">
        <v>553</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15">
      <c r="A698" s="182"/>
      <c r="B698" s="179"/>
      <c r="C698" s="173"/>
      <c r="D698" s="179"/>
      <c r="E698" s="118" t="s">
        <v>626</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39.950000000000003"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551</v>
      </c>
      <c r="AE702" s="339"/>
      <c r="AF702" s="339"/>
      <c r="AG702" s="381" t="s">
        <v>578</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551</v>
      </c>
      <c r="AE703" s="322"/>
      <c r="AF703" s="322"/>
      <c r="AG703" s="94" t="s">
        <v>579</v>
      </c>
      <c r="AH703" s="95"/>
      <c r="AI703" s="95"/>
      <c r="AJ703" s="95"/>
      <c r="AK703" s="95"/>
      <c r="AL703" s="95"/>
      <c r="AM703" s="95"/>
      <c r="AN703" s="95"/>
      <c r="AO703" s="95"/>
      <c r="AP703" s="95"/>
      <c r="AQ703" s="95"/>
      <c r="AR703" s="95"/>
      <c r="AS703" s="95"/>
      <c r="AT703" s="95"/>
      <c r="AU703" s="95"/>
      <c r="AV703" s="95"/>
      <c r="AW703" s="95"/>
      <c r="AX703" s="96"/>
    </row>
    <row r="704" spans="1:50" ht="39.950000000000003"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551</v>
      </c>
      <c r="AE704" s="782"/>
      <c r="AF704" s="782"/>
      <c r="AG704" s="160" t="s">
        <v>580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551</v>
      </c>
      <c r="AE705" s="714"/>
      <c r="AF705" s="714"/>
      <c r="AG705" s="118" t="s">
        <v>581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551</v>
      </c>
      <c r="AE708" s="604"/>
      <c r="AF708" s="604"/>
      <c r="AG708" s="741" t="s">
        <v>583</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551</v>
      </c>
      <c r="AE709" s="322"/>
      <c r="AF709" s="322"/>
      <c r="AG709" s="94" t="s">
        <v>584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582</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551</v>
      </c>
      <c r="AE711" s="322"/>
      <c r="AF711" s="322"/>
      <c r="AG711" s="94" t="s">
        <v>585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582</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39.950000000000003" customHeight="1" x14ac:dyDescent="0.15">
      <c r="A713" s="641"/>
      <c r="B713" s="643"/>
      <c r="C713" s="946" t="s">
        <v>488</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551</v>
      </c>
      <c r="AE713" s="322"/>
      <c r="AF713" s="662"/>
      <c r="AG713" s="94" t="s">
        <v>586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460</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551</v>
      </c>
      <c r="AE714" s="807"/>
      <c r="AF714" s="808"/>
      <c r="AG714" s="735" t="s">
        <v>587</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461</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551</v>
      </c>
      <c r="AE715" s="604"/>
      <c r="AF715" s="655"/>
      <c r="AG715" s="741" t="s">
        <v>588</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551</v>
      </c>
      <c r="AE716" s="626"/>
      <c r="AF716" s="626"/>
      <c r="AG716" s="94" t="s">
        <v>589</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551</v>
      </c>
      <c r="AE717" s="322"/>
      <c r="AF717" s="322"/>
      <c r="AG717" s="94" t="s">
        <v>590</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551</v>
      </c>
      <c r="AE718" s="322"/>
      <c r="AF718" s="322"/>
      <c r="AG718" s="120" t="s">
        <v>591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627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628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256</v>
      </c>
      <c r="B731" s="799"/>
      <c r="C731" s="799"/>
      <c r="D731" s="799"/>
      <c r="E731" s="800"/>
      <c r="F731" s="728" t="s">
        <v>641</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642</v>
      </c>
      <c r="B733" s="673"/>
      <c r="C733" s="673"/>
      <c r="D733" s="673"/>
      <c r="E733" s="674"/>
      <c r="F733" s="636" t="s">
        <v>645</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494</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592</v>
      </c>
      <c r="F737" s="986"/>
      <c r="G737" s="986"/>
      <c r="H737" s="986"/>
      <c r="I737" s="986"/>
      <c r="J737" s="986"/>
      <c r="K737" s="986"/>
      <c r="L737" s="986"/>
      <c r="M737" s="986"/>
      <c r="N737" s="358" t="s">
        <v>358</v>
      </c>
      <c r="O737" s="358"/>
      <c r="P737" s="358"/>
      <c r="Q737" s="358"/>
      <c r="R737" s="986" t="s">
        <v>593</v>
      </c>
      <c r="S737" s="986"/>
      <c r="T737" s="986"/>
      <c r="U737" s="986"/>
      <c r="V737" s="986"/>
      <c r="W737" s="986"/>
      <c r="X737" s="986"/>
      <c r="Y737" s="986"/>
      <c r="Z737" s="986"/>
      <c r="AA737" s="358" t="s">
        <v>359</v>
      </c>
      <c r="AB737" s="358"/>
      <c r="AC737" s="358"/>
      <c r="AD737" s="358"/>
      <c r="AE737" s="986" t="s">
        <v>594</v>
      </c>
      <c r="AF737" s="986"/>
      <c r="AG737" s="986"/>
      <c r="AH737" s="986"/>
      <c r="AI737" s="986"/>
      <c r="AJ737" s="986"/>
      <c r="AK737" s="986"/>
      <c r="AL737" s="986"/>
      <c r="AM737" s="986"/>
      <c r="AN737" s="358" t="s">
        <v>360</v>
      </c>
      <c r="AO737" s="358"/>
      <c r="AP737" s="358"/>
      <c r="AQ737" s="358"/>
      <c r="AR737" s="987" t="s">
        <v>595</v>
      </c>
      <c r="AS737" s="988"/>
      <c r="AT737" s="988"/>
      <c r="AU737" s="988"/>
      <c r="AV737" s="988"/>
      <c r="AW737" s="988"/>
      <c r="AX737" s="989"/>
      <c r="AY737" s="89"/>
      <c r="AZ737" s="89"/>
    </row>
    <row r="738" spans="1:52" ht="24.75" customHeight="1" x14ac:dyDescent="0.15">
      <c r="A738" s="990" t="s">
        <v>361</v>
      </c>
      <c r="B738" s="203"/>
      <c r="C738" s="203"/>
      <c r="D738" s="204"/>
      <c r="E738" s="986" t="s">
        <v>596</v>
      </c>
      <c r="F738" s="986"/>
      <c r="G738" s="986"/>
      <c r="H738" s="986"/>
      <c r="I738" s="986"/>
      <c r="J738" s="986"/>
      <c r="K738" s="986"/>
      <c r="L738" s="986"/>
      <c r="M738" s="986"/>
      <c r="N738" s="358" t="s">
        <v>362</v>
      </c>
      <c r="O738" s="358"/>
      <c r="P738" s="358"/>
      <c r="Q738" s="358"/>
      <c r="R738" s="986" t="s">
        <v>597</v>
      </c>
      <c r="S738" s="986"/>
      <c r="T738" s="986"/>
      <c r="U738" s="986"/>
      <c r="V738" s="986"/>
      <c r="W738" s="986"/>
      <c r="X738" s="986"/>
      <c r="Y738" s="986"/>
      <c r="Z738" s="986"/>
      <c r="AA738" s="358" t="s">
        <v>481</v>
      </c>
      <c r="AB738" s="358"/>
      <c r="AC738" s="358"/>
      <c r="AD738" s="358"/>
      <c r="AE738" s="986" t="s">
        <v>598</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541</v>
      </c>
      <c r="B739" s="995"/>
      <c r="C739" s="995"/>
      <c r="D739" s="996"/>
      <c r="E739" s="997" t="s">
        <v>550</v>
      </c>
      <c r="F739" s="998"/>
      <c r="G739" s="998"/>
      <c r="H739" s="91" t="str">
        <f>IF(E739="", "", "(")</f>
        <v>(</v>
      </c>
      <c r="I739" s="981"/>
      <c r="J739" s="981"/>
      <c r="K739" s="91" t="str">
        <f>IF(OR(I739="　", I739=""), "", "-")</f>
        <v/>
      </c>
      <c r="L739" s="982">
        <v>279</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532</v>
      </c>
      <c r="B779" s="628"/>
      <c r="C779" s="628"/>
      <c r="D779" s="628"/>
      <c r="E779" s="628"/>
      <c r="F779" s="629"/>
      <c r="G779" s="594" t="s">
        <v>599</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600</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601</v>
      </c>
      <c r="H781" s="670"/>
      <c r="I781" s="670"/>
      <c r="J781" s="670"/>
      <c r="K781" s="671"/>
      <c r="L781" s="663" t="s">
        <v>605</v>
      </c>
      <c r="M781" s="664"/>
      <c r="N781" s="664"/>
      <c r="O781" s="664"/>
      <c r="P781" s="664"/>
      <c r="Q781" s="664"/>
      <c r="R781" s="664"/>
      <c r="S781" s="664"/>
      <c r="T781" s="664"/>
      <c r="U781" s="664"/>
      <c r="V781" s="664"/>
      <c r="W781" s="664"/>
      <c r="X781" s="665"/>
      <c r="Y781" s="384">
        <f>AU781+75</f>
        <v>831</v>
      </c>
      <c r="Z781" s="385"/>
      <c r="AA781" s="385"/>
      <c r="AB781" s="804"/>
      <c r="AC781" s="669" t="s">
        <v>601</v>
      </c>
      <c r="AD781" s="670"/>
      <c r="AE781" s="670"/>
      <c r="AF781" s="670"/>
      <c r="AG781" s="671"/>
      <c r="AH781" s="663" t="s">
        <v>613</v>
      </c>
      <c r="AI781" s="664"/>
      <c r="AJ781" s="664"/>
      <c r="AK781" s="664"/>
      <c r="AL781" s="664"/>
      <c r="AM781" s="664"/>
      <c r="AN781" s="664"/>
      <c r="AO781" s="664"/>
      <c r="AP781" s="664"/>
      <c r="AQ781" s="664"/>
      <c r="AR781" s="664"/>
      <c r="AS781" s="664"/>
      <c r="AT781" s="665"/>
      <c r="AU781" s="384">
        <v>756</v>
      </c>
      <c r="AV781" s="385"/>
      <c r="AW781" s="385"/>
      <c r="AX781" s="386"/>
    </row>
    <row r="782" spans="1:50" ht="24.75" customHeight="1" x14ac:dyDescent="0.15">
      <c r="A782" s="630"/>
      <c r="B782" s="631"/>
      <c r="C782" s="631"/>
      <c r="D782" s="631"/>
      <c r="E782" s="631"/>
      <c r="F782" s="632"/>
      <c r="G782" s="605" t="s">
        <v>602</v>
      </c>
      <c r="H782" s="606"/>
      <c r="I782" s="606"/>
      <c r="J782" s="606"/>
      <c r="K782" s="607"/>
      <c r="L782" s="597" t="s">
        <v>606</v>
      </c>
      <c r="M782" s="598"/>
      <c r="N782" s="598"/>
      <c r="O782" s="598"/>
      <c r="P782" s="598"/>
      <c r="Q782" s="598"/>
      <c r="R782" s="598"/>
      <c r="S782" s="598"/>
      <c r="T782" s="598"/>
      <c r="U782" s="598"/>
      <c r="V782" s="598"/>
      <c r="W782" s="598"/>
      <c r="X782" s="599"/>
      <c r="Y782" s="600">
        <f>AU782+11</f>
        <v>154</v>
      </c>
      <c r="Z782" s="601"/>
      <c r="AA782" s="601"/>
      <c r="AB782" s="611"/>
      <c r="AC782" s="605" t="s">
        <v>602</v>
      </c>
      <c r="AD782" s="606"/>
      <c r="AE782" s="606"/>
      <c r="AF782" s="606"/>
      <c r="AG782" s="607"/>
      <c r="AH782" s="597" t="s">
        <v>614</v>
      </c>
      <c r="AI782" s="598"/>
      <c r="AJ782" s="598"/>
      <c r="AK782" s="598"/>
      <c r="AL782" s="598"/>
      <c r="AM782" s="598"/>
      <c r="AN782" s="598"/>
      <c r="AO782" s="598"/>
      <c r="AP782" s="598"/>
      <c r="AQ782" s="598"/>
      <c r="AR782" s="598"/>
      <c r="AS782" s="598"/>
      <c r="AT782" s="599"/>
      <c r="AU782" s="600">
        <v>143</v>
      </c>
      <c r="AV782" s="601"/>
      <c r="AW782" s="601"/>
      <c r="AX782" s="602"/>
    </row>
    <row r="783" spans="1:50" ht="24.75" customHeight="1" x14ac:dyDescent="0.15">
      <c r="A783" s="630"/>
      <c r="B783" s="631"/>
      <c r="C783" s="631"/>
      <c r="D783" s="631"/>
      <c r="E783" s="631"/>
      <c r="F783" s="632"/>
      <c r="G783" s="605" t="s">
        <v>603</v>
      </c>
      <c r="H783" s="606"/>
      <c r="I783" s="606"/>
      <c r="J783" s="606"/>
      <c r="K783" s="607"/>
      <c r="L783" s="597" t="s">
        <v>607</v>
      </c>
      <c r="M783" s="598"/>
      <c r="N783" s="598"/>
      <c r="O783" s="598"/>
      <c r="P783" s="598"/>
      <c r="Q783" s="598"/>
      <c r="R783" s="598"/>
      <c r="S783" s="598"/>
      <c r="T783" s="598"/>
      <c r="U783" s="598"/>
      <c r="V783" s="598"/>
      <c r="W783" s="598"/>
      <c r="X783" s="599"/>
      <c r="Y783" s="600">
        <f>AU783+233</f>
        <v>688</v>
      </c>
      <c r="Z783" s="601"/>
      <c r="AA783" s="601"/>
      <c r="AB783" s="611"/>
      <c r="AC783" s="605" t="s">
        <v>603</v>
      </c>
      <c r="AD783" s="606"/>
      <c r="AE783" s="606"/>
      <c r="AF783" s="606"/>
      <c r="AG783" s="607"/>
      <c r="AH783" s="597" t="s">
        <v>615</v>
      </c>
      <c r="AI783" s="598"/>
      <c r="AJ783" s="598"/>
      <c r="AK783" s="598"/>
      <c r="AL783" s="598"/>
      <c r="AM783" s="598"/>
      <c r="AN783" s="598"/>
      <c r="AO783" s="598"/>
      <c r="AP783" s="598"/>
      <c r="AQ783" s="598"/>
      <c r="AR783" s="598"/>
      <c r="AS783" s="598"/>
      <c r="AT783" s="599"/>
      <c r="AU783" s="600">
        <v>455</v>
      </c>
      <c r="AV783" s="601"/>
      <c r="AW783" s="601"/>
      <c r="AX783" s="602"/>
    </row>
    <row r="784" spans="1:50" ht="24.75" customHeight="1" x14ac:dyDescent="0.15">
      <c r="A784" s="630"/>
      <c r="B784" s="631"/>
      <c r="C784" s="631"/>
      <c r="D784" s="631"/>
      <c r="E784" s="631"/>
      <c r="F784" s="632"/>
      <c r="G784" s="605" t="s">
        <v>604</v>
      </c>
      <c r="H784" s="606"/>
      <c r="I784" s="606"/>
      <c r="J784" s="606"/>
      <c r="K784" s="607"/>
      <c r="L784" s="597" t="s">
        <v>608</v>
      </c>
      <c r="M784" s="598"/>
      <c r="N784" s="598"/>
      <c r="O784" s="598"/>
      <c r="P784" s="598"/>
      <c r="Q784" s="598"/>
      <c r="R784" s="598"/>
      <c r="S784" s="598"/>
      <c r="T784" s="598"/>
      <c r="U784" s="598"/>
      <c r="V784" s="598"/>
      <c r="W784" s="598"/>
      <c r="X784" s="599"/>
      <c r="Y784" s="600">
        <f>AU784+20</f>
        <v>34</v>
      </c>
      <c r="Z784" s="601"/>
      <c r="AA784" s="601"/>
      <c r="AB784" s="611"/>
      <c r="AC784" s="605" t="s">
        <v>604</v>
      </c>
      <c r="AD784" s="606"/>
      <c r="AE784" s="606"/>
      <c r="AF784" s="606"/>
      <c r="AG784" s="607"/>
      <c r="AH784" s="597" t="s">
        <v>616</v>
      </c>
      <c r="AI784" s="598"/>
      <c r="AJ784" s="598"/>
      <c r="AK784" s="598"/>
      <c r="AL784" s="598"/>
      <c r="AM784" s="598"/>
      <c r="AN784" s="598"/>
      <c r="AO784" s="598"/>
      <c r="AP784" s="598"/>
      <c r="AQ784" s="598"/>
      <c r="AR784" s="598"/>
      <c r="AS784" s="598"/>
      <c r="AT784" s="599"/>
      <c r="AU784" s="600">
        <v>14</v>
      </c>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1707</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1368</v>
      </c>
      <c r="AV791" s="831"/>
      <c r="AW791" s="831"/>
      <c r="AX791" s="833"/>
    </row>
    <row r="792" spans="1:50" ht="24.75" customHeight="1" x14ac:dyDescent="0.15">
      <c r="A792" s="630"/>
      <c r="B792" s="631"/>
      <c r="C792" s="631"/>
      <c r="D792" s="631"/>
      <c r="E792" s="631"/>
      <c r="F792" s="632"/>
      <c r="G792" s="594" t="s">
        <v>629</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601</v>
      </c>
      <c r="H794" s="670"/>
      <c r="I794" s="670"/>
      <c r="J794" s="670"/>
      <c r="K794" s="671"/>
      <c r="L794" s="663" t="s">
        <v>609</v>
      </c>
      <c r="M794" s="664"/>
      <c r="N794" s="664"/>
      <c r="O794" s="664"/>
      <c r="P794" s="664"/>
      <c r="Q794" s="664"/>
      <c r="R794" s="664"/>
      <c r="S794" s="664"/>
      <c r="T794" s="664"/>
      <c r="U794" s="664"/>
      <c r="V794" s="664"/>
      <c r="W794" s="664"/>
      <c r="X794" s="665"/>
      <c r="Y794" s="384">
        <v>26</v>
      </c>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customHeight="1" x14ac:dyDescent="0.15">
      <c r="A795" s="630"/>
      <c r="B795" s="631"/>
      <c r="C795" s="631"/>
      <c r="D795" s="631"/>
      <c r="E795" s="631"/>
      <c r="F795" s="632"/>
      <c r="G795" s="605" t="s">
        <v>602</v>
      </c>
      <c r="H795" s="606"/>
      <c r="I795" s="606"/>
      <c r="J795" s="606"/>
      <c r="K795" s="607"/>
      <c r="L795" s="597" t="s">
        <v>610</v>
      </c>
      <c r="M795" s="598"/>
      <c r="N795" s="598"/>
      <c r="O795" s="598"/>
      <c r="P795" s="598"/>
      <c r="Q795" s="598"/>
      <c r="R795" s="598"/>
      <c r="S795" s="598"/>
      <c r="T795" s="598"/>
      <c r="U795" s="598"/>
      <c r="V795" s="598"/>
      <c r="W795" s="598"/>
      <c r="X795" s="599"/>
      <c r="Y795" s="600">
        <v>4</v>
      </c>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15">
      <c r="A796" s="630"/>
      <c r="B796" s="631"/>
      <c r="C796" s="631"/>
      <c r="D796" s="631"/>
      <c r="E796" s="631"/>
      <c r="F796" s="632"/>
      <c r="G796" s="605" t="s">
        <v>603</v>
      </c>
      <c r="H796" s="606"/>
      <c r="I796" s="606"/>
      <c r="J796" s="606"/>
      <c r="K796" s="607"/>
      <c r="L796" s="597" t="s">
        <v>611</v>
      </c>
      <c r="M796" s="598"/>
      <c r="N796" s="598"/>
      <c r="O796" s="598"/>
      <c r="P796" s="598"/>
      <c r="Q796" s="598"/>
      <c r="R796" s="598"/>
      <c r="S796" s="598"/>
      <c r="T796" s="598"/>
      <c r="U796" s="598"/>
      <c r="V796" s="598"/>
      <c r="W796" s="598"/>
      <c r="X796" s="599"/>
      <c r="Y796" s="600">
        <v>27</v>
      </c>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t="s">
        <v>604</v>
      </c>
      <c r="H797" s="606"/>
      <c r="I797" s="606"/>
      <c r="J797" s="606"/>
      <c r="K797" s="607"/>
      <c r="L797" s="597" t="s">
        <v>612</v>
      </c>
      <c r="M797" s="598"/>
      <c r="N797" s="598"/>
      <c r="O797" s="598"/>
      <c r="P797" s="598"/>
      <c r="Q797" s="598"/>
      <c r="R797" s="598"/>
      <c r="S797" s="598"/>
      <c r="T797" s="598"/>
      <c r="U797" s="598"/>
      <c r="V797" s="598"/>
      <c r="W797" s="598"/>
      <c r="X797" s="599"/>
      <c r="Y797" s="600">
        <v>1</v>
      </c>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58</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455</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456</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45" customHeight="1" x14ac:dyDescent="0.15">
      <c r="A837" s="372">
        <v>1</v>
      </c>
      <c r="B837" s="372">
        <v>1</v>
      </c>
      <c r="C837" s="354" t="s">
        <v>617</v>
      </c>
      <c r="D837" s="340"/>
      <c r="E837" s="340"/>
      <c r="F837" s="340"/>
      <c r="G837" s="340"/>
      <c r="H837" s="340"/>
      <c r="I837" s="340"/>
      <c r="J837" s="341">
        <v>4020005004767</v>
      </c>
      <c r="K837" s="342"/>
      <c r="L837" s="342"/>
      <c r="M837" s="342"/>
      <c r="N837" s="342"/>
      <c r="O837" s="342"/>
      <c r="P837" s="355" t="s">
        <v>618</v>
      </c>
      <c r="Q837" s="343"/>
      <c r="R837" s="343"/>
      <c r="S837" s="343"/>
      <c r="T837" s="343"/>
      <c r="U837" s="343"/>
      <c r="V837" s="343"/>
      <c r="W837" s="343"/>
      <c r="X837" s="343"/>
      <c r="Y837" s="344">
        <v>1707</v>
      </c>
      <c r="Z837" s="345"/>
      <c r="AA837" s="345"/>
      <c r="AB837" s="346"/>
      <c r="AC837" s="356" t="s">
        <v>619</v>
      </c>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635</v>
      </c>
      <c r="D870" s="340"/>
      <c r="E870" s="340"/>
      <c r="F870" s="340"/>
      <c r="G870" s="340"/>
      <c r="H870" s="340"/>
      <c r="I870" s="340"/>
      <c r="J870" s="341">
        <v>2120001072553</v>
      </c>
      <c r="K870" s="342"/>
      <c r="L870" s="342"/>
      <c r="M870" s="342"/>
      <c r="N870" s="342"/>
      <c r="O870" s="342"/>
      <c r="P870" s="355" t="s">
        <v>620</v>
      </c>
      <c r="Q870" s="343"/>
      <c r="R870" s="343"/>
      <c r="S870" s="343"/>
      <c r="T870" s="343"/>
      <c r="U870" s="343"/>
      <c r="V870" s="343"/>
      <c r="W870" s="343"/>
      <c r="X870" s="343"/>
      <c r="Y870" s="344">
        <v>1368</v>
      </c>
      <c r="Z870" s="345"/>
      <c r="AA870" s="345"/>
      <c r="AB870" s="346"/>
      <c r="AC870" s="356" t="s">
        <v>619</v>
      </c>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customHeight="1" x14ac:dyDescent="0.15">
      <c r="A871" s="372">
        <v>2</v>
      </c>
      <c r="B871" s="372">
        <v>1</v>
      </c>
      <c r="C871" s="354" t="s">
        <v>636</v>
      </c>
      <c r="D871" s="340"/>
      <c r="E871" s="340"/>
      <c r="F871" s="340"/>
      <c r="G871" s="340"/>
      <c r="H871" s="340"/>
      <c r="I871" s="340"/>
      <c r="J871" s="341">
        <v>2230001014486</v>
      </c>
      <c r="K871" s="342"/>
      <c r="L871" s="342"/>
      <c r="M871" s="342"/>
      <c r="N871" s="342"/>
      <c r="O871" s="342"/>
      <c r="P871" s="355" t="s">
        <v>630</v>
      </c>
      <c r="Q871" s="343"/>
      <c r="R871" s="343"/>
      <c r="S871" s="343"/>
      <c r="T871" s="343"/>
      <c r="U871" s="343"/>
      <c r="V871" s="343"/>
      <c r="W871" s="343"/>
      <c r="X871" s="343"/>
      <c r="Y871" s="344">
        <v>187</v>
      </c>
      <c r="Z871" s="345"/>
      <c r="AA871" s="345"/>
      <c r="AB871" s="346"/>
      <c r="AC871" s="356" t="s">
        <v>619</v>
      </c>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621</v>
      </c>
      <c r="D903" s="340"/>
      <c r="E903" s="340"/>
      <c r="F903" s="340"/>
      <c r="G903" s="340"/>
      <c r="H903" s="340"/>
      <c r="I903" s="340"/>
      <c r="J903" s="341" t="s">
        <v>553</v>
      </c>
      <c r="K903" s="342"/>
      <c r="L903" s="342"/>
      <c r="M903" s="342"/>
      <c r="N903" s="342"/>
      <c r="O903" s="342"/>
      <c r="P903" s="355" t="s">
        <v>623</v>
      </c>
      <c r="Q903" s="343"/>
      <c r="R903" s="343"/>
      <c r="S903" s="343"/>
      <c r="T903" s="343"/>
      <c r="U903" s="343"/>
      <c r="V903" s="343"/>
      <c r="W903" s="343"/>
      <c r="X903" s="343"/>
      <c r="Y903" s="344">
        <v>45</v>
      </c>
      <c r="Z903" s="345"/>
      <c r="AA903" s="345"/>
      <c r="AB903" s="346"/>
      <c r="AC903" s="356" t="s">
        <v>619</v>
      </c>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customHeight="1" x14ac:dyDescent="0.15">
      <c r="A904" s="372">
        <v>2</v>
      </c>
      <c r="B904" s="372">
        <v>1</v>
      </c>
      <c r="C904" s="354" t="s">
        <v>631</v>
      </c>
      <c r="D904" s="340"/>
      <c r="E904" s="340"/>
      <c r="F904" s="340"/>
      <c r="G904" s="340"/>
      <c r="H904" s="340"/>
      <c r="I904" s="340"/>
      <c r="J904" s="341" t="s">
        <v>633</v>
      </c>
      <c r="K904" s="342"/>
      <c r="L904" s="342"/>
      <c r="M904" s="342"/>
      <c r="N904" s="342"/>
      <c r="O904" s="342"/>
      <c r="P904" s="355" t="s">
        <v>634</v>
      </c>
      <c r="Q904" s="343"/>
      <c r="R904" s="343"/>
      <c r="S904" s="343"/>
      <c r="T904" s="343"/>
      <c r="U904" s="343"/>
      <c r="V904" s="343"/>
      <c r="W904" s="343"/>
      <c r="X904" s="343"/>
      <c r="Y904" s="344">
        <v>34</v>
      </c>
      <c r="Z904" s="345"/>
      <c r="AA904" s="345"/>
      <c r="AB904" s="346"/>
      <c r="AC904" s="356" t="s">
        <v>619</v>
      </c>
      <c r="AD904" s="364"/>
      <c r="AE904" s="364"/>
      <c r="AF904" s="364"/>
      <c r="AG904" s="364"/>
      <c r="AH904" s="365"/>
      <c r="AI904" s="366"/>
      <c r="AJ904" s="366"/>
      <c r="AK904" s="366"/>
      <c r="AL904" s="367"/>
      <c r="AM904" s="368"/>
      <c r="AN904" s="368"/>
      <c r="AO904" s="369"/>
      <c r="AP904" s="353"/>
      <c r="AQ904" s="353"/>
      <c r="AR904" s="353"/>
      <c r="AS904" s="353"/>
      <c r="AT904" s="353"/>
      <c r="AU904" s="353"/>
      <c r="AV904" s="353"/>
      <c r="AW904" s="353"/>
      <c r="AX904" s="353"/>
    </row>
    <row r="905" spans="1:50" ht="30" customHeight="1" x14ac:dyDescent="0.15">
      <c r="A905" s="372">
        <v>3</v>
      </c>
      <c r="B905" s="372">
        <v>1</v>
      </c>
      <c r="C905" s="354" t="s">
        <v>622</v>
      </c>
      <c r="D905" s="340"/>
      <c r="E905" s="340"/>
      <c r="F905" s="340"/>
      <c r="G905" s="340"/>
      <c r="H905" s="340"/>
      <c r="I905" s="340"/>
      <c r="J905" s="341" t="s">
        <v>553</v>
      </c>
      <c r="K905" s="342"/>
      <c r="L905" s="342"/>
      <c r="M905" s="342"/>
      <c r="N905" s="342"/>
      <c r="O905" s="342"/>
      <c r="P905" s="355" t="s">
        <v>623</v>
      </c>
      <c r="Q905" s="343"/>
      <c r="R905" s="343"/>
      <c r="S905" s="343"/>
      <c r="T905" s="343"/>
      <c r="U905" s="343"/>
      <c r="V905" s="343"/>
      <c r="W905" s="343"/>
      <c r="X905" s="343"/>
      <c r="Y905" s="344">
        <v>58</v>
      </c>
      <c r="Z905" s="345"/>
      <c r="AA905" s="345"/>
      <c r="AB905" s="346"/>
      <c r="AC905" s="356" t="s">
        <v>619</v>
      </c>
      <c r="AD905" s="364"/>
      <c r="AE905" s="364"/>
      <c r="AF905" s="364"/>
      <c r="AG905" s="364"/>
      <c r="AH905" s="348"/>
      <c r="AI905" s="349"/>
      <c r="AJ905" s="349"/>
      <c r="AK905" s="349"/>
      <c r="AL905" s="350"/>
      <c r="AM905" s="351"/>
      <c r="AN905" s="351"/>
      <c r="AO905" s="352"/>
      <c r="AP905" s="353"/>
      <c r="AQ905" s="353"/>
      <c r="AR905" s="353"/>
      <c r="AS905" s="353"/>
      <c r="AT905" s="353"/>
      <c r="AU905" s="353"/>
      <c r="AV905" s="353"/>
      <c r="AW905" s="353"/>
      <c r="AX905" s="353"/>
    </row>
    <row r="906" spans="1:50" ht="30" customHeight="1" x14ac:dyDescent="0.15">
      <c r="A906" s="372">
        <v>4</v>
      </c>
      <c r="B906" s="372">
        <v>1</v>
      </c>
      <c r="C906" s="354" t="s">
        <v>632</v>
      </c>
      <c r="D906" s="340"/>
      <c r="E906" s="340"/>
      <c r="F906" s="340"/>
      <c r="G906" s="340"/>
      <c r="H906" s="340"/>
      <c r="I906" s="340"/>
      <c r="J906" s="341" t="s">
        <v>553</v>
      </c>
      <c r="K906" s="342"/>
      <c r="L906" s="342"/>
      <c r="M906" s="342"/>
      <c r="N906" s="342"/>
      <c r="O906" s="342"/>
      <c r="P906" s="355" t="s">
        <v>623</v>
      </c>
      <c r="Q906" s="343"/>
      <c r="R906" s="343"/>
      <c r="S906" s="343"/>
      <c r="T906" s="343"/>
      <c r="U906" s="343"/>
      <c r="V906" s="343"/>
      <c r="W906" s="343"/>
      <c r="X906" s="343"/>
      <c r="Y906" s="344">
        <v>15</v>
      </c>
      <c r="Z906" s="345"/>
      <c r="AA906" s="345"/>
      <c r="AB906" s="346"/>
      <c r="AC906" s="356" t="s">
        <v>619</v>
      </c>
      <c r="AD906" s="364"/>
      <c r="AE906" s="364"/>
      <c r="AF906" s="364"/>
      <c r="AG906" s="364"/>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54"/>
      <c r="D907" s="340"/>
      <c r="E907" s="340"/>
      <c r="F907" s="340"/>
      <c r="G907" s="340"/>
      <c r="H907" s="340"/>
      <c r="I907" s="340"/>
      <c r="J907" s="341"/>
      <c r="K907" s="342"/>
      <c r="L907" s="342"/>
      <c r="M907" s="342"/>
      <c r="N907" s="342"/>
      <c r="O907" s="342"/>
      <c r="P907" s="355"/>
      <c r="Q907" s="343"/>
      <c r="R907" s="343"/>
      <c r="S907" s="343"/>
      <c r="T907" s="343"/>
      <c r="U907" s="343"/>
      <c r="V907" s="343"/>
      <c r="W907" s="343"/>
      <c r="X907" s="343"/>
      <c r="Y907" s="344"/>
      <c r="Z907" s="345"/>
      <c r="AA907" s="345"/>
      <c r="AB907" s="346"/>
      <c r="AC907" s="356"/>
      <c r="AD907" s="364"/>
      <c r="AE907" s="364"/>
      <c r="AF907" s="364"/>
      <c r="AG907" s="364"/>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739" max="49" man="1"/>
    <brk id="778"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551</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551</v>
      </c>
      <c r="M6" s="13" t="str">
        <f t="shared" si="2"/>
        <v>公共事業</v>
      </c>
      <c r="N6" s="13" t="str">
        <f t="shared" si="6"/>
        <v>公共事業</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公共事業</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公共事業</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471</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471</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471</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471</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471</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471</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471</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471</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471</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471</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2018-08-24T04:12:00Z</cp:lastPrinted>
  <dcterms:created xsi:type="dcterms:W3CDTF">2012-03-13T00:50:25Z</dcterms:created>
  <dcterms:modified xsi:type="dcterms:W3CDTF">2018-08-24T04:12:13Z</dcterms:modified>
</cp:coreProperties>
</file>