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⑨kawakami(H28_H30)\01調査関係\H30\180824【官房予算係】最終公表に向けたレビューシート等の追記・修正等\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<sst xmlns="http://schemas.openxmlformats.org/spreadsheetml/2006/main" count="2778" uniqueCount="599">
  <si>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</si>
  <si>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</si>
  <si>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</si>
  <si>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</si>
  <si>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</si>
  <si>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</si>
  <si>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</si>
  <si>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</si>
  <si>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</si>
  <si>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</si>
  <si>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</si>
  <si>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</si>
  <si>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</si>
  <si>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</si>
  <si>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</si>
  <si>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</si>
  <si>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</si>
  <si>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</si>
  <si>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</si>
  <si>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</si>
  <si>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</si>
  <si>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</si>
  <si>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</si>
  <si>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</si>
  <si>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</si>
  <si>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</si>
  <si>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</si>
  <si>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</si>
  <si>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</si>
  <si>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</si>
  <si>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</si>
  <si>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</si>
  <si>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</si>
  <si>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</si>
  <si>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</si>
  <si>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</si>
  <si>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</si>
  <si>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</si>
  <si>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</si>
  <si>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</si>
  <si>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</si>
  <si>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</si>
  <si>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</si>
  <si>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</si>
  <si>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</si>
  <si>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</si>
  <si>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</si>
  <si>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</si>
  <si>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</si>
  <si>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</si>
  <si>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</si>
  <si>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</si>
  <si>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</si>
  <si>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</si>
  <si>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</si>
  <si>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</si>
  <si>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</si>
  <si>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</si>
  <si>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</si>
  <si>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</si>
  <si>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</si>
  <si>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</si>
  <si>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</si>
  <si>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</si>
  <si>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</si>
  <si>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</si>
  <si>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</si>
  <si>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</si>
  <si>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</si>
  <si>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</si>
  <si>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</si>
  <si>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</si>
  <si>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</si>
  <si>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</si>
  <si>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</si>
  <si>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</si>
  <si>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</si>
  <si>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</si>
  <si>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</si>
  <si>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</si>
  <si>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</si>
  <si>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</si>
  <si>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</si>
  <si>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</si>
  <si>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</si>
  <si>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</si>
  <si>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</si>
  <si>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</si>
  <si>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</si>
  <si>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</si>
  <si>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</si>
  <si>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</si>
  <si>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</si>
  <si>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</si>
  <si>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</si>
  <si>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</si>
  <si>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</si>
  <si>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</si>
  <si>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</si>
  <si>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</si>
  <si>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</si>
  <si>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</si>
  <si>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</si>
  <si>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</si>
  <si>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</si>
  <si>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</si>
  <si>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</si>
  <si>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</si>
  <si>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</si>
  <si>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</si>
  <si>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</si>
  <si>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</si>
  <si>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</si>
  <si>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</si>
  <si>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</si>
  <si>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</si>
  <si>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</si>
  <si>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</si>
  <si>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</si>
  <si>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</si>
  <si>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</si>
  <si>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</si>
  <si>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</si>
  <si>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</si>
  <si>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</si>
  <si>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</si>
  <si>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</si>
  <si>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</si>
  <si>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</si>
  <si>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</si>
  <si>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</si>
  <si>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</si>
  <si>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</si>
  <si>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</si>
  <si>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</si>
  <si>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</si>
  <si>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</si>
  <si>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</si>
  <si>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</si>
  <si>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</si>
  <si>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</si>
  <si>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</si>
  <si>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</si>
  <si>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</si>
  <si>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</si>
  <si>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</si>
  <si>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</si>
  <si>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</si>
  <si>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</si>
  <si>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</si>
  <si>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</si>
  <si>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</si>
  <si>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</si>
  <si>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</si>
  <si>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</si>
  <si>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</si>
  <si>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</si>
  <si>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</si>
  <si>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</si>
  <si>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</si>
  <si>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</si>
  <si>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</si>
  <si>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</si>
  <si>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</si>
  <si>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</si>
  <si>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</si>
  <si>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</si>
  <si>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</si>
  <si>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</si>
  <si>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</si>
  <si>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</si>
  <si>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</si>
  <si>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</si>
  <si>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</si>
  <si>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</si>
  <si>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</si>
  <si>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</si>
  <si>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</si>
  <si>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</si>
  <si>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</si>
  <si>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</si>
  <si>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</si>
  <si>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</si>
  <si>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</si>
  <si>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</si>
  <si>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</si>
  <si>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</si>
  <si>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</si>
  <si>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</si>
  <si>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</si>
  <si>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</si>
  <si>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</si>
  <si>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</si>
  <si>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</si>
  <si>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</si>
  <si>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</si>
  <si>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</si>
  <si>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</si>
  <si>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</si>
  <si>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</si>
  <si>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</si>
  <si>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</si>
  <si>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</si>
  <si>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</si>
  <si>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</si>
  <si>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</si>
  <si>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</si>
  <si>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</si>
  <si>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</si>
  <si>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</si>
  <si>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</si>
  <si>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</si>
  <si>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</si>
  <si>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</si>
  <si>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</si>
  <si>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</si>
  <si>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</si>
  <si>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</si>
  <si>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</si>
  <si>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</si>
  <si>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</si>
  <si>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</si>
  <si>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</si>
  <si>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</si>
  <si>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</si>
  <si>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</si>
  <si>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</si>
  <si>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</si>
  <si>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</si>
  <si>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</si>
  <si>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</si>
  <si>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</si>
  <si>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</si>
  <si>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</si>
  <si>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</si>
  <si>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</si>
  <si>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</si>
  <si>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</si>
  <si>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</si>
  <si>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</si>
  <si>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</si>
  <si>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</si>
  <si>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</si>
  <si>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</si>
  <si>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</si>
  <si>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</si>
  <si>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</si>
  <si>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</si>
  <si>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</si>
  <si>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</si>
  <si>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</si>
  <si>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</si>
  <si>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</si>
  <si>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</si>
  <si>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</si>
  <si>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</si>
  <si>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</si>
  <si>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</si>
  <si>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</si>
  <si>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</si>
  <si>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</si>
  <si>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</si>
  <si>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</si>
  <si>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</si>
  <si>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</si>
  <si>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</si>
  <si>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</si>
  <si>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</si>
  <si>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</si>
  <si>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</si>
  <si>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</si>
  <si>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</si>
  <si>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</si>
  <si>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</si>
  <si>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</si>
  <si>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</si>
  <si>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</si>
  <si>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</si>
  <si>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</si>
  <si>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</si>
  <si>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</si>
  <si>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</si>
  <si>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</si>
  <si>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</si>
  <si>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</si>
  <si>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</si>
  <si>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</si>
  <si>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</si>
  <si>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</si>
  <si>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</si>
  <si>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</si>
  <si>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</si>
  <si>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</si>
  <si>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</si>
  <si>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</si>
  <si>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</si>
  <si>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</si>
  <si>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</si>
  <si>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</si>
  <si>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</si>
  <si>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</si>
  <si>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</si>
  <si>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</si>
  <si>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</si>
  <si>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</si>
  <si>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</si>
  <si>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</si>
  <si>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</si>
  <si>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</si>
  <si>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</si>
  <si>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</si>
  <si>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</si>
  <si>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</si>
  <si>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</si>
  <si>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</si>
  <si>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</si>
  <si>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</si>
  <si>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</si>
  <si>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</si>
  <si>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</si>
  <si>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</si>
  <si>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</si>
  <si>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</si>
  <si>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</si>
  <si>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</si>
  <si>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</si>
  <si>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</si>
  <si>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</si>
  <si>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</si>
  <si>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</si>
  <si>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</si>
  <si>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</si>
  <si>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</si>
  <si>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</si>
  <si>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</si>
  <si>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</si>
  <si>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</si>
  <si>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</si>
  <si>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</si>
  <si>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</si>
  <si>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</si>
  <si>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</si>
  <si>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</si>
  <si>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</si>
  <si>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</si>
  <si>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</si>
  <si>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</si>
  <si>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</si>
  <si>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</si>
  <si>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</si>
  <si>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</si>
  <si>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</si>
  <si>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</si>
  <si>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</si>
  <si>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</si>
  <si>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</si>
  <si>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</si>
  <si>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</si>
  <si>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</si>
  <si>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</si>
  <si>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</si>
  <si>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</si>
  <si>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</si>
  <si>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</si>
  <si>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</si>
  <si>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</si>
  <si>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</si>
  <si>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</si>
  <si>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</si>
  <si>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</si>
  <si>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</si>
  <si>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</si>
  <si>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</si>
  <si>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</si>
  <si>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</si>
  <si>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</si>
  <si>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</si>
  <si>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</si>
  <si>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</si>
  <si>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</si>
  <si>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</si>
  <si>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</si>
  <si>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</si>
  <si>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</si>
  <si>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</si>
  <si>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</si>
  <si>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</si>
  <si>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</si>
  <si>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</si>
  <si>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</si>
  <si>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</si>
  <si>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</si>
  <si>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</si>
  <si>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</si>
  <si>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</si>
  <si>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</si>
  <si>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</si>
  <si>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</si>
  <si>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</si>
  <si>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</si>
  <si>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</si>
  <si>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</si>
  <si>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</si>
  <si>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</si>
  <si>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</si>
  <si>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</si>
  <si>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</si>
  <si>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</si>
  <si>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</si>
  <si>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</si>
  <si>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</si>
  <si>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</si>
  <si>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</si>
  <si>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</si>
  <si>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</si>
  <si>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</si>
  <si>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</si>
  <si>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</si>
  <si>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</si>
  <si>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</si>
  <si>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</si>
  <si>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</si>
  <si>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</si>
  <si>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</si>
  <si>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</si>
  <si>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</si>
  <si>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</si>
  <si>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</si>
  <si>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</si>
  <si>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</si>
  <si>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</si>
  <si>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</si>
  <si>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</si>
  <si>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</si>
  <si>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</si>
  <si>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</si>
  <si>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</si>
  <si>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</si>
  <si>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</si>
  <si>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</si>
  <si>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</si>
  <si>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</si>
  <si>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</si>
  <si>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</si>
  <si>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</si>
  <si>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</si>
  <si>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</si>
  <si>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</si>
  <si>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</si>
  <si>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</si>
  <si>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</si>
  <si>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</si>
  <si>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</si>
  <si>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</si>
  <si>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</si>
  <si>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</si>
  <si>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</si>
  <si>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</si>
  <si>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</si>
  <si>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</si>
  <si>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</si>
  <si>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</si>
  <si>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</si>
  <si>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</si>
  <si>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</si>
  <si>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</si>
  <si>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</si>
  <si>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</si>
  <si>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</si>
  <si>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</si>
  <si>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</si>
  <si>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</si>
  <si>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</si>
  <si>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</si>
  <si>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</si>
  <si>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</si>
  <si>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</si>
  <si>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</si>
  <si>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</si>
  <si>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</si>
  <si>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</si>
  <si>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</si>
  <si>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</si>
  <si>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</si>
  <si>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</si>
  <si>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</si>
  <si>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</si>
  <si>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</si>
  <si>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</si>
  <si>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</si>
  <si>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</si>
  <si>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</si>
  <si>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</si>
  <si>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</si>
  <si>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</si>
  <si>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</si>
  <si>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</si>
  <si>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</si>
  <si>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</si>
  <si>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</si>
  <si>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</si>
  <si>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</si>
  <si>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</si>
  <si>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</si>
  <si>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</si>
  <si>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</si>
  <si>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</si>
  <si>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</si>
  <si>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</si>
  <si>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</si>
  <si>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</si>
  <si>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</si>
  <si>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</si>
  <si>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</si>
  <si>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</si>
  <si>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</si>
  <si>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</si>
  <si>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</si>
  <si>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</si>
  <si>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</si>
  <si>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</si>
  <si>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</si>
  <si>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</si>
  <si>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</si>
  <si>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</si>
  <si>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</si>
  <si>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</si>
  <si>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</si>
  <si>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</si>
  <si>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</si>
  <si>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</si>
  <si>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</si>
  <si>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</si>
  <si>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</si>
  <si>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</si>
  <si>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</si>
  <si>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</si>
  <si>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</si>
  <si>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</si>
  <si>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</si>
  <si>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</si>
  <si>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</si>
  <si>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</si>
  <si>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</si>
  <si>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</si>
  <si>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</si>
  <si>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</si>
  <si>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</si>
  <si>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</si>
  <si>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</si>
  <si>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国土交通本省施設整備費</t>
    <rPh sb="0" eb="2">
      <t>コクド</t>
    </rPh>
    <rPh sb="2" eb="4">
      <t>コウツウ</t>
    </rPh>
    <rPh sb="4" eb="6">
      <t>ホンショウ</t>
    </rPh>
    <rPh sb="6" eb="8">
      <t>シセツ</t>
    </rPh>
    <rPh sb="8" eb="11">
      <t>セイビヒ</t>
    </rPh>
    <phoneticPr fontId="5"/>
  </si>
  <si>
    <t>大臣官房</t>
    <rPh sb="0" eb="2">
      <t>ダイジン</t>
    </rPh>
    <rPh sb="2" eb="4">
      <t>カンボウ</t>
    </rPh>
    <phoneticPr fontId="5"/>
  </si>
  <si>
    <t>国土交通省</t>
  </si>
  <si>
    <t>会計課</t>
    <rPh sb="0" eb="3">
      <t>カイケイカ</t>
    </rPh>
    <phoneticPr fontId="5"/>
  </si>
  <si>
    <t>海谷　厚志</t>
    <rPh sb="0" eb="2">
      <t>カイヤ</t>
    </rPh>
    <rPh sb="3" eb="5">
      <t>アツシ</t>
    </rPh>
    <phoneticPr fontId="5"/>
  </si>
  <si>
    <t>－</t>
    <phoneticPr fontId="5"/>
  </si>
  <si>
    <t>○</t>
  </si>
  <si>
    <t>　国土交通本省所管の国土交通本省の庁舎について、良好な執務環境を維持し機能を維持するために、建物、工作物並びにこれらの従物の改修等を行う。</t>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</si>
  <si>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平成２９年度においては、平成２８年度に契約を行った自動電話交換設備更新の継続である。
　自動電話交換設備更新は、本省内外との連絡調整の基幹設備である自動電話交換設備が経年劣化による故障の増加及び内線電話の回線収容不足により支障をきたすため更新を行い、設備本来の機能維持を図るものである。（平成３２年度まで継続）</t>
    <phoneticPr fontId="5"/>
  </si>
  <si>
    <t>施設整備費</t>
    <rPh sb="0" eb="2">
      <t>シセツ</t>
    </rPh>
    <rPh sb="2" eb="5">
      <t>セイビヒ</t>
    </rPh>
    <phoneticPr fontId="5"/>
  </si>
  <si>
    <t>過去３ヶ年の故障件数の平均から改善された件数を成果実績とする。
年間平均故障件数：２１件
成果実績＝目標値－年間故障件数</t>
    <phoneticPr fontId="5"/>
  </si>
  <si>
    <t>件</t>
    <rPh sb="0" eb="1">
      <t>ケン</t>
    </rPh>
    <phoneticPr fontId="5"/>
  </si>
  <si>
    <t>-</t>
    <phoneticPr fontId="5"/>
  </si>
  <si>
    <t>合同庁舎第３号館の庁舎附帯設備の改修
自動電話交換設備更新</t>
    <rPh sb="0" eb="2">
      <t>ゴウドウ</t>
    </rPh>
    <rPh sb="2" eb="4">
      <t>チョウシャ</t>
    </rPh>
    <rPh sb="4" eb="5">
      <t>ダイ</t>
    </rPh>
    <rPh sb="6" eb="8">
      <t>ゴウカン</t>
    </rPh>
    <rPh sb="9" eb="11">
      <t>チョウシャ</t>
    </rPh>
    <rPh sb="11" eb="13">
      <t>フタイ</t>
    </rPh>
    <rPh sb="13" eb="15">
      <t>セツビ</t>
    </rPh>
    <rPh sb="16" eb="18">
      <t>カイシュウ</t>
    </rPh>
    <rPh sb="19" eb="21">
      <t>ジドウ</t>
    </rPh>
    <rPh sb="21" eb="23">
      <t>デンワ</t>
    </rPh>
    <rPh sb="23" eb="25">
      <t>コウカン</t>
    </rPh>
    <rPh sb="25" eb="27">
      <t>セツビ</t>
    </rPh>
    <rPh sb="27" eb="29">
      <t>コウシン</t>
    </rPh>
    <phoneticPr fontId="5"/>
  </si>
  <si>
    <t>件</t>
    <rPh sb="0" eb="1">
      <t>ケン</t>
    </rPh>
    <phoneticPr fontId="5"/>
  </si>
  <si>
    <t>執行額　／　改修件数</t>
    <rPh sb="0" eb="2">
      <t>シッコウ</t>
    </rPh>
    <rPh sb="2" eb="3">
      <t>ガク</t>
    </rPh>
    <rPh sb="6" eb="8">
      <t>カイシュウ</t>
    </rPh>
    <rPh sb="8" eb="10">
      <t>ケンスウ</t>
    </rPh>
    <phoneticPr fontId="5"/>
  </si>
  <si>
    <t>百万円</t>
    <rPh sb="0" eb="1">
      <t>ヒャク</t>
    </rPh>
    <rPh sb="1" eb="3">
      <t>マンエン</t>
    </rPh>
    <phoneticPr fontId="5"/>
  </si>
  <si>
    <t>百万円
　　/
件</t>
    <rPh sb="0" eb="1">
      <t>ヒャク</t>
    </rPh>
    <rPh sb="1" eb="3">
      <t>マンエン</t>
    </rPh>
    <rPh sb="8" eb="9">
      <t>ケン</t>
    </rPh>
    <phoneticPr fontId="5"/>
  </si>
  <si>
    <t>31 / 3</t>
    <phoneticPr fontId="5"/>
  </si>
  <si>
    <t>50 / 1</t>
    <phoneticPr fontId="5"/>
  </si>
  <si>
    <t>72 / 1</t>
    <phoneticPr fontId="5"/>
  </si>
  <si>
    <t>78 / 1</t>
    <phoneticPr fontId="5"/>
  </si>
  <si>
    <t>‐</t>
  </si>
  <si>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</si>
  <si>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無</t>
  </si>
  <si>
    <t>一般競争の実施により支出先を選定しており、競争性は確保されている。</t>
    <phoneticPr fontId="5"/>
  </si>
  <si>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</si>
  <si>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</si>
  <si>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</si>
  <si>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phoneticPr fontId="5"/>
  </si>
  <si>
    <t>国土交通省庁舎管理室調べ（自動電話交換設備_年間故障件数）平成29年6月16日作成</t>
    <phoneticPr fontId="5"/>
  </si>
  <si>
    <t>従来より、庁舎設備（建物、工作物並びにこれらの従物）について、緊急度や不具合の発生頻度（耐用年数）等を考慮し、効率的に改修等の事業を実施している。</t>
    <phoneticPr fontId="5"/>
  </si>
  <si>
    <t>今後も引き続き、庁舎機能を維持するための施設整備について、効率的な事業を行っていく。</t>
    <phoneticPr fontId="5"/>
  </si>
  <si>
    <t>001</t>
    <phoneticPr fontId="5"/>
  </si>
  <si>
    <t>002</t>
    <phoneticPr fontId="5"/>
  </si>
  <si>
    <t>004</t>
    <phoneticPr fontId="5"/>
  </si>
  <si>
    <t>474</t>
    <phoneticPr fontId="5"/>
  </si>
  <si>
    <t>453</t>
    <phoneticPr fontId="5"/>
  </si>
  <si>
    <t>466</t>
    <phoneticPr fontId="5"/>
  </si>
  <si>
    <t>478</t>
    <phoneticPr fontId="5"/>
  </si>
  <si>
    <t>中央合同庁舎第３号館構内自動電話交換設備１式製造</t>
    <rPh sb="0" eb="2">
      <t>チュウオウ</t>
    </rPh>
    <rPh sb="2" eb="4">
      <t>ゴウドウ</t>
    </rPh>
    <rPh sb="4" eb="5">
      <t>チョウ</t>
    </rPh>
    <rPh sb="5" eb="7">
      <t>シャダイ</t>
    </rPh>
    <rPh sb="8" eb="10">
      <t>ゴウカン</t>
    </rPh>
    <rPh sb="10" eb="12">
      <t>コウナイ</t>
    </rPh>
    <rPh sb="12" eb="14">
      <t>ジドウ</t>
    </rPh>
    <rPh sb="14" eb="16">
      <t>デンワ</t>
    </rPh>
    <rPh sb="16" eb="18">
      <t>コウカン</t>
    </rPh>
    <rPh sb="18" eb="20">
      <t>セツビ</t>
    </rPh>
    <rPh sb="21" eb="22">
      <t>シキ</t>
    </rPh>
    <rPh sb="22" eb="24">
      <t>セイゾウ</t>
    </rPh>
    <phoneticPr fontId="5"/>
  </si>
  <si>
    <t>電通工業（株）</t>
    <rPh sb="0" eb="2">
      <t>デンツウ</t>
    </rPh>
    <rPh sb="2" eb="4">
      <t>コウギョウ</t>
    </rPh>
    <rPh sb="4" eb="7">
      <t>カブ</t>
    </rPh>
    <phoneticPr fontId="5"/>
  </si>
  <si>
    <t>構内電話交換設備の更新</t>
    <rPh sb="0" eb="2">
      <t>コウナイ</t>
    </rPh>
    <rPh sb="2" eb="4">
      <t>デンワ</t>
    </rPh>
    <rPh sb="4" eb="6">
      <t>コウカン</t>
    </rPh>
    <rPh sb="6" eb="8">
      <t>セツビ</t>
    </rPh>
    <rPh sb="9" eb="11">
      <t>コウシン</t>
    </rPh>
    <phoneticPr fontId="5"/>
  </si>
  <si>
    <t>自動電話交換設備の更新により、年間の故障件数を改善し、職員の執務環境の維持を図るため、平成３２年度までに、年間故障件数を０件にする。</t>
    <rPh sb="43" eb="45">
      <t>ヘイセイ</t>
    </rPh>
    <rPh sb="47" eb="49">
      <t>ネンド</t>
    </rPh>
    <rPh sb="53" eb="55">
      <t>ネンカン</t>
    </rPh>
    <rPh sb="55" eb="57">
      <t>コショウ</t>
    </rPh>
    <rPh sb="57" eb="59">
      <t>ケンスウ</t>
    </rPh>
    <rPh sb="61" eb="62">
      <t>ケン</t>
    </rPh>
    <phoneticPr fontId="5"/>
  </si>
  <si>
    <t>A.電通工業（株）</t>
    <rPh sb="2" eb="6">
      <t>デンツウコウギョウ</t>
    </rPh>
    <rPh sb="6" eb="9">
      <t>カブ</t>
    </rPh>
    <phoneticPr fontId="5"/>
  </si>
  <si>
    <t>外部有識者の所見を踏まえ、アウトカム指標について、より適切な指標を設定できないか検討されたい。また発注方法の検討を含め、より効果的・効率的な事業の執行が可能かどうかについても検討されたい。</t>
    <rPh sb="49" eb="51">
      <t>ハッチュウ</t>
    </rPh>
    <rPh sb="51" eb="53">
      <t>ホウホウ</t>
    </rPh>
    <rPh sb="54" eb="56">
      <t>ケントウ</t>
    </rPh>
    <rPh sb="57" eb="58">
      <t>フク</t>
    </rPh>
    <rPh sb="62" eb="65">
      <t>コウカテキ</t>
    </rPh>
    <rPh sb="66" eb="69">
      <t>コウリツテキ</t>
    </rPh>
    <rPh sb="70" eb="72">
      <t>ジギョウ</t>
    </rPh>
    <rPh sb="73" eb="75">
      <t>シッコウ</t>
    </rPh>
    <rPh sb="76" eb="78">
      <t>カノウ</t>
    </rPh>
    <rPh sb="87" eb="89">
      <t>ケントウ</t>
    </rPh>
    <phoneticPr fontId="5"/>
  </si>
  <si>
    <t>本省設備の機能維持のための維持費という位置づけだが、ICTの普及等社会的背景の変化を考慮して機能的陳腐化も同時に防止すべき。電話の故障件数という成果指標は今年の修繕箇所に対応したもので適切と考えるが、別途B/C等別の観点からも成果を評価してもよいのではないか。なお、電話回線等既に普及している機器の修繕の場合には他の庁舎と同時に発注することでより安く調達できるということはないか。</t>
    <phoneticPr fontId="5"/>
  </si>
  <si>
    <t>執行等改善</t>
  </si>
  <si>
    <t>　機能的陳腐化に関しては、既に自動電話交換設備の更新発注が平成２８年度に国庫債務負担（５ヶ年）で契約をしており、収容回線の増量、ＩＰ化の対応など機能的向上も考慮して発注している。
　修繕に関して、更新が平成３２年度に完了し既設の設備と切替えを行う予定であるが、既設の設備が保守部品等を含め製造中止となっており、更新完了まで手持ちの機材で修繕を行っている状況のため、部品等を調達する修繕の発注が出来ない状態である。
　また、上記以外の修繕に関しては、別途発注（平成29年度から3ヶ年国債）している中央合同庁舎第３号館等施設管理業務（市場化テスト）で自動電話交換装置等保守も含め一括発注しており、その業務で対応している。
　成果指標に関して、別途、整備費用に対する成果を検討した。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</si>
</sst>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20</xdr:col>
      <xdr:colOff>159277</xdr:colOff>
      <xdr:row>743</xdr:row>
      <xdr:rowOff>306699</xdr:rowOff>
    </xdr:to>
    <xdr:sp macro="" textlink="">
      <xdr:nvSpPr>
        <xdr:cNvPr id="2" name="テキスト ボックス 1"/>
        <xdr:cNvSpPr txBox="1"/>
      </xdr:nvSpPr>
      <xdr:spPr>
        <a:xfrm>
          <a:off x="2174575" y="32978066"/>
          <a:ext cx="1938476" cy="10075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７２百万円</a:t>
          </a:r>
        </a:p>
      </xdr:txBody>
    </xdr:sp>
    <xdr:clientData/>
  </xdr:twoCellAnchor>
  <xdr:twoCellAnchor>
    <xdr:from>
      <xdr:col>25</xdr:col>
      <xdr:colOff>84585</xdr:colOff>
      <xdr:row>745</xdr:row>
      <xdr:rowOff>336615</xdr:rowOff>
    </xdr:from>
    <xdr:to>
      <xdr:col>35</xdr:col>
      <xdr:colOff>48556</xdr:colOff>
      <xdr:row>748</xdr:row>
      <xdr:rowOff>296040</xdr:rowOff>
    </xdr:to>
    <xdr:sp macro="" textlink="">
      <xdr:nvSpPr>
        <xdr:cNvPr id="3" name="テキスト ボックス 2"/>
        <xdr:cNvSpPr txBox="1"/>
      </xdr:nvSpPr>
      <xdr:spPr>
        <a:xfrm>
          <a:off x="5026802" y="34716473"/>
          <a:ext cx="1940858" cy="10107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ja-JP" altLang="en-US" sz="1100"/>
            <a:t>７２百万円</a:t>
          </a:r>
        </a:p>
      </xdr:txBody>
    </xdr:sp>
    <xdr:clientData/>
  </xdr:twoCellAnchor>
  <xdr:twoCellAnchor>
    <xdr:from>
      <xdr:col>16</xdr:col>
      <xdr:colOff>571</xdr:colOff>
      <xdr:row>743</xdr:row>
      <xdr:rowOff>315104</xdr:rowOff>
    </xdr:from>
    <xdr:to>
      <xdr:col>25</xdr:col>
      <xdr:colOff>84584</xdr:colOff>
      <xdr:row>747</xdr:row>
      <xdr:rowOff>135407</xdr:rowOff>
    </xdr:to>
    <xdr:cxnSp macro="">
      <xdr:nvCxnSpPr>
        <xdr:cNvPr id="4" name="カギ線コネクタ 3"/>
        <xdr:cNvCxnSpPr>
          <a:endCxn id="3" idx="1"/>
        </xdr:cNvCxnSpPr>
      </xdr:nvCxnSpPr>
      <xdr:spPr>
        <a:xfrm rot="16200000" flipH="1">
          <a:off x="3484148" y="33673508"/>
          <a:ext cx="1222096" cy="1863211"/>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157698</xdr:colOff>
      <xdr:row>745</xdr:row>
      <xdr:rowOff>14632</xdr:rowOff>
    </xdr:from>
    <xdr:ext cx="4209425" cy="275717"/>
    <xdr:sp macro="" textlink="">
      <xdr:nvSpPr>
        <xdr:cNvPr id="5" name="テキスト ボックス 4"/>
        <xdr:cNvSpPr txBox="1"/>
      </xdr:nvSpPr>
      <xdr:spPr>
        <a:xfrm>
          <a:off x="4506849" y="34394490"/>
          <a:ext cx="42094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r>
            <a:rPr kumimoji="1" lang="ja-JP" altLang="en-US" sz="1100"/>
            <a:t>　５ヶ年国債（平成２９年度分）</a:t>
          </a:r>
        </a:p>
      </xdr:txBody>
    </xdr:sp>
    <xdr:clientData/>
  </xdr:oneCellAnchor>
  <xdr:oneCellAnchor>
    <xdr:from>
      <xdr:col>24</xdr:col>
      <xdr:colOff>179927</xdr:colOff>
      <xdr:row>749</xdr:row>
      <xdr:rowOff>1623</xdr:rowOff>
    </xdr:from>
    <xdr:ext cx="3699340" cy="275717"/>
    <xdr:sp macro="" textlink="">
      <xdr:nvSpPr>
        <xdr:cNvPr id="6" name="テキスト ボックス 5"/>
        <xdr:cNvSpPr txBox="1"/>
      </xdr:nvSpPr>
      <xdr:spPr>
        <a:xfrm>
          <a:off x="4924455" y="35783274"/>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構内自動電話交換設備１式製造</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468</v>
      </c>
      <c r="AT2" s="218"/>
      <c r="AU2" s="218"/>
      <c r="AV2" s="52" t="str">
        <f>IF(AW2="", "", "-")</f>
        <v/>
      </c>
      <c r="AW2" s="395"/>
      <c r="AX2" s="395"/>
    </row>
    <row r="3" spans="1:50" ht="21" customHeight="1" thickBot="1">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29</v>
      </c>
      <c r="Q13" s="98"/>
      <c r="R13" s="98"/>
      <c r="S13" s="98"/>
      <c r="T13" s="98"/>
      <c r="U13" s="98"/>
      <c r="V13" s="99"/>
      <c r="W13" s="97">
        <v>51</v>
      </c>
      <c r="X13" s="98"/>
      <c r="Y13" s="98"/>
      <c r="Z13" s="98"/>
      <c r="AA13" s="98"/>
      <c r="AB13" s="98"/>
      <c r="AC13" s="99"/>
      <c r="AD13" s="97">
        <v>73</v>
      </c>
      <c r="AE13" s="98"/>
      <c r="AF13" s="98"/>
      <c r="AG13" s="98"/>
      <c r="AH13" s="98"/>
      <c r="AI13" s="98"/>
      <c r="AJ13" s="99"/>
      <c r="AK13" s="97">
        <v>78</v>
      </c>
      <c r="AL13" s="98"/>
      <c r="AM13" s="98"/>
      <c r="AN13" s="98"/>
      <c r="AO13" s="98"/>
      <c r="AP13" s="98"/>
      <c r="AQ13" s="99"/>
      <c r="AR13" s="94">
        <v>73</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v>20</v>
      </c>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49</v>
      </c>
      <c r="Q18" s="104"/>
      <c r="R18" s="104"/>
      <c r="S18" s="104"/>
      <c r="T18" s="104"/>
      <c r="U18" s="104"/>
      <c r="V18" s="105"/>
      <c r="W18" s="103">
        <f>SUM(W13:AC17)</f>
        <v>51</v>
      </c>
      <c r="X18" s="104"/>
      <c r="Y18" s="104"/>
      <c r="Z18" s="104"/>
      <c r="AA18" s="104"/>
      <c r="AB18" s="104"/>
      <c r="AC18" s="105"/>
      <c r="AD18" s="103">
        <f>SUM(AD13:AJ17)</f>
        <v>73</v>
      </c>
      <c r="AE18" s="104"/>
      <c r="AF18" s="104"/>
      <c r="AG18" s="104"/>
      <c r="AH18" s="104"/>
      <c r="AI18" s="104"/>
      <c r="AJ18" s="105"/>
      <c r="AK18" s="103">
        <f>SUM(AK13:AQ17)</f>
        <v>78</v>
      </c>
      <c r="AL18" s="104"/>
      <c r="AM18" s="104"/>
      <c r="AN18" s="104"/>
      <c r="AO18" s="104"/>
      <c r="AP18" s="104"/>
      <c r="AQ18" s="105"/>
      <c r="AR18" s="103">
        <f>SUM(AR13:AX17)</f>
        <v>73</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31</v>
      </c>
      <c r="Q19" s="98"/>
      <c r="R19" s="98"/>
      <c r="S19" s="98"/>
      <c r="T19" s="98"/>
      <c r="U19" s="98"/>
      <c r="V19" s="99"/>
      <c r="W19" s="97">
        <v>50</v>
      </c>
      <c r="X19" s="98"/>
      <c r="Y19" s="98"/>
      <c r="Z19" s="98"/>
      <c r="AA19" s="98"/>
      <c r="AB19" s="98"/>
      <c r="AC19" s="99"/>
      <c r="AD19" s="97">
        <v>72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0.63265306122448983</v>
      </c>
      <c r="Q20" s="539"/>
      <c r="R20" s="539"/>
      <c r="S20" s="539"/>
      <c r="T20" s="539"/>
      <c r="U20" s="539"/>
      <c r="V20" s="539"/>
      <c r="W20" s="539">
        <f t="shared" ref="W20" si="0">IF(W18=0, "-", SUM(W19)/W18)</f>
        <v>0.98039215686274506</v>
      </c>
      <c r="X20" s="539"/>
      <c r="Y20" s="539"/>
      <c r="Z20" s="539"/>
      <c r="AA20" s="539"/>
      <c r="AB20" s="539"/>
      <c r="AC20" s="539"/>
      <c r="AD20" s="539">
        <f t="shared" ref="AD20" si="1">IF(AD18=0, "-", SUM(AD19)/AD18)</f>
        <v>0.98630136986301364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497</v>
      </c>
      <c r="H21" s="930"/>
      <c r="I21" s="930"/>
      <c r="J21" s="930"/>
      <c r="K21" s="930"/>
      <c r="L21" s="930"/>
      <c r="M21" s="930"/>
      <c r="N21" s="930"/>
      <c r="O21" s="930"/>
      <c r="P21" s="539">
        <f>IF(P19=0, "-", SUM(P19)/SUM(P13,P14))</f>
        <v>1.0689655172413792</v>
      </c>
      <c r="Q21" s="539"/>
      <c r="R21" s="539"/>
      <c r="S21" s="539"/>
      <c r="T21" s="539"/>
      <c r="U21" s="539"/>
      <c r="V21" s="539"/>
      <c r="W21" s="539">
        <f t="shared" ref="W21" si="2">IF(W19=0, "-", SUM(W19)/SUM(W13,W14))</f>
        <v>0.98039215686274506</v>
      </c>
      <c r="X21" s="539"/>
      <c r="Y21" s="539"/>
      <c r="Z21" s="539"/>
      <c r="AA21" s="539"/>
      <c r="AB21" s="539"/>
      <c r="AC21" s="539"/>
      <c r="AD21" s="539">
        <f t="shared" ref="AD21" si="3">IF(AD19=0, "-", SUM(AD19)/SUM(AD13,AD14))</f>
        <v>0.98630136986301364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559</v>
      </c>
      <c r="H23" s="184"/>
      <c r="I23" s="184"/>
      <c r="J23" s="184"/>
      <c r="K23" s="184"/>
      <c r="L23" s="184"/>
      <c r="M23" s="184"/>
      <c r="N23" s="184"/>
      <c r="O23" s="185"/>
      <c r="P23" s="94">
        <v>78</v>
      </c>
      <c r="Q23" s="95"/>
      <c r="R23" s="95"/>
      <c r="S23" s="95"/>
      <c r="T23" s="95"/>
      <c r="U23" s="95"/>
      <c r="V23" s="96"/>
      <c r="W23" s="94">
        <v>73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78</v>
      </c>
      <c r="Q29" s="226"/>
      <c r="R29" s="226"/>
      <c r="S29" s="226"/>
      <c r="T29" s="226"/>
      <c r="U29" s="226"/>
      <c r="V29" s="227"/>
      <c r="W29" s="225">
        <f>AR13</f>
        <v>73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c r="AV31" s="269"/>
      <c r="AW31" s="377" t="s">
        <v>300</v>
      </c>
      <c r="AX31" s="378"/>
    </row>
    <row r="32" spans="1:50" ht="30" customHeight="1">
      <c r="A32" s="515"/>
      <c r="B32" s="513"/>
      <c r="C32" s="513"/>
      <c r="D32" s="513"/>
      <c r="E32" s="513"/>
      <c r="F32" s="514"/>
      <c r="G32" s="540" t="s">
        <v>593</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t="s">
        <v>562</v>
      </c>
      <c r="AF32" s="363"/>
      <c r="AG32" s="363"/>
      <c r="AH32" s="363"/>
      <c r="AI32" s="362">
        <v>5</v>
      </c>
      <c r="AJ32" s="363"/>
      <c r="AK32" s="363"/>
      <c r="AL32" s="363"/>
      <c r="AM32" s="362">
        <v>18</v>
      </c>
      <c r="AN32" s="363"/>
      <c r="AO32" s="363"/>
      <c r="AP32" s="363"/>
      <c r="AQ32" s="100"/>
      <c r="AR32" s="101"/>
      <c r="AS32" s="101"/>
      <c r="AT32" s="102"/>
      <c r="AU32" s="363"/>
      <c r="AV32" s="363"/>
      <c r="AW32" s="363"/>
      <c r="AX32" s="365"/>
    </row>
    <row r="33" spans="1:50" ht="30"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562</v>
      </c>
      <c r="AF33" s="363"/>
      <c r="AG33" s="363"/>
      <c r="AH33" s="363"/>
      <c r="AI33" s="362">
        <v>21</v>
      </c>
      <c r="AJ33" s="363"/>
      <c r="AK33" s="363"/>
      <c r="AL33" s="363"/>
      <c r="AM33" s="362">
        <v>21</v>
      </c>
      <c r="AN33" s="363"/>
      <c r="AO33" s="363"/>
      <c r="AP33" s="363"/>
      <c r="AQ33" s="100">
        <v>21</v>
      </c>
      <c r="AR33" s="101"/>
      <c r="AS33" s="101"/>
      <c r="AT33" s="102"/>
      <c r="AU33" s="363"/>
      <c r="AV33" s="363"/>
      <c r="AW33" s="363"/>
      <c r="AX33" s="365"/>
    </row>
    <row r="34" spans="1:50" ht="30"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v>23.8</v>
      </c>
      <c r="AJ34" s="363"/>
      <c r="AK34" s="363"/>
      <c r="AL34" s="363"/>
      <c r="AM34" s="362">
        <v>85.7</v>
      </c>
      <c r="AN34" s="363"/>
      <c r="AO34" s="363"/>
      <c r="AP34" s="363"/>
      <c r="AQ34" s="100">
        <v>100</v>
      </c>
      <c r="AR34" s="101"/>
      <c r="AS34" s="101"/>
      <c r="AT34" s="102"/>
      <c r="AU34" s="363"/>
      <c r="AV34" s="363"/>
      <c r="AW34" s="363"/>
      <c r="AX34" s="365"/>
    </row>
    <row r="35" spans="1:50" ht="23.25" customHeight="1">
      <c r="A35" s="900" t="s">
        <v>528</v>
      </c>
      <c r="B35" s="901"/>
      <c r="C35" s="901"/>
      <c r="D35" s="901"/>
      <c r="E35" s="901"/>
      <c r="F35" s="902"/>
      <c r="G35" s="906" t="s">
        <v>580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3</v>
      </c>
      <c r="AF101" s="363"/>
      <c r="AG101" s="363"/>
      <c r="AH101" s="364"/>
      <c r="AI101" s="362">
        <v>1</v>
      </c>
      <c r="AJ101" s="363"/>
      <c r="AK101" s="363"/>
      <c r="AL101" s="364"/>
      <c r="AM101" s="362">
        <v>1</v>
      </c>
      <c r="AN101" s="363"/>
      <c r="AO101" s="363"/>
      <c r="AP101" s="364"/>
      <c r="AQ101" s="362"/>
      <c r="AR101" s="363"/>
      <c r="AS101" s="363"/>
      <c r="AT101" s="364"/>
      <c r="AU101" s="362"/>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3</v>
      </c>
      <c r="AF102" s="356"/>
      <c r="AG102" s="356"/>
      <c r="AH102" s="356"/>
      <c r="AI102" s="356">
        <v>1</v>
      </c>
      <c r="AJ102" s="356"/>
      <c r="AK102" s="356"/>
      <c r="AL102" s="356"/>
      <c r="AM102" s="356">
        <v>1</v>
      </c>
      <c r="AN102" s="356"/>
      <c r="AO102" s="356"/>
      <c r="AP102" s="356"/>
      <c r="AQ102" s="817">
        <v>1</v>
      </c>
      <c r="AR102" s="818"/>
      <c r="AS102" s="818"/>
      <c r="AT102" s="819"/>
      <c r="AU102" s="817">
        <v>1</v>
      </c>
      <c r="AV102" s="818"/>
      <c r="AW102" s="818"/>
      <c r="AX102" s="819"/>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10.3</v>
      </c>
      <c r="AF116" s="356"/>
      <c r="AG116" s="356"/>
      <c r="AH116" s="356"/>
      <c r="AI116" s="356">
        <v>50</v>
      </c>
      <c r="AJ116" s="356"/>
      <c r="AK116" s="356"/>
      <c r="AL116" s="356"/>
      <c r="AM116" s="356">
        <v>72</v>
      </c>
      <c r="AN116" s="356"/>
      <c r="AO116" s="356"/>
      <c r="AP116" s="356"/>
      <c r="AQ116" s="362">
        <v>78</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568</v>
      </c>
      <c r="AF117" s="304"/>
      <c r="AG117" s="304"/>
      <c r="AH117" s="304"/>
      <c r="AI117" s="304" t="s">
        <v>569</v>
      </c>
      <c r="AJ117" s="304"/>
      <c r="AK117" s="304"/>
      <c r="AL117" s="304"/>
      <c r="AM117" s="304" t="s">
        <v>570</v>
      </c>
      <c r="AN117" s="304"/>
      <c r="AO117" s="304"/>
      <c r="AP117" s="304"/>
      <c r="AQ117" s="304" t="s">
        <v>571</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572</v>
      </c>
      <c r="AE702" s="899"/>
      <c r="AF702" s="899"/>
      <c r="AG702" s="888"/>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9"/>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556</v>
      </c>
      <c r="AE705" s="733"/>
      <c r="AF705" s="733"/>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556</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7" customHeight="1">
      <c r="A726" s="621" t="s">
        <v>48</v>
      </c>
      <c r="B726" s="622"/>
      <c r="C726" s="444" t="s">
        <v>53</v>
      </c>
      <c r="D726" s="581"/>
      <c r="E726" s="581"/>
      <c r="F726" s="582"/>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4.75" customHeight="1" thickBot="1">
      <c r="A727" s="623"/>
      <c r="B727" s="624"/>
      <c r="C727" s="695" t="s">
        <v>57</v>
      </c>
      <c r="D727" s="696"/>
      <c r="E727" s="696"/>
      <c r="F727" s="697"/>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t="s">
        <v>596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256</v>
      </c>
      <c r="B731" s="619"/>
      <c r="C731" s="619"/>
      <c r="D731" s="619"/>
      <c r="E731" s="620"/>
      <c r="F731" s="680" t="s">
        <v>595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11.75" customHeight="1" thickBot="1">
      <c r="A733" s="749" t="s">
        <v>597</v>
      </c>
      <c r="B733" s="750"/>
      <c r="C733" s="750"/>
      <c r="D733" s="750"/>
      <c r="E733" s="751"/>
      <c r="F733" s="766" t="s">
        <v>598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t="s">
        <v>552</v>
      </c>
      <c r="F739" s="126"/>
      <c r="G739" s="126"/>
      <c r="H739" s="91" t="str">
        <f>IF(E739="", "", "(")</f>
        <v>(</v>
      </c>
      <c r="I739" s="106"/>
      <c r="J739" s="106"/>
      <c r="K739" s="91" t="str">
        <f>IF(OR(I739="　", I739=""), "", "-")</f>
        <v/>
      </c>
      <c r="L739" s="107">
        <v>467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534</v>
      </c>
      <c r="B779" s="761"/>
      <c r="C779" s="761"/>
      <c r="D779" s="761"/>
      <c r="E779" s="761"/>
      <c r="F779" s="762"/>
      <c r="G779" s="440" t="s">
        <v>594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559</v>
      </c>
      <c r="H781" s="450"/>
      <c r="I781" s="450"/>
      <c r="J781" s="450"/>
      <c r="K781" s="451"/>
      <c r="L781" s="452" t="s">
        <v>590</v>
      </c>
      <c r="M781" s="453"/>
      <c r="N781" s="453"/>
      <c r="O781" s="453"/>
      <c r="P781" s="453"/>
      <c r="Q781" s="453"/>
      <c r="R781" s="453"/>
      <c r="S781" s="453"/>
      <c r="T781" s="453"/>
      <c r="U781" s="453"/>
      <c r="V781" s="453"/>
      <c r="W781" s="453"/>
      <c r="X781" s="454"/>
      <c r="Y781" s="455">
        <v>72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16" t="s">
        <v>591</v>
      </c>
      <c r="D837" s="416"/>
      <c r="E837" s="416"/>
      <c r="F837" s="416"/>
      <c r="G837" s="416"/>
      <c r="H837" s="416"/>
      <c r="I837" s="416"/>
      <c r="J837" s="417">
        <v>7010401018749</v>
      </c>
      <c r="K837" s="418"/>
      <c r="L837" s="418"/>
      <c r="M837" s="418"/>
      <c r="N837" s="418"/>
      <c r="O837" s="418"/>
      <c r="P837" s="315" t="s">
        <v>592</v>
      </c>
      <c r="Q837" s="315"/>
      <c r="R837" s="315"/>
      <c r="S837" s="315"/>
      <c r="T837" s="315"/>
      <c r="U837" s="315"/>
      <c r="V837" s="315"/>
      <c r="W837" s="315"/>
      <c r="X837" s="315"/>
      <c r="Y837" s="316">
        <v>72</v>
      </c>
      <c r="Z837" s="317"/>
      <c r="AA837" s="317"/>
      <c r="AB837" s="318"/>
      <c r="AC837" s="326" t="s">
        <v>521</v>
      </c>
      <c r="AD837" s="424"/>
      <c r="AE837" s="424"/>
      <c r="AF837" s="424"/>
      <c r="AG837" s="424"/>
      <c r="AH837" s="419">
        <v>2</v>
      </c>
      <c r="AI837" s="420"/>
      <c r="AJ837" s="420"/>
      <c r="AK837" s="420"/>
      <c r="AL837" s="323">
        <v>98.4</v>
      </c>
      <c r="AM837" s="324"/>
      <c r="AN837" s="324"/>
      <c r="AO837" s="325"/>
      <c r="AP837" s="319"/>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Q116">
    <cfRule type="expression" dxfId="2593" priority="13157">
      <formula>IF(RIGHT(TEXT(AQ116,"0.#"),1)=".",FALSE,TRUE)</formula>
    </cfRule>
    <cfRule type="expression" dxfId="2592" priority="13158">
      <formula>IF(RIGHT(TEXT(AQ116,"0.#"),1)=".",TRUE,FALSE)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M117">
    <cfRule type="expression" dxfId="2587" priority="13151">
      <formula>IF(RIGHT(TEXT(AM117,"0.#"),1)=".",FALSE,TRUE)</formula>
    </cfRule>
    <cfRule type="expression" dxfId="2586" priority="13152">
      <formula>IF(RIGHT(TEXT(AM117,"0.#"),1)=".",TRUE,FALSE)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2018-08-24T06:53:30Z</cp:lastPrinted>
  <dcterms:created xsi:type="dcterms:W3CDTF">2012-03-13T00:50:25Z</dcterms:created>
  <dcterms:modified xsi:type="dcterms:W3CDTF">2018-08-24T06:58:57Z</dcterms:modified>
</cp:coreProperties>
</file>