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⑬その他\企画１係\企画１係重要資料\井上作成\★作業フォルダ\行政事業レビュー\H30\180816  【作業依頼：8／27(月)15：00〆】最終公表に向けたレビューシート等の追記・修正等\03_各課より\国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 r:id="rId7"/>
  </externalReference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L938" i="3" l="1"/>
  <c r="P946" i="3" l="1"/>
  <c r="P947" i="3"/>
  <c r="P948" i="3"/>
  <c r="P949" i="3"/>
  <c r="P950" i="3"/>
  <c r="P951" i="3"/>
  <c r="P952" i="3"/>
  <c r="P953" i="3"/>
  <c r="P954" i="3"/>
  <c r="P955" i="3"/>
  <c r="P956" i="3"/>
  <c r="P957" i="3"/>
  <c r="P958" i="3"/>
  <c r="P959" i="3"/>
  <c r="P960" i="3"/>
  <c r="P961" i="3"/>
  <c r="P962" i="3"/>
  <c r="P963" i="3"/>
  <c r="P964" i="3"/>
  <c r="P965" i="3"/>
  <c r="AP1102" i="3" l="1"/>
  <c r="Y820" i="3" l="1"/>
  <c r="L820" i="3"/>
  <c r="G818" i="3"/>
  <c r="Y807" i="3"/>
  <c r="L807" i="3"/>
  <c r="G805" i="3"/>
  <c r="AU794" i="3"/>
  <c r="AH794" i="3"/>
  <c r="AC792" i="3"/>
  <c r="Y794" i="3"/>
  <c r="L794" i="3"/>
  <c r="G792" i="3"/>
  <c r="AC779" i="3"/>
  <c r="Y781" i="3"/>
  <c r="L781" i="3"/>
  <c r="G779" i="3"/>
  <c r="AP1103" i="3"/>
  <c r="AP1104" i="3"/>
  <c r="AP1105" i="3"/>
  <c r="AP1106" i="3"/>
  <c r="AP1107" i="3"/>
  <c r="AP1108" i="3"/>
  <c r="AP1109" i="3"/>
  <c r="AP1110" i="3"/>
  <c r="AP1111" i="3"/>
  <c r="AP1112" i="3"/>
  <c r="AP1113" i="3"/>
  <c r="AP1114" i="3"/>
  <c r="AP1115" i="3"/>
  <c r="AP1116" i="3"/>
  <c r="AP1117"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<sst xmlns="http://schemas.openxmlformats.org/spreadsheetml/2006/main" count="3197" uniqueCount="689">
  <si>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</si>
  <si>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</si>
  <si>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</si>
  <si>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</si>
  <si>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</si>
  <si>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</si>
  <si>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</si>
  <si>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</si>
  <si>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</si>
  <si>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</si>
  <si>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</si>
  <si>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</si>
  <si>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</si>
  <si>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</si>
  <si>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</si>
  <si>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</si>
  <si>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</si>
  <si>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</si>
  <si>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</si>
  <si>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</si>
  <si>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</si>
  <si>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</si>
  <si>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</si>
  <si>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</si>
  <si>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</si>
  <si>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</si>
  <si>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</si>
  <si>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</si>
  <si>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</si>
  <si>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</si>
  <si>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</si>
  <si>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</si>
  <si>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</si>
  <si>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</si>
  <si>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</si>
  <si>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</si>
  <si>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</si>
  <si>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</si>
  <si>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</si>
  <si>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</si>
  <si>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</si>
  <si>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</si>
  <si>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</si>
  <si>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</si>
  <si>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</si>
  <si>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</si>
  <si>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</si>
  <si>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</si>
  <si>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</si>
  <si>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</si>
  <si>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</si>
  <si>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</si>
  <si>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</si>
  <si>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</si>
  <si>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</si>
  <si>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</si>
  <si>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</si>
  <si>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</si>
  <si>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</si>
  <si>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</si>
  <si>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</si>
  <si>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</si>
  <si>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</si>
  <si>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</si>
  <si>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</si>
  <si>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</si>
  <si>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</si>
  <si>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</si>
  <si>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</si>
  <si>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</si>
  <si>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</si>
  <si>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</si>
  <si>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</si>
  <si>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</si>
  <si>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</si>
  <si>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</si>
  <si>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</si>
  <si>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</si>
  <si>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</si>
  <si>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</si>
  <si>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</si>
  <si>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</si>
  <si>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</si>
  <si>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</si>
  <si>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</si>
  <si>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</si>
  <si>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</si>
  <si>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</si>
  <si>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</si>
  <si>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</si>
  <si>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</si>
  <si>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</si>
  <si>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</si>
  <si>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</si>
  <si>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</si>
  <si>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</si>
  <si>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</si>
  <si>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</si>
  <si>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</si>
  <si>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</si>
  <si>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</si>
  <si>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</si>
  <si>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</si>
  <si>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</si>
  <si>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</si>
  <si>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</si>
  <si>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</si>
  <si>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</si>
  <si>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</si>
  <si>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</si>
  <si>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</si>
  <si>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</si>
  <si>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</si>
  <si>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</si>
  <si>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</si>
  <si>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</si>
  <si>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</si>
  <si>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</si>
  <si>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</si>
  <si>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</si>
  <si>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</si>
  <si>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</si>
  <si>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</si>
  <si>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</si>
  <si>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</si>
  <si>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</si>
  <si>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</si>
  <si>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</si>
  <si>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</si>
  <si>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</si>
  <si>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</si>
  <si>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</si>
  <si>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</si>
  <si>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</si>
  <si>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</si>
  <si>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</si>
  <si>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</si>
  <si>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</si>
  <si>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</si>
  <si>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</si>
  <si>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</si>
  <si>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</si>
  <si>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</si>
  <si>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</si>
  <si>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</si>
  <si>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</si>
  <si>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</si>
  <si>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</si>
  <si>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</si>
  <si>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</si>
  <si>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</si>
  <si>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</si>
  <si>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</si>
  <si>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</si>
  <si>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</si>
  <si>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</si>
  <si>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</si>
  <si>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</si>
  <si>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</si>
  <si>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</si>
  <si>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</si>
  <si>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</si>
  <si>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</si>
  <si>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</si>
  <si>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</si>
  <si>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</si>
  <si>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</si>
  <si>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</si>
  <si>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</si>
  <si>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</si>
  <si>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</si>
  <si>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</si>
  <si>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</si>
  <si>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</si>
  <si>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</si>
  <si>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</si>
  <si>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</si>
  <si>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</si>
  <si>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</si>
  <si>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</si>
  <si>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</si>
  <si>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</si>
  <si>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</si>
  <si>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</si>
  <si>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</si>
  <si>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</si>
  <si>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</si>
  <si>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</si>
  <si>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</si>
  <si>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</si>
  <si>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</si>
  <si>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</si>
  <si>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</si>
  <si>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</si>
  <si>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</si>
  <si>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</si>
  <si>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</si>
  <si>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</si>
  <si>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</si>
  <si>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</si>
  <si>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</si>
  <si>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</si>
  <si>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</si>
  <si>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</si>
  <si>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</si>
  <si>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</si>
  <si>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</si>
  <si>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</si>
  <si>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</si>
  <si>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</si>
  <si>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</si>
  <si>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</si>
  <si>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</si>
  <si>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</si>
  <si>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</si>
  <si>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</si>
  <si>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</si>
  <si>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</si>
  <si>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</si>
  <si>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</si>
  <si>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</si>
  <si>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</si>
  <si>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</si>
  <si>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</si>
  <si>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</si>
  <si>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</si>
  <si>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</si>
  <si>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</si>
  <si>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</si>
  <si>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</si>
  <si>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</si>
  <si>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</si>
  <si>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</si>
  <si>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</si>
  <si>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</si>
  <si>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</si>
  <si>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</si>
  <si>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</si>
  <si>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</si>
  <si>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</si>
  <si>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</si>
  <si>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</si>
  <si>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</si>
  <si>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</si>
  <si>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</si>
  <si>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</si>
  <si>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</si>
  <si>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</si>
  <si>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</si>
  <si>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</si>
  <si>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</si>
  <si>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</si>
  <si>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</si>
  <si>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</si>
  <si>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</si>
  <si>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</si>
  <si>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</si>
  <si>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</si>
  <si>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</si>
  <si>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</si>
  <si>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</si>
  <si>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</si>
  <si>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</si>
  <si>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</si>
  <si>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</si>
  <si>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</si>
  <si>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</si>
  <si>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</si>
  <si>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</si>
  <si>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</si>
  <si>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</si>
  <si>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</si>
  <si>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</si>
  <si>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</si>
  <si>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</si>
  <si>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</si>
  <si>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</si>
  <si>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</si>
  <si>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</si>
  <si>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</si>
  <si>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</si>
  <si>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</si>
  <si>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</si>
  <si>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</si>
  <si>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</si>
  <si>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</si>
  <si>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</si>
  <si>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</si>
  <si>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</si>
  <si>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</si>
  <si>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</si>
  <si>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</si>
  <si>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</si>
  <si>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</si>
  <si>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</si>
  <si>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</si>
  <si>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</si>
  <si>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</si>
  <si>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</si>
  <si>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</si>
  <si>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</si>
  <si>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</si>
  <si>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</si>
  <si>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</si>
  <si>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</si>
  <si>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</si>
  <si>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</si>
  <si>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</si>
  <si>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</si>
  <si>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</si>
  <si>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</si>
  <si>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</si>
  <si>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</si>
  <si>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</si>
  <si>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</si>
  <si>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</si>
  <si>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</si>
  <si>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</si>
  <si>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</si>
  <si>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</si>
  <si>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</si>
  <si>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</si>
  <si>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</si>
  <si>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</si>
  <si>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</si>
  <si>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</si>
  <si>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</si>
  <si>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</si>
  <si>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</si>
  <si>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</si>
  <si>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</si>
  <si>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</si>
  <si>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</si>
  <si>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</si>
  <si>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</si>
  <si>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</si>
  <si>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</si>
  <si>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</si>
  <si>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</si>
  <si>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</si>
  <si>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</si>
  <si>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</si>
  <si>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</si>
  <si>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</si>
  <si>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</si>
  <si>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</si>
  <si>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</si>
  <si>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</si>
  <si>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</si>
  <si>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</si>
  <si>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</si>
  <si>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</si>
  <si>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</si>
  <si>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</si>
  <si>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</si>
  <si>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</si>
  <si>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</si>
  <si>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</si>
  <si>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</si>
  <si>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</si>
  <si>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</si>
  <si>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</si>
  <si>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</si>
  <si>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</si>
  <si>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</si>
  <si>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</si>
  <si>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</si>
  <si>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</si>
  <si>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</si>
  <si>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</si>
  <si>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</si>
  <si>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</si>
  <si>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</si>
  <si>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</si>
  <si>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</si>
  <si>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</si>
  <si>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</si>
  <si>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</si>
  <si>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</si>
  <si>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</si>
  <si>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</si>
  <si>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</si>
  <si>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</si>
  <si>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</si>
  <si>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</si>
  <si>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</si>
  <si>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</si>
  <si>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</si>
  <si>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</si>
  <si>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</si>
  <si>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</si>
  <si>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</si>
  <si>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</si>
  <si>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</si>
  <si>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</si>
  <si>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</si>
  <si>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</si>
  <si>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</si>
  <si>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</si>
  <si>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</si>
  <si>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</si>
  <si>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</si>
  <si>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</si>
  <si>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</si>
  <si>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</si>
  <si>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</si>
  <si>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</si>
  <si>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</si>
  <si>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</si>
  <si>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</si>
  <si>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</si>
  <si>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</si>
  <si>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</si>
  <si>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</si>
  <si>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</si>
  <si>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</si>
  <si>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</si>
  <si>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</si>
  <si>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</si>
  <si>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</si>
  <si>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</si>
  <si>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</si>
  <si>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</si>
  <si>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</si>
  <si>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</si>
  <si>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</si>
  <si>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</si>
  <si>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</si>
  <si>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</si>
  <si>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</si>
  <si>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</si>
  <si>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</si>
  <si>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</si>
  <si>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</si>
  <si>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</si>
  <si>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</si>
  <si>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</si>
  <si>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</si>
  <si>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</si>
  <si>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</si>
  <si>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</si>
  <si>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</si>
  <si>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</si>
  <si>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</si>
  <si>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</si>
  <si>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</si>
  <si>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</si>
  <si>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</si>
  <si>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</si>
  <si>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</si>
  <si>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</si>
  <si>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</si>
  <si>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</si>
  <si>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</si>
  <si>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</si>
  <si>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</si>
  <si>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</si>
  <si>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</si>
  <si>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</si>
  <si>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</si>
  <si>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</si>
  <si>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</si>
  <si>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</si>
  <si>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</si>
  <si>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</si>
  <si>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</si>
  <si>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</si>
  <si>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</si>
  <si>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</si>
  <si>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</si>
  <si>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</si>
  <si>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</si>
  <si>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</si>
  <si>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</si>
  <si>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</si>
  <si>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</si>
  <si>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</si>
  <si>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</si>
  <si>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</si>
  <si>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</si>
  <si>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</si>
  <si>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</si>
  <si>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</si>
  <si>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</si>
  <si>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</si>
  <si>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</si>
  <si>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</si>
  <si>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</si>
  <si>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</si>
  <si>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</si>
  <si>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</si>
  <si>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</si>
  <si>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</si>
  <si>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</si>
  <si>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</si>
  <si>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</si>
  <si>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</si>
  <si>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</si>
  <si>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</si>
  <si>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</si>
  <si>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</si>
  <si>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</si>
  <si>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</si>
  <si>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</si>
  <si>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</si>
  <si>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</si>
  <si>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</si>
  <si>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</si>
  <si>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</si>
  <si>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</si>
  <si>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</si>
  <si>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</si>
  <si>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</si>
  <si>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</si>
  <si>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</si>
  <si>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</si>
  <si>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</si>
  <si>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</si>
  <si>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</si>
  <si>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</si>
  <si>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</si>
  <si>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</si>
  <si>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</si>
  <si>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</si>
  <si>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</si>
  <si>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</si>
  <si>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</si>
  <si>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</si>
  <si>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</si>
  <si>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</si>
  <si>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</si>
  <si>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</si>
  <si>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</si>
  <si>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</si>
  <si>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</si>
  <si>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</si>
  <si>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</si>
  <si>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</si>
  <si>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</si>
  <si>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</si>
  <si>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</si>
  <si>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</si>
  <si>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</si>
  <si>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</si>
  <si>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rPh sb="0" eb="2">
      <t>コクド</t>
    </rPh>
    <rPh sb="2" eb="5">
      <t>コウツウショウ</t>
    </rPh>
    <phoneticPr fontId="5"/>
  </si>
  <si>
    <t>道路局</t>
    <rPh sb="0" eb="3">
      <t>ドウロキョク</t>
    </rPh>
    <phoneticPr fontId="5"/>
  </si>
  <si>
    <t>昭和３３年度</t>
    <rPh sb="0" eb="2">
      <t>ショウワ</t>
    </rPh>
    <rPh sb="4" eb="5">
      <t>ネン</t>
    </rPh>
    <rPh sb="5" eb="6">
      <t>ド</t>
    </rPh>
    <phoneticPr fontId="5"/>
  </si>
  <si>
    <t>終了予定なし</t>
    <rPh sb="0" eb="2">
      <t>シュウリョウ</t>
    </rPh>
    <rPh sb="2" eb="4">
      <t>ヨテイ</t>
    </rPh>
    <phoneticPr fontId="5"/>
  </si>
  <si>
    <t>○</t>
  </si>
  <si>
    <t>道路法第13条第1項、道路法第42条第1項、道路法第49条、高速自動車国道法第6条</t>
    <rPh sb="0" eb="3">
      <t>ドウロホウ</t>
    </rPh>
    <rPh sb="3" eb="4">
      <t>ダイ</t>
    </rPh>
    <rPh sb="6" eb="7">
      <t>ジョウ</t>
    </rPh>
    <rPh sb="7" eb="8">
      <t>ダイ</t>
    </rPh>
    <rPh sb="9" eb="10">
      <t>コウ</t>
    </rPh>
    <rPh sb="11" eb="14">
      <t>ドウロホウ</t>
    </rPh>
    <rPh sb="14" eb="15">
      <t>ダイ</t>
    </rPh>
    <rPh sb="17" eb="18">
      <t>ジョウ</t>
    </rPh>
    <rPh sb="18" eb="19">
      <t>ダイ</t>
    </rPh>
    <rPh sb="20" eb="21">
      <t>コウ</t>
    </rPh>
    <rPh sb="22" eb="25">
      <t>ドウロホウ</t>
    </rPh>
    <rPh sb="25" eb="26">
      <t>ダイ</t>
    </rPh>
    <rPh sb="28" eb="29">
      <t>ジョウ</t>
    </rPh>
    <rPh sb="30" eb="32">
      <t>コウソク</t>
    </rPh>
    <rPh sb="32" eb="35">
      <t>ジドウシャ</t>
    </rPh>
    <rPh sb="35" eb="37">
      <t>コクドウ</t>
    </rPh>
    <rPh sb="37" eb="38">
      <t>ホウ</t>
    </rPh>
    <rPh sb="38" eb="39">
      <t>ダイ</t>
    </rPh>
    <rPh sb="40" eb="41">
      <t>ジョウ</t>
    </rPh>
    <phoneticPr fontId="6"/>
  </si>
  <si>
    <t>-</t>
  </si>
  <si>
    <t>-</t>
    <phoneticPr fontId="5"/>
  </si>
  <si>
    <t>全国の直轄国道について、道路を常時良好な状態に保つように修繕し、もって一般交通に支障を及ぼさないようにすることを目的とする。</t>
    <rPh sb="0" eb="2">
      <t>ゼンコク</t>
    </rPh>
    <rPh sb="3" eb="5">
      <t>チョッカツ</t>
    </rPh>
    <rPh sb="5" eb="7">
      <t>コクドウ</t>
    </rPh>
    <rPh sb="12" eb="14">
      <t>ドウロ</t>
    </rPh>
    <rPh sb="15" eb="17">
      <t>ジョウジ</t>
    </rPh>
    <rPh sb="17" eb="19">
      <t>リョウコウ</t>
    </rPh>
    <rPh sb="20" eb="22">
      <t>ジョウタイ</t>
    </rPh>
    <rPh sb="23" eb="24">
      <t>タモ</t>
    </rPh>
    <rPh sb="28" eb="30">
      <t>シュウゼン</t>
    </rPh>
    <rPh sb="35" eb="37">
      <t>イッパン</t>
    </rPh>
    <rPh sb="37" eb="39">
      <t>コウツウ</t>
    </rPh>
    <rPh sb="40" eb="42">
      <t>シショウ</t>
    </rPh>
    <rPh sb="43" eb="44">
      <t>オヨ</t>
    </rPh>
    <rPh sb="56" eb="58">
      <t>モクテキ</t>
    </rPh>
    <phoneticPr fontId="6"/>
  </si>
  <si>
    <t>一般国道及び高速自動車国道のうち直轄管理区間を対象に、
　・橋梁、トンネル、舗装等の点検・補修・補強
　・法面・斜面の防災対策
　・防雪対策、凍雪害防止等を実施。</t>
    <rPh sb="0" eb="2">
      <t>イッパン</t>
    </rPh>
    <rPh sb="2" eb="4">
      <t>コクドウ</t>
    </rPh>
    <rPh sb="4" eb="5">
      <t>オヨ</t>
    </rPh>
    <rPh sb="6" eb="8">
      <t>コウソク</t>
    </rPh>
    <rPh sb="8" eb="11">
      <t>ジドウシャ</t>
    </rPh>
    <rPh sb="11" eb="13">
      <t>コクドウ</t>
    </rPh>
    <rPh sb="16" eb="18">
      <t>チョッカツ</t>
    </rPh>
    <rPh sb="18" eb="20">
      <t>カンリ</t>
    </rPh>
    <rPh sb="20" eb="22">
      <t>クカン</t>
    </rPh>
    <rPh sb="23" eb="25">
      <t>タイショウ</t>
    </rPh>
    <rPh sb="30" eb="32">
      <t>キョウリョウ</t>
    </rPh>
    <rPh sb="38" eb="40">
      <t>ホソウ</t>
    </rPh>
    <rPh sb="40" eb="41">
      <t>トウ</t>
    </rPh>
    <rPh sb="42" eb="44">
      <t>テンケン</t>
    </rPh>
    <rPh sb="45" eb="47">
      <t>ホシュウ</t>
    </rPh>
    <rPh sb="48" eb="50">
      <t>ホキョウ</t>
    </rPh>
    <rPh sb="53" eb="55">
      <t>ノリメン</t>
    </rPh>
    <rPh sb="56" eb="58">
      <t>シャメン</t>
    </rPh>
    <rPh sb="59" eb="61">
      <t>ボウサイ</t>
    </rPh>
    <rPh sb="61" eb="63">
      <t>タイサク</t>
    </rPh>
    <rPh sb="66" eb="68">
      <t>ボウセツ</t>
    </rPh>
    <rPh sb="68" eb="70">
      <t>タイサク</t>
    </rPh>
    <rPh sb="71" eb="72">
      <t>トウ</t>
    </rPh>
    <rPh sb="72" eb="74">
      <t>セツガイ</t>
    </rPh>
    <rPh sb="74" eb="76">
      <t>ボウシ</t>
    </rPh>
    <rPh sb="76" eb="77">
      <t>トウ</t>
    </rPh>
    <rPh sb="78" eb="80">
      <t>ジッシ</t>
    </rPh>
    <phoneticPr fontId="6"/>
  </si>
  <si>
    <t>道路交通安全対策事業費</t>
    <rPh sb="0" eb="2">
      <t>ドウロ</t>
    </rPh>
    <rPh sb="2" eb="4">
      <t>コウツウ</t>
    </rPh>
    <rPh sb="4" eb="6">
      <t>アンゼン</t>
    </rPh>
    <rPh sb="6" eb="8">
      <t>タイサク</t>
    </rPh>
    <rPh sb="8" eb="11">
      <t>ジギョウヒ</t>
    </rPh>
    <phoneticPr fontId="6"/>
  </si>
  <si>
    <t>道路橋の点検実施率100%を目指す</t>
    <rPh sb="0" eb="3">
      <t>ドウロキョウ</t>
    </rPh>
    <rPh sb="4" eb="6">
      <t>テンケン</t>
    </rPh>
    <rPh sb="6" eb="9">
      <t>ジッシリツ</t>
    </rPh>
    <rPh sb="14" eb="16">
      <t>メザ</t>
    </rPh>
    <phoneticPr fontId="6"/>
  </si>
  <si>
    <t>トンネルの点検実施率100%を目指す</t>
    <rPh sb="5" eb="7">
      <t>テンケン</t>
    </rPh>
    <rPh sb="7" eb="10">
      <t>ジッシリツ</t>
    </rPh>
    <rPh sb="15" eb="17">
      <t>メザ</t>
    </rPh>
    <phoneticPr fontId="6"/>
  </si>
  <si>
    <t>道路橋の個別施設計画の策定率</t>
    <rPh sb="0" eb="2">
      <t>ドウロ</t>
    </rPh>
    <rPh sb="2" eb="3">
      <t>バシ</t>
    </rPh>
    <rPh sb="4" eb="6">
      <t>コベツ</t>
    </rPh>
    <rPh sb="6" eb="8">
      <t>シセツ</t>
    </rPh>
    <rPh sb="8" eb="10">
      <t>ケイカク</t>
    </rPh>
    <rPh sb="11" eb="13">
      <t>サクテイ</t>
    </rPh>
    <rPh sb="13" eb="14">
      <t>リツ</t>
    </rPh>
    <phoneticPr fontId="6"/>
  </si>
  <si>
    <t>-</t>
    <phoneticPr fontId="5"/>
  </si>
  <si>
    <t>５　安全で安心できる交通の確保、治安・生活安全の確保</t>
  </si>
  <si>
    <t>１５　道路交通の安全性を確保・向上する</t>
  </si>
  <si>
    <t>道路交通の安全性の確保・向上に寄与。</t>
    <rPh sb="0" eb="2">
      <t>ドウロ</t>
    </rPh>
    <rPh sb="2" eb="4">
      <t>コウツウ</t>
    </rPh>
    <rPh sb="5" eb="8">
      <t>アンゼンセイ</t>
    </rPh>
    <rPh sb="9" eb="11">
      <t>カクホ</t>
    </rPh>
    <rPh sb="12" eb="14">
      <t>コウジョウ</t>
    </rPh>
    <rPh sb="15" eb="17">
      <t>キヨ</t>
    </rPh>
    <phoneticPr fontId="5"/>
  </si>
  <si>
    <t>道路交通の安全性の確保・向上に寄与する事業であり、国が実施することが必要。</t>
    <rPh sb="0" eb="2">
      <t>ドウロ</t>
    </rPh>
    <rPh sb="2" eb="4">
      <t>コウツウ</t>
    </rPh>
    <rPh sb="5" eb="8">
      <t>アンゼンセイ</t>
    </rPh>
    <rPh sb="9" eb="11">
      <t>カクホ</t>
    </rPh>
    <rPh sb="12" eb="14">
      <t>コウジョウ</t>
    </rPh>
    <rPh sb="15" eb="17">
      <t>キヨ</t>
    </rPh>
    <rPh sb="19" eb="21">
      <t>ジギョウ</t>
    </rPh>
    <rPh sb="25" eb="26">
      <t>クニ</t>
    </rPh>
    <rPh sb="27" eb="29">
      <t>ジッシ</t>
    </rPh>
    <rPh sb="34" eb="36">
      <t>ヒツヨウ</t>
    </rPh>
    <phoneticPr fontId="5"/>
  </si>
  <si>
    <t>道路交通の安全性の確保・向上に寄与する事業であり、必要かつ優先度が高い。</t>
    <rPh sb="0" eb="2">
      <t>ドウロ</t>
    </rPh>
    <rPh sb="2" eb="4">
      <t>コウツウ</t>
    </rPh>
    <rPh sb="5" eb="8">
      <t>アンゼンセイ</t>
    </rPh>
    <rPh sb="9" eb="11">
      <t>カクホ</t>
    </rPh>
    <rPh sb="12" eb="14">
      <t>コウジョウ</t>
    </rPh>
    <rPh sb="15" eb="17">
      <t>キヨ</t>
    </rPh>
    <rPh sb="19" eb="21">
      <t>ジギョウ</t>
    </rPh>
    <rPh sb="25" eb="27">
      <t>ヒツヨウ</t>
    </rPh>
    <rPh sb="29" eb="32">
      <t>ユウセンド</t>
    </rPh>
    <rPh sb="33" eb="34">
      <t>タカ</t>
    </rPh>
    <phoneticPr fontId="5"/>
  </si>
  <si>
    <t>‐</t>
  </si>
  <si>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5"/>
  </si>
  <si>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</si>
  <si>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</si>
  <si>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5"/>
  </si>
  <si>
    <t>地域の実情に応じたコスト縮減が可能な手段・手法を活用し、事業を実施している。</t>
    <rPh sb="18" eb="20">
      <t>シュダン</t>
    </rPh>
    <phoneticPr fontId="25"/>
  </si>
  <si>
    <t>目標に見合った成果となっている。</t>
    <rPh sb="0" eb="2">
      <t>モクヒョウ</t>
    </rPh>
    <rPh sb="3" eb="5">
      <t>ミア</t>
    </rPh>
    <rPh sb="7" eb="9">
      <t>セイカ</t>
    </rPh>
    <phoneticPr fontId="5"/>
  </si>
  <si>
    <t>地域の実情に応じたコスト縮減が可能な手段・手法を活用し、事業を実施している。</t>
    <rPh sb="0" eb="2">
      <t>チイキ</t>
    </rPh>
    <rPh sb="3" eb="5">
      <t>ジツジョウ</t>
    </rPh>
    <rPh sb="6" eb="7">
      <t>オウ</t>
    </rPh>
    <rPh sb="12" eb="14">
      <t>シュクゲン</t>
    </rPh>
    <rPh sb="15" eb="17">
      <t>カノウ</t>
    </rPh>
    <rPh sb="18" eb="20">
      <t>シュダン</t>
    </rPh>
    <rPh sb="21" eb="23">
      <t>シュホウ</t>
    </rPh>
    <rPh sb="24" eb="26">
      <t>カツヨウ</t>
    </rPh>
    <rPh sb="28" eb="30">
      <t>ジギョウ</t>
    </rPh>
    <rPh sb="31" eb="33">
      <t>ジッシ</t>
    </rPh>
    <phoneticPr fontId="5"/>
  </si>
  <si>
    <t>見込みに見合った実績となっている。</t>
    <rPh sb="0" eb="2">
      <t>ミコ</t>
    </rPh>
    <rPh sb="4" eb="6">
      <t>ミア</t>
    </rPh>
    <rPh sb="8" eb="10">
      <t>ジッセキ</t>
    </rPh>
    <phoneticPr fontId="5"/>
  </si>
  <si>
    <t>道路施設は十分に機能を発揮している。</t>
    <rPh sb="0" eb="2">
      <t>ドウロ</t>
    </rPh>
    <rPh sb="2" eb="4">
      <t>シセツ</t>
    </rPh>
    <rPh sb="5" eb="7">
      <t>ジュウブン</t>
    </rPh>
    <rPh sb="8" eb="10">
      <t>キノウ</t>
    </rPh>
    <rPh sb="11" eb="13">
      <t>ハッキ</t>
    </rPh>
    <phoneticPr fontId="5"/>
  </si>
  <si>
    <t>・道路ストックの老朽化が急速に進展することを踏まえ、長寿命化計画等に基づく点検や修繕が実施されている。</t>
    <rPh sb="1" eb="3">
      <t>ドウロ</t>
    </rPh>
    <rPh sb="8" eb="11">
      <t>ロウキュウカ</t>
    </rPh>
    <rPh sb="12" eb="14">
      <t>キュウソク</t>
    </rPh>
    <rPh sb="15" eb="17">
      <t>シンテン</t>
    </rPh>
    <rPh sb="22" eb="23">
      <t>フ</t>
    </rPh>
    <rPh sb="26" eb="29">
      <t>チョウジュミョウ</t>
    </rPh>
    <rPh sb="29" eb="30">
      <t>カ</t>
    </rPh>
    <rPh sb="30" eb="32">
      <t>ケイカク</t>
    </rPh>
    <rPh sb="32" eb="33">
      <t>トウ</t>
    </rPh>
    <rPh sb="34" eb="35">
      <t>モト</t>
    </rPh>
    <rPh sb="37" eb="39">
      <t>テンケン</t>
    </rPh>
    <rPh sb="40" eb="42">
      <t>シュウゼン</t>
    </rPh>
    <rPh sb="43" eb="45">
      <t>ジッシ</t>
    </rPh>
    <phoneticPr fontId="6"/>
  </si>
  <si>
    <t>219</t>
    <phoneticPr fontId="5"/>
  </si>
  <si>
    <t>199</t>
    <phoneticPr fontId="5"/>
  </si>
  <si>
    <t>213</t>
    <phoneticPr fontId="5"/>
  </si>
  <si>
    <t>177</t>
    <phoneticPr fontId="5"/>
  </si>
  <si>
    <t>171</t>
    <phoneticPr fontId="5"/>
  </si>
  <si>
    <t>175</t>
    <phoneticPr fontId="5"/>
  </si>
  <si>
    <t>188</t>
    <phoneticPr fontId="5"/>
  </si>
  <si>
    <t>国道・技術課</t>
    <rPh sb="0" eb="2">
      <t>コクドウ</t>
    </rPh>
    <rPh sb="3" eb="5">
      <t>ギジュツ</t>
    </rPh>
    <rPh sb="5" eb="6">
      <t>カ</t>
    </rPh>
    <phoneticPr fontId="5"/>
  </si>
  <si>
    <t>入札・契約手続きの透明性・競争性の確保に努めており、支出先は競争入札により選定している。
競争性のない随意契約となった案件は、土地代金、借地件料等であり、その契約の相手方は一者に限定されるものである。</t>
    <phoneticPr fontId="26"/>
  </si>
  <si>
    <t>有</t>
  </si>
  <si>
    <t>・点検結果を踏まえ、予防保全を前提としたメンテナンスサイクルの定着に努める。
・計画的な点検や修繕の実施のため、コスト縮減や長寿命化の取り組みに努める。
・地方自治体の老朽化対策に対する直轄による支援に努める。</t>
    <rPh sb="6" eb="7">
      <t>フ</t>
    </rPh>
    <rPh sb="34" eb="35">
      <t>ツト</t>
    </rPh>
    <rPh sb="72" eb="73">
      <t>ツト</t>
    </rPh>
    <rPh sb="78" eb="80">
      <t>チホウ</t>
    </rPh>
    <rPh sb="101" eb="102">
      <t>ツト</t>
    </rPh>
    <phoneticPr fontId="6"/>
  </si>
  <si>
    <t>道路事業（直轄・修繕等）</t>
    <rPh sb="0" eb="2">
      <t>ドウロ</t>
    </rPh>
    <rPh sb="2" eb="4">
      <t>ジギョウ</t>
    </rPh>
    <rPh sb="5" eb="7">
      <t>チョッカツ</t>
    </rPh>
    <rPh sb="8" eb="10">
      <t>シュウゼン</t>
    </rPh>
    <rPh sb="10" eb="11">
      <t>トウ</t>
    </rPh>
    <phoneticPr fontId="5"/>
  </si>
  <si>
    <t>一般国道及び高速自動車国道のうち直轄管理区間を対象に、橋梁の点検及び補修、補強を行うことで、耐震化率の向上が図られる。</t>
    <rPh sb="27" eb="29">
      <t>キョウリョウ</t>
    </rPh>
    <rPh sb="30" eb="32">
      <t>テンケン</t>
    </rPh>
    <rPh sb="32" eb="33">
      <t>オヨ</t>
    </rPh>
    <rPh sb="34" eb="36">
      <t>ホシュウ</t>
    </rPh>
    <rPh sb="37" eb="39">
      <t>ホキョウ</t>
    </rPh>
    <rPh sb="40" eb="41">
      <t>オコナ</t>
    </rPh>
    <rPh sb="46" eb="49">
      <t>タイシンカ</t>
    </rPh>
    <rPh sb="49" eb="50">
      <t>リツ</t>
    </rPh>
    <rPh sb="51" eb="53">
      <t>コウジョウ</t>
    </rPh>
    <rPh sb="54" eb="55">
      <t>ハカ</t>
    </rPh>
    <phoneticPr fontId="6"/>
  </si>
  <si>
    <t>-</t>
    <phoneticPr fontId="5"/>
  </si>
  <si>
    <t>中部地方整備局</t>
  </si>
  <si>
    <t>工事の実施及び工事にかかる調査・設計</t>
  </si>
  <si>
    <t>近畿地方整備局</t>
  </si>
  <si>
    <t>東北地方整備局</t>
  </si>
  <si>
    <t>関東地方整備局</t>
  </si>
  <si>
    <t>中国地方整備局</t>
  </si>
  <si>
    <t>九州地方整備局</t>
  </si>
  <si>
    <t>四国地方整備局</t>
  </si>
  <si>
    <t>北陸地方整備局</t>
  </si>
  <si>
    <t>（株）長大　名古屋支社</t>
  </si>
  <si>
    <t>橋梁補強補修設計</t>
  </si>
  <si>
    <t>一般競争契約
（総合評価）</t>
  </si>
  <si>
    <t>東進産業（株）</t>
  </si>
  <si>
    <t>橋梁補強工事</t>
  </si>
  <si>
    <t>（株）中村組</t>
  </si>
  <si>
    <t>橋梁補修工事</t>
  </si>
  <si>
    <t>若築建設（株）名古屋支店</t>
  </si>
  <si>
    <t>岐建（株）</t>
  </si>
  <si>
    <t>舗装修繕工事</t>
  </si>
  <si>
    <t>太啓建設（株）</t>
  </si>
  <si>
    <t>大脇建設（株）</t>
  </si>
  <si>
    <t>防災工事</t>
  </si>
  <si>
    <t>（株）田村組</t>
  </si>
  <si>
    <t>木内建設（株）</t>
  </si>
  <si>
    <t>ショーボンド建設（株）名古屋支店</t>
  </si>
  <si>
    <t>個人（イ）</t>
    <rPh sb="0" eb="2">
      <t>コジン</t>
    </rPh>
    <phoneticPr fontId="5"/>
  </si>
  <si>
    <t>用地補償</t>
  </si>
  <si>
    <t>個人（ロ）</t>
    <rPh sb="0" eb="2">
      <t>コジン</t>
    </rPh>
    <phoneticPr fontId="5"/>
  </si>
  <si>
    <t>個人（ハ）</t>
    <rPh sb="0" eb="2">
      <t>コジン</t>
    </rPh>
    <phoneticPr fontId="5"/>
  </si>
  <si>
    <t>個人（ニ）</t>
    <rPh sb="0" eb="2">
      <t>コジン</t>
    </rPh>
    <phoneticPr fontId="5"/>
  </si>
  <si>
    <t>個人（ホ）</t>
    <rPh sb="0" eb="2">
      <t>コジン</t>
    </rPh>
    <phoneticPr fontId="5"/>
  </si>
  <si>
    <t>個人（ヘ）</t>
    <rPh sb="0" eb="2">
      <t>コジン</t>
    </rPh>
    <phoneticPr fontId="5"/>
  </si>
  <si>
    <t>個人（ト）</t>
    <rPh sb="0" eb="2">
      <t>コジン</t>
    </rPh>
    <phoneticPr fontId="5"/>
  </si>
  <si>
    <t>個人（チ）</t>
    <rPh sb="0" eb="2">
      <t>コジン</t>
    </rPh>
    <phoneticPr fontId="5"/>
  </si>
  <si>
    <t>個人（リ）</t>
    <rPh sb="0" eb="2">
      <t>コジン</t>
    </rPh>
    <phoneticPr fontId="5"/>
  </si>
  <si>
    <t>個人（ヌ）</t>
    <rPh sb="0" eb="2">
      <t>コジン</t>
    </rPh>
    <phoneticPr fontId="5"/>
  </si>
  <si>
    <t>（一財）橋梁調査会</t>
  </si>
  <si>
    <t>橋梁診断業務</t>
  </si>
  <si>
    <t>随意契約
（その他）</t>
  </si>
  <si>
    <t>（一社）パブリックサービス</t>
  </si>
  <si>
    <t>発注者支援業務</t>
  </si>
  <si>
    <t>（一財）経済調査会</t>
  </si>
  <si>
    <t>一般競争契約
（最低価格）</t>
  </si>
  <si>
    <t>東京都</t>
  </si>
  <si>
    <t xml:space="preserve">スカパーＪＳＡＴ（株） </t>
  </si>
  <si>
    <t>衛星通信回線の利用</t>
  </si>
  <si>
    <t>（株）ケーネス</t>
  </si>
  <si>
    <t>通信設備点検業務</t>
  </si>
  <si>
    <t>日立バッテリー販売サービス（株）</t>
  </si>
  <si>
    <t>電源装置購入</t>
  </si>
  <si>
    <t xml:space="preserve">日本無線（株） </t>
  </si>
  <si>
    <t>通信装置購入</t>
  </si>
  <si>
    <t>（株）たけのうち電器</t>
  </si>
  <si>
    <t>橋梁点検業務</t>
    <rPh sb="0" eb="2">
      <t>キョウリョウ</t>
    </rPh>
    <rPh sb="2" eb="4">
      <t>テンケン</t>
    </rPh>
    <rPh sb="4" eb="6">
      <t>ギョウム</t>
    </rPh>
    <phoneticPr fontId="5"/>
  </si>
  <si>
    <t>橋梁補強補修設計業務</t>
    <rPh sb="0" eb="2">
      <t>キョウリョウ</t>
    </rPh>
    <rPh sb="2" eb="4">
      <t>ホキョウ</t>
    </rPh>
    <rPh sb="4" eb="6">
      <t>ホシュウ</t>
    </rPh>
    <rPh sb="6" eb="8">
      <t>セッケイ</t>
    </rPh>
    <rPh sb="8" eb="10">
      <t>ギョウム</t>
    </rPh>
    <phoneticPr fontId="5"/>
  </si>
  <si>
    <t xml:space="preserve">F.本省 </t>
    <rPh sb="2" eb="4">
      <t>ホンショウ</t>
    </rPh>
    <phoneticPr fontId="5"/>
  </si>
  <si>
    <t>衛星通信設備等に係る保守点検</t>
    <rPh sb="0" eb="2">
      <t>エイセイ</t>
    </rPh>
    <rPh sb="2" eb="4">
      <t>ツウシン</t>
    </rPh>
    <rPh sb="4" eb="6">
      <t>セツビ</t>
    </rPh>
    <rPh sb="6" eb="7">
      <t>トウ</t>
    </rPh>
    <rPh sb="8" eb="9">
      <t>カカ</t>
    </rPh>
    <rPh sb="10" eb="12">
      <t>ホシュ</t>
    </rPh>
    <rPh sb="12" eb="14">
      <t>テンケン</t>
    </rPh>
    <phoneticPr fontId="5"/>
  </si>
  <si>
    <t>B</t>
  </si>
  <si>
    <t>徳倉建設（株）</t>
  </si>
  <si>
    <t>日本ハイウエイ・サービス（株）名古屋支店</t>
  </si>
  <si>
    <t>道路構造物修繕工事</t>
  </si>
  <si>
    <t>（株）オカシズ</t>
  </si>
  <si>
    <t>宮本建設（株）</t>
  </si>
  <si>
    <t>田中土木（株）</t>
  </si>
  <si>
    <t xml:space="preserve">（株）杉本組                                                          </t>
  </si>
  <si>
    <t>（株）加藤建設</t>
  </si>
  <si>
    <t>木曽土建工業（株）</t>
  </si>
  <si>
    <t>金子工業（株）</t>
  </si>
  <si>
    <t>国庫債務負担行為等</t>
  </si>
  <si>
    <t>（一財）日本気象協会　中部支社</t>
  </si>
  <si>
    <t>調査検討業務</t>
  </si>
  <si>
    <t>（一財）国土技術研究センター</t>
  </si>
  <si>
    <t>平成２９年度　愛知県道路メンテナンス会議推進業務中部地域づくり・ＪＢＥＣ設計共同体</t>
  </si>
  <si>
    <t>平成２９年度　静岡県道路メンテナンス会議推進業務中部地域づくり・ＪＢＥＣ設計共同体</t>
  </si>
  <si>
    <t>平成２９年度　三重県道路メンテナンス協議会推進業務中部地域づくり・JBEC設計共同体</t>
  </si>
  <si>
    <t>（一財）日本建設情報総合センター</t>
  </si>
  <si>
    <t>市場調査</t>
    <phoneticPr fontId="5"/>
  </si>
  <si>
    <t>（一財）日本デジタル道路地図協会</t>
  </si>
  <si>
    <t>-</t>
    <phoneticPr fontId="5"/>
  </si>
  <si>
    <t>道路附属物設計業務</t>
    <rPh sb="0" eb="2">
      <t>ドウロ</t>
    </rPh>
    <rPh sb="2" eb="5">
      <t>フゾクブツ</t>
    </rPh>
    <rPh sb="5" eb="7">
      <t>セッケイ</t>
    </rPh>
    <rPh sb="7" eb="9">
      <t>ギョウム</t>
    </rPh>
    <phoneticPr fontId="5"/>
  </si>
  <si>
    <t>-</t>
    <phoneticPr fontId="5"/>
  </si>
  <si>
    <t>空洞充填工事</t>
    <rPh sb="0" eb="2">
      <t>クウドウ</t>
    </rPh>
    <rPh sb="2" eb="4">
      <t>ジュウテン</t>
    </rPh>
    <phoneticPr fontId="5"/>
  </si>
  <si>
    <t>道路施設点検委託</t>
    <rPh sb="0" eb="2">
      <t>ドウロ</t>
    </rPh>
    <rPh sb="2" eb="4">
      <t>シセツ</t>
    </rPh>
    <rPh sb="4" eb="6">
      <t>テンケン</t>
    </rPh>
    <phoneticPr fontId="5"/>
  </si>
  <si>
    <t>-</t>
    <phoneticPr fontId="5"/>
  </si>
  <si>
    <t>コスト縮減や長寿命化の取組により、引き続き、効率的・効果的な執行に努めるべき。</t>
    <rPh sb="17" eb="18">
      <t>ヒ</t>
    </rPh>
    <rPh sb="19" eb="20">
      <t>ツヅ</t>
    </rPh>
    <phoneticPr fontId="5"/>
  </si>
  <si>
    <t>-</t>
    <phoneticPr fontId="5"/>
  </si>
  <si>
    <t>「新しい日本のための優先課題推進枠」424,997の内数</t>
    <rPh sb="1" eb="2">
      <t>アタラ</t>
    </rPh>
    <rPh sb="4" eb="6">
      <t>ニホン</t>
    </rPh>
    <rPh sb="10" eb="12">
      <t>ユウセン</t>
    </rPh>
    <rPh sb="12" eb="14">
      <t>カダイ</t>
    </rPh>
    <rPh sb="14" eb="16">
      <t>スイシン</t>
    </rPh>
    <rPh sb="16" eb="17">
      <t>ワク</t>
    </rPh>
    <rPh sb="26" eb="28">
      <t>ウチスウ</t>
    </rPh>
    <phoneticPr fontId="5"/>
  </si>
  <si>
    <t>課長　東川　直正</t>
    <rPh sb="0" eb="2">
      <t>カチョウ</t>
    </rPh>
    <rPh sb="3" eb="5">
      <t>ヒガシカワ</t>
    </rPh>
    <rPh sb="6" eb="8">
      <t>ナオマサ</t>
    </rPh>
    <phoneticPr fontId="5"/>
  </si>
  <si>
    <t>道路橋の点検実施率※
（※管理橋梁数を点検実施済み橋梁数で除したもの）</t>
    <rPh sb="0" eb="2">
      <t>ドウロ</t>
    </rPh>
    <rPh sb="2" eb="3">
      <t>ハシ</t>
    </rPh>
    <rPh sb="4" eb="6">
      <t>テンケン</t>
    </rPh>
    <rPh sb="6" eb="9">
      <t>ジッシリツ</t>
    </rPh>
    <rPh sb="13" eb="15">
      <t>カンリ</t>
    </rPh>
    <rPh sb="15" eb="17">
      <t>キョウリョウ</t>
    </rPh>
    <rPh sb="17" eb="18">
      <t>スウ</t>
    </rPh>
    <rPh sb="19" eb="21">
      <t>テンケン</t>
    </rPh>
    <rPh sb="21" eb="23">
      <t>ジッシ</t>
    </rPh>
    <rPh sb="23" eb="24">
      <t>ズ</t>
    </rPh>
    <rPh sb="25" eb="27">
      <t>キョウリョウ</t>
    </rPh>
    <rPh sb="27" eb="28">
      <t>スウ</t>
    </rPh>
    <rPh sb="29" eb="30">
      <t>ジョ</t>
    </rPh>
    <phoneticPr fontId="6"/>
  </si>
  <si>
    <t>道路メンテナンス年報（平成30年8月）</t>
    <rPh sb="0" eb="2">
      <t>ドウロ</t>
    </rPh>
    <rPh sb="8" eb="10">
      <t>ネンポウ</t>
    </rPh>
    <rPh sb="11" eb="13">
      <t>ヘイセイ</t>
    </rPh>
    <rPh sb="15" eb="16">
      <t>ネン</t>
    </rPh>
    <rPh sb="17" eb="18">
      <t>ガツ</t>
    </rPh>
    <phoneticPr fontId="6"/>
  </si>
  <si>
    <t>トンネルの点検実施率※
（※管理トンネル数を点検実施済トンネル数で除したもの）</t>
    <rPh sb="5" eb="7">
      <t>テンケン</t>
    </rPh>
    <rPh sb="7" eb="10">
      <t>ジッシリツ</t>
    </rPh>
    <rPh sb="14" eb="16">
      <t>カンリ</t>
    </rPh>
    <rPh sb="20" eb="21">
      <t>スウ</t>
    </rPh>
    <rPh sb="31" eb="32">
      <t>スウ</t>
    </rPh>
    <rPh sb="33" eb="34">
      <t>ジョ</t>
    </rPh>
    <phoneticPr fontId="6"/>
  </si>
  <si>
    <t>63　緊急輸送道路上の橋梁の耐震化率</t>
    <rPh sb="3" eb="5">
      <t>キンキュウ</t>
    </rPh>
    <rPh sb="5" eb="7">
      <t>ユソウ</t>
    </rPh>
    <rPh sb="7" eb="9">
      <t>ドウロ</t>
    </rPh>
    <rPh sb="9" eb="10">
      <t>ジョウ</t>
    </rPh>
    <rPh sb="11" eb="13">
      <t>キョウリョウ</t>
    </rPh>
    <rPh sb="14" eb="17">
      <t>タイシンカ</t>
    </rPh>
    <rPh sb="17" eb="18">
      <t>リツ</t>
    </rPh>
    <phoneticPr fontId="5"/>
  </si>
  <si>
    <t>直轄事業費</t>
    <rPh sb="0" eb="2">
      <t>チョッカツ</t>
    </rPh>
    <rPh sb="2" eb="5">
      <t>ジギョウヒ</t>
    </rPh>
    <phoneticPr fontId="5"/>
  </si>
  <si>
    <t>測量設計費</t>
    <rPh sb="0" eb="2">
      <t>ソクリョウ</t>
    </rPh>
    <rPh sb="2" eb="5">
      <t>セッケイヒ</t>
    </rPh>
    <phoneticPr fontId="5"/>
  </si>
  <si>
    <t>用地費及び補償費</t>
    <rPh sb="0" eb="3">
      <t>ヨウチヒ</t>
    </rPh>
    <rPh sb="3" eb="4">
      <t>オヨ</t>
    </rPh>
    <rPh sb="5" eb="8">
      <t>ホショウヒ</t>
    </rPh>
    <phoneticPr fontId="5"/>
  </si>
  <si>
    <t>附帯工事費</t>
    <rPh sb="0" eb="2">
      <t>フタイ</t>
    </rPh>
    <rPh sb="2" eb="5">
      <t>コウジヒ</t>
    </rPh>
    <phoneticPr fontId="5"/>
  </si>
  <si>
    <t>船舶及機械器具費</t>
    <rPh sb="0" eb="2">
      <t>センパク</t>
    </rPh>
    <rPh sb="2" eb="3">
      <t>オヨ</t>
    </rPh>
    <rPh sb="3" eb="5">
      <t>キカイ</t>
    </rPh>
    <rPh sb="5" eb="7">
      <t>キグ</t>
    </rPh>
    <rPh sb="7" eb="8">
      <t>ヒ</t>
    </rPh>
    <phoneticPr fontId="5"/>
  </si>
  <si>
    <t>執行等改善</t>
  </si>
  <si>
    <t>【平成24年度行政事業レビュー（公開プロセス）】 シート番号7 道路事業（直轄・維持管理）
（公開プロセスの結論） 一部改善
（とりまとめコメント） 維持修繕費用の将来推計を適切に行い、データの開示等に取り組むべき。一者応札について更なる改善を行い、競争性向上にしっかり取り組むべき。
【平成29年度行政事業レビュー（公開プロセス）】 シート番号　 道路事業（直轄・修繕等）
（公開プロセスのとりまとめ結果） 一部改善
（とりまとめコメント） 
・国民の生命財産の安全確保という観点から極めて重要な事業であり、継続的で着実な実施を期待する
・実際のコストの推移も見ながら修繕費用の将来推計を適切に行うよう努めるべき
・適切なメンテナンスサイクルについて適宜見直し、今後に活かすべき
・点検実施のみならず、メンテナンスに係るアウトカム指標を設定し、進捗管理を適切に図るべき
・一者応札について、引き続き更なる改善を行い、競争性の確保に取り組むべき
とりまとめコメントを踏まえた改善点（執行等改善）
・修繕事業は、国民の生命財産の安全確保という観点から極めて重要と考えており、継続的かつ着実に実施していく。
・定期点検結果等を踏まえ、予防保全によるメンテナンスの計画的な実施により、ライフサイクルコストの縮減を図るとともに、新技術の導入効果を踏まえた実際のコストの推移を見ながら将来の修繕費用について更なる検討を行う。
・平成30年度に一巡する点検結果を踏まえ、メンテナンスサイクルの見直しやアウトカム指標の見直しについて検討を行う。
・一者応札については、公共サービス改革法に基づき適切に対処する。
・社会資本整備事業特別会計の廃止による予算計上の変更に伴い、平成26年度以降の予算については、北海道、沖縄の事業を含まない。
・上位１０社リストの中には、平成２６年度、平成２７年度、平成２８年度に入札等を行ったものが含まれる。</t>
    <rPh sb="1" eb="3">
      <t>ヘイセイ</t>
    </rPh>
    <rPh sb="5" eb="7">
      <t>ネンド</t>
    </rPh>
    <rPh sb="7" eb="9">
      <t>ギョウセイ</t>
    </rPh>
    <rPh sb="9" eb="11">
      <t>ジギョウ</t>
    </rPh>
    <rPh sb="16" eb="18">
      <t>コウカイ</t>
    </rPh>
    <rPh sb="28" eb="30">
      <t>バンゴウ</t>
    </rPh>
    <rPh sb="32" eb="34">
      <t>ドウロ</t>
    </rPh>
    <rPh sb="34" eb="36">
      <t>ジギョウ</t>
    </rPh>
    <rPh sb="37" eb="39">
      <t>チョッカツ</t>
    </rPh>
    <rPh sb="40" eb="42">
      <t>イジ</t>
    </rPh>
    <rPh sb="42" eb="44">
      <t>カンリ</t>
    </rPh>
    <rPh sb="47" eb="49">
      <t>コウカイ</t>
    </rPh>
    <rPh sb="54" eb="56">
      <t>ケツロン</t>
    </rPh>
    <rPh sb="58" eb="60">
      <t>イチブ</t>
    </rPh>
    <rPh sb="60" eb="62">
      <t>カイゼン</t>
    </rPh>
    <rPh sb="75" eb="77">
      <t>イジ</t>
    </rPh>
    <rPh sb="77" eb="79">
      <t>シュウゼン</t>
    </rPh>
    <rPh sb="79" eb="81">
      <t>ヒヨウ</t>
    </rPh>
    <rPh sb="82" eb="84">
      <t>ショウライ</t>
    </rPh>
    <rPh sb="84" eb="86">
      <t>スイケイ</t>
    </rPh>
    <rPh sb="87" eb="89">
      <t>テキセツ</t>
    </rPh>
    <rPh sb="90" eb="91">
      <t>オコナ</t>
    </rPh>
    <rPh sb="97" eb="99">
      <t>カイジ</t>
    </rPh>
    <rPh sb="99" eb="100">
      <t>トウ</t>
    </rPh>
    <rPh sb="101" eb="102">
      <t>ト</t>
    </rPh>
    <rPh sb="103" eb="104">
      <t>ク</t>
    </rPh>
    <rPh sb="108" eb="109">
      <t>イッ</t>
    </rPh>
    <rPh sb="109" eb="110">
      <t>シャ</t>
    </rPh>
    <rPh sb="110" eb="112">
      <t>オウサツ</t>
    </rPh>
    <rPh sb="116" eb="117">
      <t>サラ</t>
    </rPh>
    <rPh sb="119" eb="121">
      <t>カイゼン</t>
    </rPh>
    <rPh sb="122" eb="123">
      <t>オコナ</t>
    </rPh>
    <rPh sb="125" eb="128">
      <t>キョウソウセイ</t>
    </rPh>
    <rPh sb="128" eb="130">
      <t>コウジョウ</t>
    </rPh>
    <rPh sb="135" eb="136">
      <t>ト</t>
    </rPh>
    <rPh sb="137" eb="138">
      <t>ク</t>
    </rPh>
    <rPh sb="184" eb="186">
      <t>シュウゼン</t>
    </rPh>
    <rPh sb="186" eb="187">
      <t>トウ</t>
    </rPh>
    <rPh sb="202" eb="204">
      <t>ケッカ</t>
    </rPh>
    <rPh sb="435" eb="436">
      <t>フ</t>
    </rPh>
    <rPh sb="439" eb="442">
      <t>カイゼンテン</t>
    </rPh>
    <rPh sb="443" eb="445">
      <t>シッコウ</t>
    </rPh>
    <rPh sb="445" eb="446">
      <t>トウ</t>
    </rPh>
    <rPh sb="446" eb="448">
      <t>カイゼン</t>
    </rPh>
    <rPh sb="766" eb="768">
      <t>ジョウイ</t>
    </rPh>
    <rPh sb="770" eb="771">
      <t>シャ</t>
    </rPh>
    <rPh sb="775" eb="776">
      <t>ナカ</t>
    </rPh>
    <rPh sb="779" eb="781">
      <t>ヘイセイ</t>
    </rPh>
    <rPh sb="783" eb="785">
      <t>ネンド</t>
    </rPh>
    <rPh sb="786" eb="788">
      <t>ヘイセイ</t>
    </rPh>
    <rPh sb="790" eb="792">
      <t>ネンド</t>
    </rPh>
    <rPh sb="793" eb="795">
      <t>ヘイセイ</t>
    </rPh>
    <rPh sb="797" eb="799">
      <t>ネンド</t>
    </rPh>
    <rPh sb="800" eb="802">
      <t>ニュウサツ</t>
    </rPh>
    <rPh sb="802" eb="803">
      <t>トウ</t>
    </rPh>
    <rPh sb="804" eb="805">
      <t>オコナ</t>
    </rPh>
    <rPh sb="810" eb="811">
      <t>フク</t>
    </rPh>
    <phoneticPr fontId="6"/>
  </si>
  <si>
    <t>定期点検の結果を踏まえた計画的な予防保全を遂行し、ライフサイクルコストの縮減を図るとともに、新技術の活用検討も含め、効率的な事業執行を行う。</t>
    <rPh sb="0" eb="2">
      <t>テイキ</t>
    </rPh>
    <rPh sb="2" eb="4">
      <t>テンケン</t>
    </rPh>
    <rPh sb="5" eb="7">
      <t>ケッカ</t>
    </rPh>
    <rPh sb="8" eb="9">
      <t>フ</t>
    </rPh>
    <rPh sb="12" eb="15">
      <t>ケイカクテキ</t>
    </rPh>
    <rPh sb="16" eb="18">
      <t>ヨボウ</t>
    </rPh>
    <rPh sb="18" eb="20">
      <t>ホゼン</t>
    </rPh>
    <rPh sb="21" eb="23">
      <t>スイコウ</t>
    </rPh>
    <rPh sb="36" eb="38">
      <t>シュクゲン</t>
    </rPh>
    <rPh sb="39" eb="40">
      <t>ハカ</t>
    </rPh>
    <rPh sb="46" eb="49">
      <t>シンギジュツ</t>
    </rPh>
    <rPh sb="50" eb="52">
      <t>カツヨウ</t>
    </rPh>
    <rPh sb="52" eb="54">
      <t>ケントウ</t>
    </rPh>
    <rPh sb="55" eb="56">
      <t>フク</t>
    </rPh>
    <rPh sb="58" eb="61">
      <t>コウリツテキ</t>
    </rPh>
    <rPh sb="62" eb="64">
      <t>ジギョウ</t>
    </rPh>
    <rPh sb="64" eb="66">
      <t>シッコウ</t>
    </rPh>
    <rPh sb="67" eb="6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</si>
</sst>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1" fontId="3"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6" fontId="11" fillId="0" borderId="70" xfId="0" applyNumberFormat="1"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176893</xdr:colOff>
      <xdr:row>831</xdr:row>
      <xdr:rowOff>40822</xdr:rowOff>
    </xdr:from>
    <xdr:ext cx="4850174" cy="275717"/>
    <xdr:sp macro="" textlink="">
      <xdr:nvSpPr>
        <xdr:cNvPr id="3" name="テキスト ボックス 2"/>
        <xdr:cNvSpPr txBox="1"/>
      </xdr:nvSpPr>
      <xdr:spPr>
        <a:xfrm>
          <a:off x="381000" y="70729929"/>
          <a:ext cx="48501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Ｂ～Ｄについては、一番支出の多かった整備局に係わるものを代表的に記載</a:t>
          </a:r>
        </a:p>
      </xdr:txBody>
    </xdr:sp>
    <xdr:clientData/>
  </xdr:oneCellAnchor>
  <xdr:oneCellAnchor>
    <xdr:from>
      <xdr:col>0</xdr:col>
      <xdr:colOff>176893</xdr:colOff>
      <xdr:row>932</xdr:row>
      <xdr:rowOff>54428</xdr:rowOff>
    </xdr:from>
    <xdr:ext cx="8213595" cy="459100"/>
    <xdr:sp macro="" textlink="">
      <xdr:nvSpPr>
        <xdr:cNvPr id="4" name="テキスト ボックス 3"/>
        <xdr:cNvSpPr txBox="1"/>
      </xdr:nvSpPr>
      <xdr:spPr>
        <a:xfrm>
          <a:off x="176893" y="85520892"/>
          <a:ext cx="821359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Ｂ～Ｄに及び国庫債務負担行為による契約先上位１０者リストについては、一番支出の多かった整備局に係わるものを代表的に記載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Ｂ～Ｇについては、複数契約がある場合は、入札者数、落札率、業務概要は、最も契約額が大きいものを代表的に記載</a:t>
          </a:r>
          <a:endParaRPr kumimoji="1" lang="en-US" altLang="ja-JP" sz="1100"/>
        </a:p>
      </xdr:txBody>
    </xdr:sp>
    <xdr:clientData/>
  </xdr:oneCellAnchor>
  <xdr:oneCellAnchor>
    <xdr:from>
      <xdr:col>0</xdr:col>
      <xdr:colOff>81642</xdr:colOff>
      <xdr:row>1038</xdr:row>
      <xdr:rowOff>353785</xdr:rowOff>
    </xdr:from>
    <xdr:ext cx="8213595" cy="459100"/>
    <xdr:sp macro="" textlink="">
      <xdr:nvSpPr>
        <xdr:cNvPr id="5" name="テキスト ボックス 4"/>
        <xdr:cNvSpPr txBox="1"/>
      </xdr:nvSpPr>
      <xdr:spPr>
        <a:xfrm>
          <a:off x="81642" y="98121106"/>
          <a:ext cx="821359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Ｂ～Ｄに及び国庫債務負担行為による契約先上位１０者リストについては、一番支出の多かった整備局に係わるものを代表的に記載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Ｂ～Ｇについては、複数契約がある場合は、入札者数、落札率、業務概要は、最も契約額が大きいものを代表的に記載</a:t>
          </a:r>
          <a:endParaRPr kumimoji="1" lang="en-US" altLang="ja-JP" sz="1100"/>
        </a:p>
      </xdr:txBody>
    </xdr:sp>
    <xdr:clientData/>
  </xdr:oneCellAnchor>
  <xdr:oneCellAnchor>
    <xdr:from>
      <xdr:col>0</xdr:col>
      <xdr:colOff>136071</xdr:colOff>
      <xdr:row>1117</xdr:row>
      <xdr:rowOff>0</xdr:rowOff>
    </xdr:from>
    <xdr:ext cx="8213595" cy="459100"/>
    <xdr:sp macro="" textlink="">
      <xdr:nvSpPr>
        <xdr:cNvPr id="6" name="テキスト ボックス 5"/>
        <xdr:cNvSpPr txBox="1"/>
      </xdr:nvSpPr>
      <xdr:spPr>
        <a:xfrm>
          <a:off x="136071" y="106557536"/>
          <a:ext cx="821359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Ｂ～Ｄに及び国庫債務負担行為による契約先上位１０者リストについては、一番支出の多かった整備局に係わるものを代表的に記載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Ｂ～Ｇについては、複数契約がある場合は、入札者数、落札率、業務概要は、最も契約額が大きいものを代表的に記載</a:t>
          </a:r>
          <a:endParaRPr kumimoji="1" lang="en-US" altLang="ja-JP" sz="1100"/>
        </a:p>
      </xdr:txBody>
    </xdr:sp>
    <xdr:clientData/>
  </xdr:oneCellAnchor>
  <xdr:twoCellAnchor editAs="oneCell">
    <xdr:from>
      <xdr:col>7</xdr:col>
      <xdr:colOff>108857</xdr:colOff>
      <xdr:row>739</xdr:row>
      <xdr:rowOff>204106</xdr:rowOff>
    </xdr:from>
    <xdr:to>
      <xdr:col>49</xdr:col>
      <xdr:colOff>409837</xdr:colOff>
      <xdr:row>760</xdr:row>
      <xdr:rowOff>340179</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7607" y="42631177"/>
          <a:ext cx="8873480" cy="81370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24.133\public\''''''%20&#24179;&#25104;29&#24180;&#24230;&#20197;&#21069;&#12501;&#12457;&#12523;&#12480;\&#9323;&#32173;&#25345;&#20462;&#32341;&#20418;\08&#12288;&#34892;&#25919;&#20107;&#26989;&#12524;&#12499;&#12517;&#12540;&#12539;&#21047;&#26032;&#20250;&#35696;\H30&#24180;&#24230;\&#12524;&#12499;&#12517;&#12540;&#12471;&#12540;&#12488;\04_&#22320;&#25972;&#22238;&#31572;&#65288;&#22865;&#32004;&#29366;&#27841;&#65306;&#32173;&#25345;&#31649;&#29702;&#65289;\&#30906;&#35469;&#24460;&#65306;80&#12304;&#12305;H29&#24180;&#24230;&#22865;&#32004;&#29366;&#27841;&#65288;&#34892;&#25919;&#20107;&#26989;&#12524;&#12499;&#12517;&#12540;&#65289;&#32173;&#25345;&#31649;&#29702;%20(&#20462;&#24489;&#28168;&#12415;)PS&#35519;&#2597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8.124.133\public\''''''%20&#24179;&#25104;29&#24180;&#24230;&#20197;&#21069;&#12501;&#12457;&#12523;&#12480;\&#9323;&#32173;&#25345;&#20462;&#32341;&#20418;\08&#12288;&#34892;&#25919;&#20107;&#26989;&#12524;&#12499;&#12517;&#12540;&#12539;&#21047;&#26032;&#20250;&#35696;\H30&#24180;&#24230;\&#12524;&#12499;&#12517;&#12540;&#12471;&#12540;&#12488;\04_&#22320;&#25972;&#22238;&#31572;&#65288;&#22865;&#32004;&#29366;&#27841;&#65306;&#32173;&#25345;&#31649;&#29702;&#65289;\&#30906;&#35469;&#24460;&#65306;80&#12304;&#12305;H29&#24180;&#24230;&#22865;&#32004;&#29366;&#27841;&#65288;&#34892;&#25919;&#20107;&#26989;&#12524;&#12499;&#12517;&#12540;&#65289;&#32173;&#25345;&#31649;&#29702;%20(&#20462;&#24489;&#28168;&#124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リスト（通常）"/>
      <sheetName val="契約リスト（維持）"/>
      <sheetName val="契約リスト（修繕）"/>
      <sheetName val="フロー(維持)"/>
      <sheetName val="フロー(修繕)"/>
      <sheetName val="ピボット"/>
      <sheetName val="ピボットA"/>
      <sheetName val="ピボットB"/>
      <sheetName val="ピボットC"/>
      <sheetName val="ピボットＤ"/>
      <sheetName val="ピボットＥ"/>
      <sheetName val="ピボット国債(地)"/>
      <sheetName val="その他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リスト（通常）"/>
      <sheetName val="契約リスト（維持）"/>
      <sheetName val="契約リスト（修繕）"/>
      <sheetName val="フロー(維持)"/>
      <sheetName val="フロー(修繕)"/>
      <sheetName val="ピボット"/>
      <sheetName val="ピボットA"/>
      <sheetName val="ピボットB"/>
      <sheetName val="ピボットC"/>
      <sheetName val="ピボットＤ"/>
      <sheetName val="ピボットＥ"/>
      <sheetName val="ピボット国債(地)"/>
      <sheetName val="その他リスト"/>
    </sheetNames>
    <sheetDataSet>
      <sheetData sheetId="0"/>
      <sheetData sheetId="1"/>
      <sheetData sheetId="2"/>
      <sheetData sheetId="3"/>
      <sheetData sheetId="4"/>
      <sheetData sheetId="5"/>
      <sheetData sheetId="6"/>
      <sheetData sheetId="7"/>
      <sheetData sheetId="8">
        <row r="3">
          <cell r="D3" t="str">
            <v>用地補償</v>
          </cell>
        </row>
      </sheetData>
      <sheetData sheetId="9"/>
      <sheetData sheetId="10"/>
      <sheetData sheetId="11">
        <row r="16">
          <cell r="B16" t="str">
            <v>B</v>
          </cell>
          <cell r="U16" t="str">
            <v>-</v>
          </cell>
        </row>
        <row r="17">
          <cell r="U17" t="str">
            <v>-</v>
          </cell>
        </row>
        <row r="18">
          <cell r="U18" t="str">
            <v>-</v>
          </cell>
        </row>
        <row r="19">
          <cell r="U19" t="str">
            <v>-</v>
          </cell>
        </row>
        <row r="20">
          <cell r="U20" t="str">
            <v>-</v>
          </cell>
        </row>
        <row r="21">
          <cell r="U21" t="str">
            <v>-</v>
          </cell>
        </row>
        <row r="22">
          <cell r="U22" t="str">
            <v>-</v>
          </cell>
        </row>
        <row r="23">
          <cell r="U23" t="str">
            <v>-</v>
          </cell>
        </row>
        <row r="24">
          <cell r="U24" t="str">
            <v>-</v>
          </cell>
        </row>
        <row r="25">
          <cell r="U25" t="str">
            <v>-</v>
          </cell>
        </row>
        <row r="26">
          <cell r="U26" t="str">
            <v>-</v>
          </cell>
        </row>
        <row r="27">
          <cell r="U27" t="str">
            <v>-</v>
          </cell>
        </row>
        <row r="28">
          <cell r="U28" t="str">
            <v>-</v>
          </cell>
        </row>
        <row r="29">
          <cell r="U29" t="str">
            <v>-</v>
          </cell>
        </row>
        <row r="30">
          <cell r="U30" t="str">
            <v>-</v>
          </cell>
        </row>
        <row r="31">
          <cell r="U31" t="str">
            <v>-</v>
          </cell>
        </row>
      </sheetData>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00" zoomScale="75" zoomScaleNormal="75" zoomScaleSheetLayoutView="75" zoomScalePageLayoutView="85" workbookViewId="0">
      <selection activeCell="G758" sqref="G7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180</v>
      </c>
      <c r="AT2" s="941"/>
      <c r="AU2" s="941"/>
      <c r="AV2" s="52" t="str">
        <f>IF(AW2="", "", "-")</f>
        <v/>
      </c>
      <c r="AW2" s="912"/>
      <c r="AX2" s="912"/>
    </row>
    <row r="3" spans="1:50" ht="21" customHeight="1" thickBot="1" x14ac:dyDescent="0.2">
      <c r="A3" s="869" t="s">
        <v>529</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544</v>
      </c>
      <c r="AK3" s="871"/>
      <c r="AL3" s="871"/>
      <c r="AM3" s="871"/>
      <c r="AN3" s="871"/>
      <c r="AO3" s="871"/>
      <c r="AP3" s="871"/>
      <c r="AQ3" s="871"/>
      <c r="AR3" s="871"/>
      <c r="AS3" s="871"/>
      <c r="AT3" s="871"/>
      <c r="AU3" s="871"/>
      <c r="AV3" s="871"/>
      <c r="AW3" s="871"/>
      <c r="AX3" s="24" t="s">
        <v>65</v>
      </c>
    </row>
    <row r="4" spans="1:50" ht="24.75" customHeight="1" x14ac:dyDescent="0.15">
      <c r="A4" s="704" t="s">
        <v>25</v>
      </c>
      <c r="B4" s="705"/>
      <c r="C4" s="705"/>
      <c r="D4" s="705"/>
      <c r="E4" s="705"/>
      <c r="F4" s="705"/>
      <c r="G4" s="682" t="s">
        <v>586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1" t="s">
        <v>546</v>
      </c>
      <c r="H5" s="842"/>
      <c r="I5" s="842"/>
      <c r="J5" s="842"/>
      <c r="K5" s="842"/>
      <c r="L5" s="842"/>
      <c r="M5" s="843" t="s">
        <v>66</v>
      </c>
      <c r="N5" s="844"/>
      <c r="O5" s="844"/>
      <c r="P5" s="844"/>
      <c r="Q5" s="844"/>
      <c r="R5" s="845"/>
      <c r="S5" s="846" t="s">
        <v>547</v>
      </c>
      <c r="T5" s="842"/>
      <c r="U5" s="842"/>
      <c r="V5" s="842"/>
      <c r="W5" s="842"/>
      <c r="X5" s="847"/>
      <c r="Y5" s="698" t="s">
        <v>3</v>
      </c>
      <c r="Z5" s="540"/>
      <c r="AA5" s="540"/>
      <c r="AB5" s="540"/>
      <c r="AC5" s="540"/>
      <c r="AD5" s="541"/>
      <c r="AE5" s="699" t="s">
        <v>582</v>
      </c>
      <c r="AF5" s="699"/>
      <c r="AG5" s="699"/>
      <c r="AH5" s="699"/>
      <c r="AI5" s="699"/>
      <c r="AJ5" s="699"/>
      <c r="AK5" s="699"/>
      <c r="AL5" s="699"/>
      <c r="AM5" s="699"/>
      <c r="AN5" s="699"/>
      <c r="AO5" s="699"/>
      <c r="AP5" s="700"/>
      <c r="AQ5" s="701" t="s">
        <v>676</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549</v>
      </c>
      <c r="H7" s="496"/>
      <c r="I7" s="496"/>
      <c r="J7" s="496"/>
      <c r="K7" s="496"/>
      <c r="L7" s="496"/>
      <c r="M7" s="496"/>
      <c r="N7" s="496"/>
      <c r="O7" s="496"/>
      <c r="P7" s="496"/>
      <c r="Q7" s="496"/>
      <c r="R7" s="496"/>
      <c r="S7" s="496"/>
      <c r="T7" s="496"/>
      <c r="U7" s="496"/>
      <c r="V7" s="496"/>
      <c r="W7" s="496"/>
      <c r="X7" s="497"/>
      <c r="Y7" s="923" t="s">
        <v>542</v>
      </c>
      <c r="Z7" s="440"/>
      <c r="AA7" s="440"/>
      <c r="AB7" s="440"/>
      <c r="AC7" s="440"/>
      <c r="AD7" s="924"/>
      <c r="AE7" s="913" t="s">
        <v>551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2" t="s">
        <v>389</v>
      </c>
      <c r="B8" s="493"/>
      <c r="C8" s="493"/>
      <c r="D8" s="493"/>
      <c r="E8" s="493"/>
      <c r="F8" s="494"/>
      <c r="G8" s="942" t="str">
        <f>入力規則等!A26</f>
        <v>国土強靱化施策、一億総活躍推進</v>
      </c>
      <c r="H8" s="720"/>
      <c r="I8" s="720"/>
      <c r="J8" s="720"/>
      <c r="K8" s="720"/>
      <c r="L8" s="720"/>
      <c r="M8" s="720"/>
      <c r="N8" s="720"/>
      <c r="O8" s="720"/>
      <c r="P8" s="720"/>
      <c r="Q8" s="720"/>
      <c r="R8" s="720"/>
      <c r="S8" s="720"/>
      <c r="T8" s="720"/>
      <c r="U8" s="720"/>
      <c r="V8" s="720"/>
      <c r="W8" s="720"/>
      <c r="X8" s="943"/>
      <c r="Y8" s="848" t="s">
        <v>390</v>
      </c>
      <c r="Z8" s="849"/>
      <c r="AA8" s="849"/>
      <c r="AB8" s="849"/>
      <c r="AC8" s="849"/>
      <c r="AD8" s="850"/>
      <c r="AE8" s="719" t="str">
        <f>入力規則等!K13</f>
        <v>公共事業</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1" t="s">
        <v>23</v>
      </c>
      <c r="B9" s="852"/>
      <c r="C9" s="852"/>
      <c r="D9" s="852"/>
      <c r="E9" s="852"/>
      <c r="F9" s="852"/>
      <c r="G9" s="853" t="s">
        <v>552</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0" t="s">
        <v>30</v>
      </c>
      <c r="B10" s="661"/>
      <c r="C10" s="661"/>
      <c r="D10" s="661"/>
      <c r="E10" s="661"/>
      <c r="F10" s="661"/>
      <c r="G10" s="754" t="s">
        <v>553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467</v>
      </c>
      <c r="AE12" s="413"/>
      <c r="AF12" s="413"/>
      <c r="AG12" s="413"/>
      <c r="AH12" s="413"/>
      <c r="AI12" s="413"/>
      <c r="AJ12" s="414"/>
      <c r="AK12" s="412" t="s">
        <v>530</v>
      </c>
      <c r="AL12" s="413"/>
      <c r="AM12" s="413"/>
      <c r="AN12" s="413"/>
      <c r="AO12" s="413"/>
      <c r="AP12" s="413"/>
      <c r="AQ12" s="414"/>
      <c r="AR12" s="412" t="s">
        <v>531</v>
      </c>
      <c r="AS12" s="413"/>
      <c r="AT12" s="413"/>
      <c r="AU12" s="413"/>
      <c r="AV12" s="413"/>
      <c r="AW12" s="413"/>
      <c r="AX12" s="722"/>
    </row>
    <row r="13" spans="1:50" ht="21" customHeight="1" x14ac:dyDescent="0.15">
      <c r="A13" s="614"/>
      <c r="B13" s="615"/>
      <c r="C13" s="615"/>
      <c r="D13" s="615"/>
      <c r="E13" s="615"/>
      <c r="F13" s="616"/>
      <c r="G13" s="723" t="s">
        <v>6</v>
      </c>
      <c r="H13" s="724"/>
      <c r="I13" s="765" t="s">
        <v>7</v>
      </c>
      <c r="J13" s="766"/>
      <c r="K13" s="766"/>
      <c r="L13" s="766"/>
      <c r="M13" s="766"/>
      <c r="N13" s="766"/>
      <c r="O13" s="767"/>
      <c r="P13" s="657">
        <v>149771</v>
      </c>
      <c r="Q13" s="658"/>
      <c r="R13" s="658"/>
      <c r="S13" s="658"/>
      <c r="T13" s="658"/>
      <c r="U13" s="658"/>
      <c r="V13" s="659"/>
      <c r="W13" s="657">
        <v>164885</v>
      </c>
      <c r="X13" s="658"/>
      <c r="Y13" s="658"/>
      <c r="Z13" s="658"/>
      <c r="AA13" s="658"/>
      <c r="AB13" s="658"/>
      <c r="AC13" s="659"/>
      <c r="AD13" s="657">
        <v>179556</v>
      </c>
      <c r="AE13" s="658"/>
      <c r="AF13" s="658"/>
      <c r="AG13" s="658"/>
      <c r="AH13" s="658"/>
      <c r="AI13" s="658"/>
      <c r="AJ13" s="659"/>
      <c r="AK13" s="657">
        <v>196215</v>
      </c>
      <c r="AL13" s="658"/>
      <c r="AM13" s="658"/>
      <c r="AN13" s="658"/>
      <c r="AO13" s="658"/>
      <c r="AP13" s="658"/>
      <c r="AQ13" s="659"/>
      <c r="AR13" s="920">
        <v>270882</v>
      </c>
      <c r="AS13" s="921"/>
      <c r="AT13" s="921"/>
      <c r="AU13" s="921"/>
      <c r="AV13" s="921"/>
      <c r="AW13" s="921"/>
      <c r="AX13" s="922"/>
    </row>
    <row r="14" spans="1:50" ht="21" customHeight="1" x14ac:dyDescent="0.15">
      <c r="A14" s="614"/>
      <c r="B14" s="615"/>
      <c r="C14" s="615"/>
      <c r="D14" s="615"/>
      <c r="E14" s="615"/>
      <c r="F14" s="616"/>
      <c r="G14" s="725"/>
      <c r="H14" s="726"/>
      <c r="I14" s="711" t="s">
        <v>8</v>
      </c>
      <c r="J14" s="763"/>
      <c r="K14" s="763"/>
      <c r="L14" s="763"/>
      <c r="M14" s="763"/>
      <c r="N14" s="763"/>
      <c r="O14" s="764"/>
      <c r="P14" s="657">
        <v>4189</v>
      </c>
      <c r="Q14" s="658"/>
      <c r="R14" s="658"/>
      <c r="S14" s="658"/>
      <c r="T14" s="658"/>
      <c r="U14" s="658"/>
      <c r="V14" s="659"/>
      <c r="W14" s="657">
        <v>34350</v>
      </c>
      <c r="X14" s="658"/>
      <c r="Y14" s="658"/>
      <c r="Z14" s="658"/>
      <c r="AA14" s="658"/>
      <c r="AB14" s="658"/>
      <c r="AC14" s="659"/>
      <c r="AD14" s="657">
        <v>10124</v>
      </c>
      <c r="AE14" s="658"/>
      <c r="AF14" s="658"/>
      <c r="AG14" s="658"/>
      <c r="AH14" s="658"/>
      <c r="AI14" s="658"/>
      <c r="AJ14" s="659"/>
      <c r="AK14" s="657" t="s">
        <v>667</v>
      </c>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5"/>
      <c r="H15" s="726"/>
      <c r="I15" s="711" t="s">
        <v>51</v>
      </c>
      <c r="J15" s="712"/>
      <c r="K15" s="712"/>
      <c r="L15" s="712"/>
      <c r="M15" s="712"/>
      <c r="N15" s="712"/>
      <c r="O15" s="713"/>
      <c r="P15" s="657">
        <v>24305</v>
      </c>
      <c r="Q15" s="658"/>
      <c r="R15" s="658"/>
      <c r="S15" s="658"/>
      <c r="T15" s="658"/>
      <c r="U15" s="658"/>
      <c r="V15" s="659"/>
      <c r="W15" s="657">
        <v>28654</v>
      </c>
      <c r="X15" s="658"/>
      <c r="Y15" s="658"/>
      <c r="Z15" s="658"/>
      <c r="AA15" s="658"/>
      <c r="AB15" s="658"/>
      <c r="AC15" s="659"/>
      <c r="AD15" s="657">
        <v>52995</v>
      </c>
      <c r="AE15" s="658"/>
      <c r="AF15" s="658"/>
      <c r="AG15" s="658"/>
      <c r="AH15" s="658"/>
      <c r="AI15" s="658"/>
      <c r="AJ15" s="659"/>
      <c r="AK15" s="657">
        <v>41054</v>
      </c>
      <c r="AL15" s="658"/>
      <c r="AM15" s="658"/>
      <c r="AN15" s="658"/>
      <c r="AO15" s="658"/>
      <c r="AP15" s="658"/>
      <c r="AQ15" s="659"/>
      <c r="AR15" s="657" t="s">
        <v>674</v>
      </c>
      <c r="AS15" s="658"/>
      <c r="AT15" s="658"/>
      <c r="AU15" s="658"/>
      <c r="AV15" s="658"/>
      <c r="AW15" s="658"/>
      <c r="AX15" s="807"/>
    </row>
    <row r="16" spans="1:50" ht="21" customHeight="1" x14ac:dyDescent="0.15">
      <c r="A16" s="614"/>
      <c r="B16" s="615"/>
      <c r="C16" s="615"/>
      <c r="D16" s="615"/>
      <c r="E16" s="615"/>
      <c r="F16" s="616"/>
      <c r="G16" s="725"/>
      <c r="H16" s="726"/>
      <c r="I16" s="711" t="s">
        <v>52</v>
      </c>
      <c r="J16" s="712"/>
      <c r="K16" s="712"/>
      <c r="L16" s="712"/>
      <c r="M16" s="712"/>
      <c r="N16" s="712"/>
      <c r="O16" s="713"/>
      <c r="P16" s="657">
        <v>-28654</v>
      </c>
      <c r="Q16" s="658"/>
      <c r="R16" s="658"/>
      <c r="S16" s="658"/>
      <c r="T16" s="658"/>
      <c r="U16" s="658"/>
      <c r="V16" s="659"/>
      <c r="W16" s="657">
        <v>-52995</v>
      </c>
      <c r="X16" s="658"/>
      <c r="Y16" s="658"/>
      <c r="Z16" s="658"/>
      <c r="AA16" s="658"/>
      <c r="AB16" s="658"/>
      <c r="AC16" s="659"/>
      <c r="AD16" s="657">
        <v>-41054</v>
      </c>
      <c r="AE16" s="658"/>
      <c r="AF16" s="658"/>
      <c r="AG16" s="658"/>
      <c r="AH16" s="658"/>
      <c r="AI16" s="658"/>
      <c r="AJ16" s="659"/>
      <c r="AK16" s="657" t="s">
        <v>667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3"/>
      <c r="K17" s="763"/>
      <c r="L17" s="763"/>
      <c r="M17" s="763"/>
      <c r="N17" s="763"/>
      <c r="O17" s="764"/>
      <c r="P17" s="657">
        <v>-1851</v>
      </c>
      <c r="Q17" s="658"/>
      <c r="R17" s="658"/>
      <c r="S17" s="658"/>
      <c r="T17" s="658"/>
      <c r="U17" s="658"/>
      <c r="V17" s="659"/>
      <c r="W17" s="657">
        <v>-1814</v>
      </c>
      <c r="X17" s="658"/>
      <c r="Y17" s="658"/>
      <c r="Z17" s="658"/>
      <c r="AA17" s="658"/>
      <c r="AB17" s="658"/>
      <c r="AC17" s="659"/>
      <c r="AD17" s="657">
        <v>-3986</v>
      </c>
      <c r="AE17" s="658"/>
      <c r="AF17" s="658"/>
      <c r="AG17" s="658"/>
      <c r="AH17" s="658"/>
      <c r="AI17" s="658"/>
      <c r="AJ17" s="659"/>
      <c r="AK17" s="657" t="s">
        <v>667</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80">
        <f>SUM(P13:V17)</f>
        <v>147760</v>
      </c>
      <c r="Q18" s="881"/>
      <c r="R18" s="881"/>
      <c r="S18" s="881"/>
      <c r="T18" s="881"/>
      <c r="U18" s="881"/>
      <c r="V18" s="882"/>
      <c r="W18" s="880">
        <f>SUM(W13:AC17)</f>
        <v>173080</v>
      </c>
      <c r="X18" s="881"/>
      <c r="Y18" s="881"/>
      <c r="Z18" s="881"/>
      <c r="AA18" s="881"/>
      <c r="AB18" s="881"/>
      <c r="AC18" s="882"/>
      <c r="AD18" s="880">
        <f>SUM(AD13:AJ17)</f>
        <v>197635</v>
      </c>
      <c r="AE18" s="881"/>
      <c r="AF18" s="881"/>
      <c r="AG18" s="881"/>
      <c r="AH18" s="881"/>
      <c r="AI18" s="881"/>
      <c r="AJ18" s="882"/>
      <c r="AK18" s="880">
        <f>SUM(AK13:AQ17)</f>
        <v>237269</v>
      </c>
      <c r="AL18" s="881"/>
      <c r="AM18" s="881"/>
      <c r="AN18" s="881"/>
      <c r="AO18" s="881"/>
      <c r="AP18" s="881"/>
      <c r="AQ18" s="882"/>
      <c r="AR18" s="880">
        <f>SUM(AR13:AX17)</f>
        <v>270882</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7">
        <v>147744</v>
      </c>
      <c r="Q19" s="658"/>
      <c r="R19" s="658"/>
      <c r="S19" s="658"/>
      <c r="T19" s="658"/>
      <c r="U19" s="658"/>
      <c r="V19" s="659"/>
      <c r="W19" s="657">
        <v>172942</v>
      </c>
      <c r="X19" s="658"/>
      <c r="Y19" s="658"/>
      <c r="Z19" s="658"/>
      <c r="AA19" s="658"/>
      <c r="AB19" s="658"/>
      <c r="AC19" s="659"/>
      <c r="AD19" s="657">
        <v>197309</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8" t="s">
        <v>10</v>
      </c>
      <c r="H20" s="879"/>
      <c r="I20" s="879"/>
      <c r="J20" s="879"/>
      <c r="K20" s="879"/>
      <c r="L20" s="879"/>
      <c r="M20" s="879"/>
      <c r="N20" s="879"/>
      <c r="O20" s="879"/>
      <c r="P20" s="311">
        <f>IF(P18=0, "-", SUM(P19)/P18)</f>
        <v>0.99989171629669737</v>
      </c>
      <c r="Q20" s="311"/>
      <c r="R20" s="311"/>
      <c r="S20" s="311"/>
      <c r="T20" s="311"/>
      <c r="U20" s="311"/>
      <c r="V20" s="311"/>
      <c r="W20" s="311">
        <f t="shared" ref="W20" si="0">IF(W18=0, "-", SUM(W19)/W18)</f>
        <v>0.99920268084122954</v>
      </c>
      <c r="X20" s="311"/>
      <c r="Y20" s="311"/>
      <c r="Z20" s="311"/>
      <c r="AA20" s="311"/>
      <c r="AB20" s="311"/>
      <c r="AC20" s="311"/>
      <c r="AD20" s="311">
        <f t="shared" ref="AD20" si="1">IF(AD18=0, "-", SUM(AD19)/AD18)</f>
        <v>0.99835049459862879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492</v>
      </c>
      <c r="H21" s="310"/>
      <c r="I21" s="310"/>
      <c r="J21" s="310"/>
      <c r="K21" s="310"/>
      <c r="L21" s="310"/>
      <c r="M21" s="310"/>
      <c r="N21" s="310"/>
      <c r="O21" s="310"/>
      <c r="P21" s="311">
        <f>IF(P19=0, "-", SUM(P19)/SUM(P13,P14))</f>
        <v>0.95962587685113021</v>
      </c>
      <c r="Q21" s="311"/>
      <c r="R21" s="311"/>
      <c r="S21" s="311"/>
      <c r="T21" s="311"/>
      <c r="U21" s="311"/>
      <c r="V21" s="311"/>
      <c r="W21" s="311">
        <f t="shared" ref="W21" si="2">IF(W19=0, "-", SUM(W19)/SUM(W13,W14))</f>
        <v>0.86803021557457272</v>
      </c>
      <c r="X21" s="311"/>
      <c r="Y21" s="311"/>
      <c r="Z21" s="311"/>
      <c r="AA21" s="311"/>
      <c r="AB21" s="311"/>
      <c r="AC21" s="311"/>
      <c r="AD21" s="311">
        <f t="shared" ref="AD21" si="3">IF(AD19=0, "-", SUM(AD19)/SUM(AD13,AD14))</f>
        <v>1.0402203711514129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534</v>
      </c>
      <c r="B22" s="966"/>
      <c r="C22" s="966"/>
      <c r="D22" s="966"/>
      <c r="E22" s="966"/>
      <c r="F22" s="967"/>
      <c r="G22" s="952" t="s">
        <v>469</v>
      </c>
      <c r="H22" s="215"/>
      <c r="I22" s="215"/>
      <c r="J22" s="215"/>
      <c r="K22" s="215"/>
      <c r="L22" s="215"/>
      <c r="M22" s="215"/>
      <c r="N22" s="215"/>
      <c r="O22" s="216"/>
      <c r="P22" s="937" t="s">
        <v>532</v>
      </c>
      <c r="Q22" s="215"/>
      <c r="R22" s="215"/>
      <c r="S22" s="215"/>
      <c r="T22" s="215"/>
      <c r="U22" s="215"/>
      <c r="V22" s="216"/>
      <c r="W22" s="937" t="s">
        <v>533</v>
      </c>
      <c r="X22" s="215"/>
      <c r="Y22" s="215"/>
      <c r="Z22" s="215"/>
      <c r="AA22" s="215"/>
      <c r="AB22" s="215"/>
      <c r="AC22" s="216"/>
      <c r="AD22" s="937" t="s">
        <v>468</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554</v>
      </c>
      <c r="H23" s="954"/>
      <c r="I23" s="954"/>
      <c r="J23" s="954"/>
      <c r="K23" s="954"/>
      <c r="L23" s="954"/>
      <c r="M23" s="954"/>
      <c r="N23" s="954"/>
      <c r="O23" s="955"/>
      <c r="P23" s="920">
        <v>196215</v>
      </c>
      <c r="Q23" s="921"/>
      <c r="R23" s="921"/>
      <c r="S23" s="921"/>
      <c r="T23" s="921"/>
      <c r="U23" s="921"/>
      <c r="V23" s="938"/>
      <c r="W23" s="920">
        <v>270882</v>
      </c>
      <c r="X23" s="921"/>
      <c r="Y23" s="921"/>
      <c r="Z23" s="921"/>
      <c r="AA23" s="921"/>
      <c r="AB23" s="921"/>
      <c r="AC23" s="938"/>
      <c r="AD23" s="975" t="s">
        <v>675</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473</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470</v>
      </c>
      <c r="H29" s="963"/>
      <c r="I29" s="963"/>
      <c r="J29" s="963"/>
      <c r="K29" s="963"/>
      <c r="L29" s="963"/>
      <c r="M29" s="963"/>
      <c r="N29" s="963"/>
      <c r="O29" s="964"/>
      <c r="P29" s="934">
        <f>AK13</f>
        <v>196215</v>
      </c>
      <c r="Q29" s="935"/>
      <c r="R29" s="935"/>
      <c r="S29" s="935"/>
      <c r="T29" s="935"/>
      <c r="U29" s="935"/>
      <c r="V29" s="936"/>
      <c r="W29" s="934">
        <f>AR13</f>
        <v>270882</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486</v>
      </c>
      <c r="B30" s="864"/>
      <c r="C30" s="864"/>
      <c r="D30" s="864"/>
      <c r="E30" s="864"/>
      <c r="F30" s="865"/>
      <c r="G30" s="774" t="s">
        <v>265</v>
      </c>
      <c r="H30" s="775"/>
      <c r="I30" s="775"/>
      <c r="J30" s="775"/>
      <c r="K30" s="775"/>
      <c r="L30" s="775"/>
      <c r="M30" s="775"/>
      <c r="N30" s="775"/>
      <c r="O30" s="776"/>
      <c r="P30" s="859" t="s">
        <v>59</v>
      </c>
      <c r="Q30" s="775"/>
      <c r="R30" s="775"/>
      <c r="S30" s="775"/>
      <c r="T30" s="775"/>
      <c r="U30" s="775"/>
      <c r="V30" s="775"/>
      <c r="W30" s="775"/>
      <c r="X30" s="776"/>
      <c r="Y30" s="856"/>
      <c r="Z30" s="857"/>
      <c r="AA30" s="858"/>
      <c r="AB30" s="860" t="s">
        <v>11</v>
      </c>
      <c r="AC30" s="861"/>
      <c r="AD30" s="862"/>
      <c r="AE30" s="860" t="s">
        <v>357</v>
      </c>
      <c r="AF30" s="861"/>
      <c r="AG30" s="861"/>
      <c r="AH30" s="862"/>
      <c r="AI30" s="860" t="s">
        <v>363</v>
      </c>
      <c r="AJ30" s="861"/>
      <c r="AK30" s="861"/>
      <c r="AL30" s="862"/>
      <c r="AM30" s="916" t="s">
        <v>467</v>
      </c>
      <c r="AN30" s="916"/>
      <c r="AO30" s="916"/>
      <c r="AP30" s="860"/>
      <c r="AQ30" s="768" t="s">
        <v>355</v>
      </c>
      <c r="AR30" s="769"/>
      <c r="AS30" s="769"/>
      <c r="AT30" s="770"/>
      <c r="AU30" s="775" t="s">
        <v>253</v>
      </c>
      <c r="AV30" s="775"/>
      <c r="AW30" s="775"/>
      <c r="AX30" s="917"/>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t="s">
        <v>551</v>
      </c>
      <c r="AR31" s="193"/>
      <c r="AS31" s="126" t="s">
        <v>356</v>
      </c>
      <c r="AT31" s="127"/>
      <c r="AU31" s="192">
        <v>32</v>
      </c>
      <c r="AV31" s="192"/>
      <c r="AW31" s="395" t="s">
        <v>300</v>
      </c>
      <c r="AX31" s="396"/>
    </row>
    <row r="32" spans="1:50" ht="23.25" customHeight="1" x14ac:dyDescent="0.15">
      <c r="A32" s="400"/>
      <c r="B32" s="398"/>
      <c r="C32" s="398"/>
      <c r="D32" s="398"/>
      <c r="E32" s="398"/>
      <c r="F32" s="399"/>
      <c r="G32" s="561" t="s">
        <v>555</v>
      </c>
      <c r="H32" s="562"/>
      <c r="I32" s="562"/>
      <c r="J32" s="562"/>
      <c r="K32" s="562"/>
      <c r="L32" s="562"/>
      <c r="M32" s="562"/>
      <c r="N32" s="562"/>
      <c r="O32" s="563"/>
      <c r="P32" s="98" t="s">
        <v>677</v>
      </c>
      <c r="Q32" s="98"/>
      <c r="R32" s="98"/>
      <c r="S32" s="98"/>
      <c r="T32" s="98"/>
      <c r="U32" s="98"/>
      <c r="V32" s="98"/>
      <c r="W32" s="98"/>
      <c r="X32" s="99"/>
      <c r="Y32" s="468" t="s">
        <v>12</v>
      </c>
      <c r="Z32" s="528"/>
      <c r="AA32" s="529"/>
      <c r="AB32" s="762" t="s">
        <v>301</v>
      </c>
      <c r="AC32" s="762"/>
      <c r="AD32" s="762"/>
      <c r="AE32" s="211">
        <v>34</v>
      </c>
      <c r="AF32" s="212"/>
      <c r="AG32" s="212"/>
      <c r="AH32" s="212"/>
      <c r="AI32" s="211">
        <v>55</v>
      </c>
      <c r="AJ32" s="212"/>
      <c r="AK32" s="212"/>
      <c r="AL32" s="212"/>
      <c r="AM32" s="211">
        <v>76</v>
      </c>
      <c r="AN32" s="212"/>
      <c r="AO32" s="212"/>
      <c r="AP32" s="212"/>
      <c r="AQ32" s="333" t="s">
        <v>551</v>
      </c>
      <c r="AR32" s="200"/>
      <c r="AS32" s="200"/>
      <c r="AT32" s="334"/>
      <c r="AU32" s="212" t="s">
        <v>551</v>
      </c>
      <c r="AV32" s="212"/>
      <c r="AW32" s="212"/>
      <c r="AX32" s="214"/>
    </row>
    <row r="33" spans="1:50" ht="23.2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762" t="s">
        <v>301</v>
      </c>
      <c r="AC33" s="762"/>
      <c r="AD33" s="762"/>
      <c r="AE33" s="211" t="s">
        <v>550</v>
      </c>
      <c r="AF33" s="212"/>
      <c r="AG33" s="212"/>
      <c r="AH33" s="212"/>
      <c r="AI33" s="211" t="s">
        <v>550</v>
      </c>
      <c r="AJ33" s="212"/>
      <c r="AK33" s="212"/>
      <c r="AL33" s="212"/>
      <c r="AM33" s="211" t="s">
        <v>551</v>
      </c>
      <c r="AN33" s="212"/>
      <c r="AO33" s="212"/>
      <c r="AP33" s="212"/>
      <c r="AQ33" s="333" t="s">
        <v>551</v>
      </c>
      <c r="AR33" s="200"/>
      <c r="AS33" s="200"/>
      <c r="AT33" s="334"/>
      <c r="AU33" s="212">
        <v>100</v>
      </c>
      <c r="AV33" s="212"/>
      <c r="AW33" s="212"/>
      <c r="AX33" s="214"/>
    </row>
    <row r="34" spans="1:50" ht="23.2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v>34</v>
      </c>
      <c r="AF34" s="212"/>
      <c r="AG34" s="212"/>
      <c r="AH34" s="212"/>
      <c r="AI34" s="211">
        <v>55</v>
      </c>
      <c r="AJ34" s="212"/>
      <c r="AK34" s="212"/>
      <c r="AL34" s="212"/>
      <c r="AM34" s="211">
        <v>76</v>
      </c>
      <c r="AN34" s="212"/>
      <c r="AO34" s="212"/>
      <c r="AP34" s="212"/>
      <c r="AQ34" s="333" t="s">
        <v>551</v>
      </c>
      <c r="AR34" s="200"/>
      <c r="AS34" s="200"/>
      <c r="AT34" s="334"/>
      <c r="AU34" s="212" t="s">
        <v>551</v>
      </c>
      <c r="AV34" s="212"/>
      <c r="AW34" s="212"/>
      <c r="AX34" s="214"/>
    </row>
    <row r="35" spans="1:50" ht="23.25" customHeight="1" x14ac:dyDescent="0.15">
      <c r="A35" s="219" t="s">
        <v>522</v>
      </c>
      <c r="B35" s="220"/>
      <c r="C35" s="220"/>
      <c r="D35" s="220"/>
      <c r="E35" s="220"/>
      <c r="F35" s="221"/>
      <c r="G35" s="225" t="s">
        <v>678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1" t="s">
        <v>486</v>
      </c>
      <c r="B37" s="772"/>
      <c r="C37" s="772"/>
      <c r="D37" s="772"/>
      <c r="E37" s="772"/>
      <c r="F37" s="773"/>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467</v>
      </c>
      <c r="AN37" s="243"/>
      <c r="AO37" s="243"/>
      <c r="AP37" s="237"/>
      <c r="AQ37" s="144" t="s">
        <v>355</v>
      </c>
      <c r="AR37" s="145"/>
      <c r="AS37" s="145"/>
      <c r="AT37" s="146"/>
      <c r="AU37" s="408" t="s">
        <v>253</v>
      </c>
      <c r="AV37" s="408"/>
      <c r="AW37" s="408"/>
      <c r="AX37" s="91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t="s">
        <v>551</v>
      </c>
      <c r="AR38" s="193"/>
      <c r="AS38" s="126" t="s">
        <v>356</v>
      </c>
      <c r="AT38" s="127"/>
      <c r="AU38" s="192">
        <v>32</v>
      </c>
      <c r="AV38" s="192"/>
      <c r="AW38" s="395" t="s">
        <v>300</v>
      </c>
      <c r="AX38" s="396"/>
    </row>
    <row r="39" spans="1:50" ht="30" customHeight="1" x14ac:dyDescent="0.15">
      <c r="A39" s="400"/>
      <c r="B39" s="398"/>
      <c r="C39" s="398"/>
      <c r="D39" s="398"/>
      <c r="E39" s="398"/>
      <c r="F39" s="399"/>
      <c r="G39" s="561" t="s">
        <v>556</v>
      </c>
      <c r="H39" s="562"/>
      <c r="I39" s="562"/>
      <c r="J39" s="562"/>
      <c r="K39" s="562"/>
      <c r="L39" s="562"/>
      <c r="M39" s="562"/>
      <c r="N39" s="562"/>
      <c r="O39" s="563"/>
      <c r="P39" s="98" t="s">
        <v>679</v>
      </c>
      <c r="Q39" s="98"/>
      <c r="R39" s="98"/>
      <c r="S39" s="98"/>
      <c r="T39" s="98"/>
      <c r="U39" s="98"/>
      <c r="V39" s="98"/>
      <c r="W39" s="98"/>
      <c r="X39" s="99"/>
      <c r="Y39" s="468" t="s">
        <v>12</v>
      </c>
      <c r="Z39" s="528"/>
      <c r="AA39" s="529"/>
      <c r="AB39" s="762" t="s">
        <v>301</v>
      </c>
      <c r="AC39" s="762"/>
      <c r="AD39" s="762"/>
      <c r="AE39" s="211">
        <v>46</v>
      </c>
      <c r="AF39" s="212"/>
      <c r="AG39" s="212"/>
      <c r="AH39" s="212"/>
      <c r="AI39" s="211">
        <v>67</v>
      </c>
      <c r="AJ39" s="212"/>
      <c r="AK39" s="212"/>
      <c r="AL39" s="212"/>
      <c r="AM39" s="211">
        <v>83</v>
      </c>
      <c r="AN39" s="212"/>
      <c r="AO39" s="212"/>
      <c r="AP39" s="212"/>
      <c r="AQ39" s="333" t="s">
        <v>551</v>
      </c>
      <c r="AR39" s="200"/>
      <c r="AS39" s="200"/>
      <c r="AT39" s="334"/>
      <c r="AU39" s="212" t="s">
        <v>551</v>
      </c>
      <c r="AV39" s="212"/>
      <c r="AW39" s="212"/>
      <c r="AX39" s="214"/>
    </row>
    <row r="40" spans="1:50" ht="30"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762" t="s">
        <v>301</v>
      </c>
      <c r="AC40" s="762"/>
      <c r="AD40" s="762"/>
      <c r="AE40" s="211" t="s">
        <v>550</v>
      </c>
      <c r="AF40" s="212"/>
      <c r="AG40" s="212"/>
      <c r="AH40" s="212"/>
      <c r="AI40" s="211" t="s">
        <v>550</v>
      </c>
      <c r="AJ40" s="212"/>
      <c r="AK40" s="212"/>
      <c r="AL40" s="212"/>
      <c r="AM40" s="211" t="s">
        <v>551</v>
      </c>
      <c r="AN40" s="212"/>
      <c r="AO40" s="212"/>
      <c r="AP40" s="212"/>
      <c r="AQ40" s="333" t="s">
        <v>551</v>
      </c>
      <c r="AR40" s="200"/>
      <c r="AS40" s="200"/>
      <c r="AT40" s="334"/>
      <c r="AU40" s="212">
        <v>100</v>
      </c>
      <c r="AV40" s="212"/>
      <c r="AW40" s="212"/>
      <c r="AX40" s="214"/>
    </row>
    <row r="41" spans="1:50" ht="30"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v>46</v>
      </c>
      <c r="AF41" s="212"/>
      <c r="AG41" s="212"/>
      <c r="AH41" s="212"/>
      <c r="AI41" s="211">
        <v>67</v>
      </c>
      <c r="AJ41" s="212"/>
      <c r="AK41" s="212"/>
      <c r="AL41" s="212"/>
      <c r="AM41" s="211">
        <v>83</v>
      </c>
      <c r="AN41" s="212"/>
      <c r="AO41" s="212"/>
      <c r="AP41" s="212"/>
      <c r="AQ41" s="333" t="s">
        <v>551</v>
      </c>
      <c r="AR41" s="200"/>
      <c r="AS41" s="200"/>
      <c r="AT41" s="334"/>
      <c r="AU41" s="212" t="s">
        <v>551</v>
      </c>
      <c r="AV41" s="212"/>
      <c r="AW41" s="212"/>
      <c r="AX41" s="214"/>
    </row>
    <row r="42" spans="1:50" ht="23.25" customHeight="1" x14ac:dyDescent="0.15">
      <c r="A42" s="219" t="s">
        <v>522</v>
      </c>
      <c r="B42" s="220"/>
      <c r="C42" s="220"/>
      <c r="D42" s="220"/>
      <c r="E42" s="220"/>
      <c r="F42" s="221"/>
      <c r="G42" s="225" t="s">
        <v>678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486</v>
      </c>
      <c r="B44" s="772"/>
      <c r="C44" s="772"/>
      <c r="D44" s="772"/>
      <c r="E44" s="772"/>
      <c r="F44" s="773"/>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467</v>
      </c>
      <c r="AN44" s="243"/>
      <c r="AO44" s="243"/>
      <c r="AP44" s="237"/>
      <c r="AQ44" s="144" t="s">
        <v>355</v>
      </c>
      <c r="AR44" s="145"/>
      <c r="AS44" s="145"/>
      <c r="AT44" s="146"/>
      <c r="AU44" s="408" t="s">
        <v>253</v>
      </c>
      <c r="AV44" s="408"/>
      <c r="AW44" s="408"/>
      <c r="AX44" s="911"/>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486</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467</v>
      </c>
      <c r="AN51" s="243"/>
      <c r="AO51" s="243"/>
      <c r="AP51" s="237"/>
      <c r="AQ51" s="144" t="s">
        <v>355</v>
      </c>
      <c r="AR51" s="145"/>
      <c r="AS51" s="145"/>
      <c r="AT51" s="146"/>
      <c r="AU51" s="925" t="s">
        <v>253</v>
      </c>
      <c r="AV51" s="925"/>
      <c r="AW51" s="925"/>
      <c r="AX51" s="926"/>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486</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467</v>
      </c>
      <c r="AN58" s="243"/>
      <c r="AO58" s="243"/>
      <c r="AP58" s="237"/>
      <c r="AQ58" s="144" t="s">
        <v>355</v>
      </c>
      <c r="AR58" s="145"/>
      <c r="AS58" s="145"/>
      <c r="AT58" s="146"/>
      <c r="AU58" s="925" t="s">
        <v>253</v>
      </c>
      <c r="AV58" s="925"/>
      <c r="AW58" s="925"/>
      <c r="AX58" s="926"/>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487</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482</v>
      </c>
      <c r="X65" s="485"/>
      <c r="Y65" s="488"/>
      <c r="Z65" s="488"/>
      <c r="AA65" s="489"/>
      <c r="AB65" s="231" t="s">
        <v>11</v>
      </c>
      <c r="AC65" s="232"/>
      <c r="AD65" s="233"/>
      <c r="AE65" s="237" t="s">
        <v>357</v>
      </c>
      <c r="AF65" s="238"/>
      <c r="AG65" s="238"/>
      <c r="AH65" s="239"/>
      <c r="AI65" s="237" t="s">
        <v>363</v>
      </c>
      <c r="AJ65" s="238"/>
      <c r="AK65" s="238"/>
      <c r="AL65" s="239"/>
      <c r="AM65" s="243" t="s">
        <v>467</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485</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512</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512</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513</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493</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511</v>
      </c>
      <c r="X70" s="304"/>
      <c r="Y70" s="263" t="s">
        <v>12</v>
      </c>
      <c r="Z70" s="263"/>
      <c r="AA70" s="264"/>
      <c r="AB70" s="265" t="s">
        <v>512</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512</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513</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487</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467</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6"/>
      <c r="B75" s="507"/>
      <c r="C75" s="507"/>
      <c r="D75" s="507"/>
      <c r="E75" s="507"/>
      <c r="F75" s="508"/>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6"/>
      <c r="B76" s="507"/>
      <c r="C76" s="507"/>
      <c r="D76" s="507"/>
      <c r="E76" s="507"/>
      <c r="F76" s="508"/>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6"/>
      <c r="B77" s="507"/>
      <c r="C77" s="507"/>
      <c r="D77" s="507"/>
      <c r="E77" s="507"/>
      <c r="F77" s="508"/>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525</v>
      </c>
      <c r="B78" s="329"/>
      <c r="C78" s="329"/>
      <c r="D78" s="329"/>
      <c r="E78" s="326" t="s">
        <v>460</v>
      </c>
      <c r="F78" s="327"/>
      <c r="G78" s="57" t="s">
        <v>365</v>
      </c>
      <c r="H78" s="587"/>
      <c r="I78" s="588"/>
      <c r="J78" s="588"/>
      <c r="K78" s="588"/>
      <c r="L78" s="588"/>
      <c r="M78" s="588"/>
      <c r="N78" s="588"/>
      <c r="O78" s="589"/>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481</v>
      </c>
      <c r="AP79" s="272"/>
      <c r="AQ79" s="272"/>
      <c r="AR79" s="81" t="s">
        <v>479</v>
      </c>
      <c r="AS79" s="271"/>
      <c r="AT79" s="272"/>
      <c r="AU79" s="272"/>
      <c r="AV79" s="272"/>
      <c r="AW79" s="272"/>
      <c r="AX79" s="948"/>
    </row>
    <row r="80" spans="1:50" ht="18.75" hidden="1" customHeight="1" x14ac:dyDescent="0.15">
      <c r="A80" s="866" t="s">
        <v>266</v>
      </c>
      <c r="B80" s="521" t="s">
        <v>478</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543</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7"/>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7"/>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hidden="1" customHeight="1" x14ac:dyDescent="0.15">
      <c r="A83" s="867"/>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hidden="1" customHeight="1" x14ac:dyDescent="0.15">
      <c r="A84" s="867"/>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hidden="1" customHeight="1" x14ac:dyDescent="0.15">
      <c r="A85" s="867"/>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467</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67"/>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7"/>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467</v>
      </c>
      <c r="AN90" s="243"/>
      <c r="AO90" s="243"/>
      <c r="AP90" s="237"/>
      <c r="AQ90" s="152" t="s">
        <v>355</v>
      </c>
      <c r="AR90" s="123"/>
      <c r="AS90" s="123"/>
      <c r="AT90" s="124"/>
      <c r="AU90" s="530" t="s">
        <v>253</v>
      </c>
      <c r="AV90" s="530"/>
      <c r="AW90" s="530"/>
      <c r="AX90" s="531"/>
    </row>
    <row r="91" spans="1:60" ht="18.75" hidden="1" customHeight="1" x14ac:dyDescent="0.15">
      <c r="A91" s="867"/>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7"/>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467</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7"/>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7"/>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7" t="s">
        <v>13</v>
      </c>
      <c r="Z99" s="898"/>
      <c r="AA99" s="899"/>
      <c r="AB99" s="894" t="s">
        <v>14</v>
      </c>
      <c r="AC99" s="895"/>
      <c r="AD99" s="896"/>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488</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6"/>
      <c r="Z100" s="857"/>
      <c r="AA100" s="858"/>
      <c r="AB100" s="478" t="s">
        <v>11</v>
      </c>
      <c r="AC100" s="478"/>
      <c r="AD100" s="478"/>
      <c r="AE100" s="536" t="s">
        <v>357</v>
      </c>
      <c r="AF100" s="537"/>
      <c r="AG100" s="537"/>
      <c r="AH100" s="538"/>
      <c r="AI100" s="536" t="s">
        <v>363</v>
      </c>
      <c r="AJ100" s="537"/>
      <c r="AK100" s="537"/>
      <c r="AL100" s="538"/>
      <c r="AM100" s="536" t="s">
        <v>467</v>
      </c>
      <c r="AN100" s="537"/>
      <c r="AO100" s="537"/>
      <c r="AP100" s="538"/>
      <c r="AQ100" s="313" t="s">
        <v>489</v>
      </c>
      <c r="AR100" s="314"/>
      <c r="AS100" s="314"/>
      <c r="AT100" s="315"/>
      <c r="AU100" s="313" t="s">
        <v>535</v>
      </c>
      <c r="AV100" s="314"/>
      <c r="AW100" s="314"/>
      <c r="AX100" s="316"/>
    </row>
    <row r="101" spans="1:60" ht="23.25" customHeight="1" x14ac:dyDescent="0.15">
      <c r="A101" s="419"/>
      <c r="B101" s="420"/>
      <c r="C101" s="420"/>
      <c r="D101" s="420"/>
      <c r="E101" s="420"/>
      <c r="F101" s="421"/>
      <c r="G101" s="98" t="s">
        <v>557</v>
      </c>
      <c r="H101" s="98"/>
      <c r="I101" s="98"/>
      <c r="J101" s="98"/>
      <c r="K101" s="98"/>
      <c r="L101" s="98"/>
      <c r="M101" s="98"/>
      <c r="N101" s="98"/>
      <c r="O101" s="98"/>
      <c r="P101" s="98"/>
      <c r="Q101" s="98"/>
      <c r="R101" s="98"/>
      <c r="S101" s="98"/>
      <c r="T101" s="98"/>
      <c r="U101" s="98"/>
      <c r="V101" s="98"/>
      <c r="W101" s="98"/>
      <c r="X101" s="99"/>
      <c r="Y101" s="539" t="s">
        <v>55</v>
      </c>
      <c r="Z101" s="540"/>
      <c r="AA101" s="541"/>
      <c r="AB101" s="458" t="s">
        <v>513</v>
      </c>
      <c r="AC101" s="458"/>
      <c r="AD101" s="458"/>
      <c r="AE101" s="211">
        <v>100</v>
      </c>
      <c r="AF101" s="212"/>
      <c r="AG101" s="212"/>
      <c r="AH101" s="213"/>
      <c r="AI101" s="211">
        <v>100</v>
      </c>
      <c r="AJ101" s="212"/>
      <c r="AK101" s="212"/>
      <c r="AL101" s="213"/>
      <c r="AM101" s="211">
        <v>100</v>
      </c>
      <c r="AN101" s="212"/>
      <c r="AO101" s="212"/>
      <c r="AP101" s="213"/>
      <c r="AQ101" s="211" t="s">
        <v>551</v>
      </c>
      <c r="AR101" s="212"/>
      <c r="AS101" s="212"/>
      <c r="AT101" s="213"/>
      <c r="AU101" s="211" t="s">
        <v>551</v>
      </c>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513</v>
      </c>
      <c r="AC102" s="458"/>
      <c r="AD102" s="458"/>
      <c r="AE102" s="415" t="s">
        <v>551</v>
      </c>
      <c r="AF102" s="415"/>
      <c r="AG102" s="415"/>
      <c r="AH102" s="415"/>
      <c r="AI102" s="415" t="s">
        <v>551</v>
      </c>
      <c r="AJ102" s="415"/>
      <c r="AK102" s="415"/>
      <c r="AL102" s="415"/>
      <c r="AM102" s="415" t="s">
        <v>551</v>
      </c>
      <c r="AN102" s="415"/>
      <c r="AO102" s="415"/>
      <c r="AP102" s="415"/>
      <c r="AQ102" s="266" t="s">
        <v>551</v>
      </c>
      <c r="AR102" s="267"/>
      <c r="AS102" s="267"/>
      <c r="AT102" s="312"/>
      <c r="AU102" s="266" t="s">
        <v>551</v>
      </c>
      <c r="AV102" s="267"/>
      <c r="AW102" s="267"/>
      <c r="AX102" s="312"/>
    </row>
    <row r="103" spans="1:60" ht="31.5" hidden="1" customHeight="1" x14ac:dyDescent="0.15">
      <c r="A103" s="416" t="s">
        <v>488</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467</v>
      </c>
      <c r="AN103" s="413"/>
      <c r="AO103" s="413"/>
      <c r="AP103" s="414"/>
      <c r="AQ103" s="277" t="s">
        <v>489</v>
      </c>
      <c r="AR103" s="278"/>
      <c r="AS103" s="278"/>
      <c r="AT103" s="317"/>
      <c r="AU103" s="277" t="s">
        <v>535</v>
      </c>
      <c r="AV103" s="278"/>
      <c r="AW103" s="278"/>
      <c r="AX103" s="279"/>
    </row>
    <row r="104" spans="1:60" ht="23.25" hidden="1" customHeight="1" x14ac:dyDescent="0.15">
      <c r="A104" s="419"/>
      <c r="B104" s="420"/>
      <c r="C104" s="420"/>
      <c r="D104" s="420"/>
      <c r="E104" s="420"/>
      <c r="F104" s="421"/>
      <c r="G104" s="98"/>
      <c r="H104" s="98"/>
      <c r="I104" s="98"/>
      <c r="J104" s="98"/>
      <c r="K104" s="98"/>
      <c r="L104" s="98"/>
      <c r="M104" s="98"/>
      <c r="N104" s="98"/>
      <c r="O104" s="98"/>
      <c r="P104" s="98"/>
      <c r="Q104" s="98"/>
      <c r="R104" s="98"/>
      <c r="S104" s="98"/>
      <c r="T104" s="98"/>
      <c r="U104" s="98"/>
      <c r="V104" s="98"/>
      <c r="W104" s="98"/>
      <c r="X104" s="99"/>
      <c r="Y104" s="462" t="s">
        <v>55</v>
      </c>
      <c r="Z104" s="463"/>
      <c r="AA104" s="464"/>
      <c r="AB104" s="542"/>
      <c r="AC104" s="543"/>
      <c r="AD104" s="54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c r="AC105" s="466"/>
      <c r="AD105" s="467"/>
      <c r="AE105" s="415"/>
      <c r="AF105" s="415"/>
      <c r="AG105" s="415"/>
      <c r="AH105" s="415"/>
      <c r="AI105" s="415"/>
      <c r="AJ105" s="415"/>
      <c r="AK105" s="415"/>
      <c r="AL105" s="415"/>
      <c r="AM105" s="415"/>
      <c r="AN105" s="415"/>
      <c r="AO105" s="415"/>
      <c r="AP105" s="415"/>
      <c r="AQ105" s="211"/>
      <c r="AR105" s="212"/>
      <c r="AS105" s="212"/>
      <c r="AT105" s="213"/>
      <c r="AU105" s="266"/>
      <c r="AV105" s="267"/>
      <c r="AW105" s="267"/>
      <c r="AX105" s="312"/>
    </row>
    <row r="106" spans="1:60" ht="31.5" hidden="1" customHeight="1" x14ac:dyDescent="0.15">
      <c r="A106" s="416" t="s">
        <v>488</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467</v>
      </c>
      <c r="AN106" s="413"/>
      <c r="AO106" s="413"/>
      <c r="AP106" s="414"/>
      <c r="AQ106" s="277" t="s">
        <v>489</v>
      </c>
      <c r="AR106" s="278"/>
      <c r="AS106" s="278"/>
      <c r="AT106" s="317"/>
      <c r="AU106" s="277" t="s">
        <v>535</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15">
      <c r="A109" s="416" t="s">
        <v>488</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467</v>
      </c>
      <c r="AN109" s="413"/>
      <c r="AO109" s="413"/>
      <c r="AP109" s="414"/>
      <c r="AQ109" s="277" t="s">
        <v>489</v>
      </c>
      <c r="AR109" s="278"/>
      <c r="AS109" s="278"/>
      <c r="AT109" s="317"/>
      <c r="AU109" s="277" t="s">
        <v>535</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488</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467</v>
      </c>
      <c r="AN112" s="413"/>
      <c r="AO112" s="413"/>
      <c r="AP112" s="414"/>
      <c r="AQ112" s="277" t="s">
        <v>489</v>
      </c>
      <c r="AR112" s="278"/>
      <c r="AS112" s="278"/>
      <c r="AT112" s="317"/>
      <c r="AU112" s="277" t="s">
        <v>535</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467</v>
      </c>
      <c r="AN115" s="413"/>
      <c r="AO115" s="413"/>
      <c r="AP115" s="414"/>
      <c r="AQ115" s="591" t="s">
        <v>536</v>
      </c>
      <c r="AR115" s="592"/>
      <c r="AS115" s="592"/>
      <c r="AT115" s="592"/>
      <c r="AU115" s="592"/>
      <c r="AV115" s="592"/>
      <c r="AW115" s="592"/>
      <c r="AX115" s="593"/>
    </row>
    <row r="116" spans="1:50" ht="23.25" customHeight="1" x14ac:dyDescent="0.15">
      <c r="A116" s="436"/>
      <c r="B116" s="437"/>
      <c r="C116" s="437"/>
      <c r="D116" s="437"/>
      <c r="E116" s="437"/>
      <c r="F116" s="438"/>
      <c r="G116" s="390" t="s">
        <v>558</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551</v>
      </c>
      <c r="AC116" s="460"/>
      <c r="AD116" s="461"/>
      <c r="AE116" s="415" t="s">
        <v>551</v>
      </c>
      <c r="AF116" s="415"/>
      <c r="AG116" s="415"/>
      <c r="AH116" s="415"/>
      <c r="AI116" s="415" t="s">
        <v>551</v>
      </c>
      <c r="AJ116" s="415"/>
      <c r="AK116" s="415"/>
      <c r="AL116" s="415"/>
      <c r="AM116" s="415" t="s">
        <v>551</v>
      </c>
      <c r="AN116" s="415"/>
      <c r="AO116" s="415"/>
      <c r="AP116" s="415"/>
      <c r="AQ116" s="211" t="s">
        <v>551</v>
      </c>
      <c r="AR116" s="212"/>
      <c r="AS116" s="212"/>
      <c r="AT116" s="212"/>
      <c r="AU116" s="212"/>
      <c r="AV116" s="212"/>
      <c r="AW116" s="212"/>
      <c r="AX116" s="214"/>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558</v>
      </c>
      <c r="AC117" s="470"/>
      <c r="AD117" s="471"/>
      <c r="AE117" s="548" t="s">
        <v>551</v>
      </c>
      <c r="AF117" s="548"/>
      <c r="AG117" s="548"/>
      <c r="AH117" s="548"/>
      <c r="AI117" s="548" t="s">
        <v>551</v>
      </c>
      <c r="AJ117" s="548"/>
      <c r="AK117" s="548"/>
      <c r="AL117" s="548"/>
      <c r="AM117" s="548" t="s">
        <v>551</v>
      </c>
      <c r="AN117" s="548"/>
      <c r="AO117" s="548"/>
      <c r="AP117" s="548"/>
      <c r="AQ117" s="548" t="s">
        <v>551</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467</v>
      </c>
      <c r="AN118" s="413"/>
      <c r="AO118" s="413"/>
      <c r="AP118" s="414"/>
      <c r="AQ118" s="591" t="s">
        <v>536</v>
      </c>
      <c r="AR118" s="592"/>
      <c r="AS118" s="592"/>
      <c r="AT118" s="592"/>
      <c r="AU118" s="592"/>
      <c r="AV118" s="592"/>
      <c r="AW118" s="592"/>
      <c r="AX118" s="593"/>
    </row>
    <row r="119" spans="1:50" ht="23.25" hidden="1" customHeight="1" x14ac:dyDescent="0.15">
      <c r="A119" s="436"/>
      <c r="B119" s="437"/>
      <c r="C119" s="437"/>
      <c r="D119" s="437"/>
      <c r="E119" s="437"/>
      <c r="F119" s="438"/>
      <c r="G119" s="390" t="s">
        <v>498</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497</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467</v>
      </c>
      <c r="AN121" s="413"/>
      <c r="AO121" s="413"/>
      <c r="AP121" s="414"/>
      <c r="AQ121" s="591" t="s">
        <v>536</v>
      </c>
      <c r="AR121" s="592"/>
      <c r="AS121" s="592"/>
      <c r="AT121" s="592"/>
      <c r="AU121" s="592"/>
      <c r="AV121" s="592"/>
      <c r="AW121" s="592"/>
      <c r="AX121" s="593"/>
    </row>
    <row r="122" spans="1:50" ht="23.25" hidden="1" customHeight="1" x14ac:dyDescent="0.15">
      <c r="A122" s="436"/>
      <c r="B122" s="437"/>
      <c r="C122" s="437"/>
      <c r="D122" s="437"/>
      <c r="E122" s="437"/>
      <c r="F122" s="438"/>
      <c r="G122" s="390" t="s">
        <v>499</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500</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467</v>
      </c>
      <c r="AN124" s="413"/>
      <c r="AO124" s="413"/>
      <c r="AP124" s="414"/>
      <c r="AQ124" s="591" t="s">
        <v>536</v>
      </c>
      <c r="AR124" s="592"/>
      <c r="AS124" s="592"/>
      <c r="AT124" s="592"/>
      <c r="AU124" s="592"/>
      <c r="AV124" s="592"/>
      <c r="AW124" s="592"/>
      <c r="AX124" s="593"/>
    </row>
    <row r="125" spans="1:50" ht="23.25" hidden="1" customHeight="1" x14ac:dyDescent="0.15">
      <c r="A125" s="436"/>
      <c r="B125" s="437"/>
      <c r="C125" s="437"/>
      <c r="D125" s="437"/>
      <c r="E125" s="437"/>
      <c r="F125" s="438"/>
      <c r="G125" s="390" t="s">
        <v>499</v>
      </c>
      <c r="H125" s="390"/>
      <c r="I125" s="390"/>
      <c r="J125" s="390"/>
      <c r="K125" s="390"/>
      <c r="L125" s="390"/>
      <c r="M125" s="390"/>
      <c r="N125" s="390"/>
      <c r="O125" s="390"/>
      <c r="P125" s="390"/>
      <c r="Q125" s="390"/>
      <c r="R125" s="390"/>
      <c r="S125" s="390"/>
      <c r="T125" s="390"/>
      <c r="U125" s="390"/>
      <c r="V125" s="390"/>
      <c r="W125" s="390"/>
      <c r="X125" s="930"/>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1"/>
      <c r="Y126" s="468" t="s">
        <v>49</v>
      </c>
      <c r="Z126" s="443"/>
      <c r="AA126" s="444"/>
      <c r="AB126" s="469" t="s">
        <v>497</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2" t="s">
        <v>357</v>
      </c>
      <c r="AF127" s="413"/>
      <c r="AG127" s="413"/>
      <c r="AH127" s="414"/>
      <c r="AI127" s="412" t="s">
        <v>363</v>
      </c>
      <c r="AJ127" s="413"/>
      <c r="AK127" s="413"/>
      <c r="AL127" s="414"/>
      <c r="AM127" s="412" t="s">
        <v>467</v>
      </c>
      <c r="AN127" s="413"/>
      <c r="AO127" s="413"/>
      <c r="AP127" s="414"/>
      <c r="AQ127" s="591" t="s">
        <v>536</v>
      </c>
      <c r="AR127" s="592"/>
      <c r="AS127" s="592"/>
      <c r="AT127" s="592"/>
      <c r="AU127" s="592"/>
      <c r="AV127" s="592"/>
      <c r="AW127" s="592"/>
      <c r="AX127" s="593"/>
    </row>
    <row r="128" spans="1:50" ht="23.25" hidden="1" customHeight="1" x14ac:dyDescent="0.15">
      <c r="A128" s="436"/>
      <c r="B128" s="437"/>
      <c r="C128" s="437"/>
      <c r="D128" s="437"/>
      <c r="E128" s="437"/>
      <c r="F128" s="438"/>
      <c r="G128" s="390" t="s">
        <v>499</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497</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559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467</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551</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680</v>
      </c>
      <c r="H134" s="98"/>
      <c r="I134" s="98"/>
      <c r="J134" s="98"/>
      <c r="K134" s="98"/>
      <c r="L134" s="98"/>
      <c r="M134" s="98"/>
      <c r="N134" s="98"/>
      <c r="O134" s="98"/>
      <c r="P134" s="98"/>
      <c r="Q134" s="98"/>
      <c r="R134" s="98"/>
      <c r="S134" s="98"/>
      <c r="T134" s="98"/>
      <c r="U134" s="98"/>
      <c r="V134" s="98"/>
      <c r="W134" s="98"/>
      <c r="X134" s="99"/>
      <c r="Y134" s="194" t="s">
        <v>379</v>
      </c>
      <c r="Z134" s="195"/>
      <c r="AA134" s="196"/>
      <c r="AB134" s="197" t="s">
        <v>513</v>
      </c>
      <c r="AC134" s="198"/>
      <c r="AD134" s="198"/>
      <c r="AE134" s="199">
        <v>76.3</v>
      </c>
      <c r="AF134" s="200"/>
      <c r="AG134" s="200"/>
      <c r="AH134" s="200"/>
      <c r="AI134" s="199">
        <v>77.099999999999994</v>
      </c>
      <c r="AJ134" s="200"/>
      <c r="AK134" s="200"/>
      <c r="AL134" s="200"/>
      <c r="AM134" s="199">
        <v>78.3</v>
      </c>
      <c r="AN134" s="200"/>
      <c r="AO134" s="200"/>
      <c r="AP134" s="200"/>
      <c r="AQ134" s="199" t="s">
        <v>551</v>
      </c>
      <c r="AR134" s="200"/>
      <c r="AS134" s="200"/>
      <c r="AT134" s="200"/>
      <c r="AU134" s="199" t="s">
        <v>551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513</v>
      </c>
      <c r="AC135" s="206"/>
      <c r="AD135" s="206"/>
      <c r="AE135" s="199" t="s">
        <v>551</v>
      </c>
      <c r="AF135" s="200"/>
      <c r="AG135" s="200"/>
      <c r="AH135" s="200"/>
      <c r="AI135" s="199" t="s">
        <v>551</v>
      </c>
      <c r="AJ135" s="200"/>
      <c r="AK135" s="200"/>
      <c r="AL135" s="200"/>
      <c r="AM135" s="199" t="s">
        <v>551</v>
      </c>
      <c r="AN135" s="200"/>
      <c r="AO135" s="200"/>
      <c r="AP135" s="200"/>
      <c r="AQ135" s="199" t="s">
        <v>551</v>
      </c>
      <c r="AR135" s="200"/>
      <c r="AS135" s="200"/>
      <c r="AT135" s="200"/>
      <c r="AU135" s="199">
        <v>81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467</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467</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467</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467</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471</v>
      </c>
      <c r="R152" s="123"/>
      <c r="S152" s="123"/>
      <c r="T152" s="123"/>
      <c r="U152" s="123"/>
      <c r="V152" s="123"/>
      <c r="W152" s="123"/>
      <c r="X152" s="123"/>
      <c r="Y152" s="123"/>
      <c r="Z152" s="123"/>
      <c r="AA152" s="123"/>
      <c r="AB152" s="122" t="s">
        <v>472</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471</v>
      </c>
      <c r="R159" s="123"/>
      <c r="S159" s="123"/>
      <c r="T159" s="123"/>
      <c r="U159" s="123"/>
      <c r="V159" s="123"/>
      <c r="W159" s="123"/>
      <c r="X159" s="123"/>
      <c r="Y159" s="123"/>
      <c r="Z159" s="123"/>
      <c r="AA159" s="123"/>
      <c r="AB159" s="122" t="s">
        <v>472</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471</v>
      </c>
      <c r="R166" s="123"/>
      <c r="S166" s="123"/>
      <c r="T166" s="123"/>
      <c r="U166" s="123"/>
      <c r="V166" s="123"/>
      <c r="W166" s="123"/>
      <c r="X166" s="123"/>
      <c r="Y166" s="123"/>
      <c r="Z166" s="123"/>
      <c r="AA166" s="123"/>
      <c r="AB166" s="122" t="s">
        <v>472</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471</v>
      </c>
      <c r="R173" s="123"/>
      <c r="S173" s="123"/>
      <c r="T173" s="123"/>
      <c r="U173" s="123"/>
      <c r="V173" s="123"/>
      <c r="W173" s="123"/>
      <c r="X173" s="123"/>
      <c r="Y173" s="123"/>
      <c r="Z173" s="123"/>
      <c r="AA173" s="123"/>
      <c r="AB173" s="122" t="s">
        <v>472</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471</v>
      </c>
      <c r="R180" s="123"/>
      <c r="S180" s="123"/>
      <c r="T180" s="123"/>
      <c r="U180" s="123"/>
      <c r="V180" s="123"/>
      <c r="W180" s="123"/>
      <c r="X180" s="123"/>
      <c r="Y180" s="123"/>
      <c r="Z180" s="123"/>
      <c r="AA180" s="123"/>
      <c r="AB180" s="122" t="s">
        <v>472</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50.25" customHeight="1" x14ac:dyDescent="0.15">
      <c r="A188" s="182"/>
      <c r="B188" s="179"/>
      <c r="C188" s="173"/>
      <c r="D188" s="179"/>
      <c r="E188" s="118" t="s">
        <v>587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50.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467</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467</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467</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467</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467</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471</v>
      </c>
      <c r="R212" s="123"/>
      <c r="S212" s="123"/>
      <c r="T212" s="123"/>
      <c r="U212" s="123"/>
      <c r="V212" s="123"/>
      <c r="W212" s="123"/>
      <c r="X212" s="123"/>
      <c r="Y212" s="123"/>
      <c r="Z212" s="123"/>
      <c r="AA212" s="123"/>
      <c r="AB212" s="122" t="s">
        <v>472</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471</v>
      </c>
      <c r="R219" s="123"/>
      <c r="S219" s="123"/>
      <c r="T219" s="123"/>
      <c r="U219" s="123"/>
      <c r="V219" s="123"/>
      <c r="W219" s="123"/>
      <c r="X219" s="123"/>
      <c r="Y219" s="123"/>
      <c r="Z219" s="123"/>
      <c r="AA219" s="123"/>
      <c r="AB219" s="122" t="s">
        <v>472</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471</v>
      </c>
      <c r="R226" s="123"/>
      <c r="S226" s="123"/>
      <c r="T226" s="123"/>
      <c r="U226" s="123"/>
      <c r="V226" s="123"/>
      <c r="W226" s="123"/>
      <c r="X226" s="123"/>
      <c r="Y226" s="123"/>
      <c r="Z226" s="123"/>
      <c r="AA226" s="123"/>
      <c r="AB226" s="122" t="s">
        <v>472</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471</v>
      </c>
      <c r="R233" s="123"/>
      <c r="S233" s="123"/>
      <c r="T233" s="123"/>
      <c r="U233" s="123"/>
      <c r="V233" s="123"/>
      <c r="W233" s="123"/>
      <c r="X233" s="123"/>
      <c r="Y233" s="123"/>
      <c r="Z233" s="123"/>
      <c r="AA233" s="123"/>
      <c r="AB233" s="122" t="s">
        <v>472</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471</v>
      </c>
      <c r="R240" s="123"/>
      <c r="S240" s="123"/>
      <c r="T240" s="123"/>
      <c r="U240" s="123"/>
      <c r="V240" s="123"/>
      <c r="W240" s="123"/>
      <c r="X240" s="123"/>
      <c r="Y240" s="123"/>
      <c r="Z240" s="123"/>
      <c r="AA240" s="123"/>
      <c r="AB240" s="122" t="s">
        <v>472</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467</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467</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467</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467</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467</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471</v>
      </c>
      <c r="R272" s="123"/>
      <c r="S272" s="123"/>
      <c r="T272" s="123"/>
      <c r="U272" s="123"/>
      <c r="V272" s="123"/>
      <c r="W272" s="123"/>
      <c r="X272" s="123"/>
      <c r="Y272" s="123"/>
      <c r="Z272" s="123"/>
      <c r="AA272" s="123"/>
      <c r="AB272" s="122" t="s">
        <v>472</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471</v>
      </c>
      <c r="R279" s="123"/>
      <c r="S279" s="123"/>
      <c r="T279" s="123"/>
      <c r="U279" s="123"/>
      <c r="V279" s="123"/>
      <c r="W279" s="123"/>
      <c r="X279" s="123"/>
      <c r="Y279" s="123"/>
      <c r="Z279" s="123"/>
      <c r="AA279" s="123"/>
      <c r="AB279" s="122" t="s">
        <v>472</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471</v>
      </c>
      <c r="R286" s="123"/>
      <c r="S286" s="123"/>
      <c r="T286" s="123"/>
      <c r="U286" s="123"/>
      <c r="V286" s="123"/>
      <c r="W286" s="123"/>
      <c r="X286" s="123"/>
      <c r="Y286" s="123"/>
      <c r="Z286" s="123"/>
      <c r="AA286" s="123"/>
      <c r="AB286" s="122" t="s">
        <v>472</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471</v>
      </c>
      <c r="R293" s="123"/>
      <c r="S293" s="123"/>
      <c r="T293" s="123"/>
      <c r="U293" s="123"/>
      <c r="V293" s="123"/>
      <c r="W293" s="123"/>
      <c r="X293" s="123"/>
      <c r="Y293" s="123"/>
      <c r="Z293" s="123"/>
      <c r="AA293" s="123"/>
      <c r="AB293" s="122" t="s">
        <v>472</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471</v>
      </c>
      <c r="R300" s="123"/>
      <c r="S300" s="123"/>
      <c r="T300" s="123"/>
      <c r="U300" s="123"/>
      <c r="V300" s="123"/>
      <c r="W300" s="123"/>
      <c r="X300" s="123"/>
      <c r="Y300" s="123"/>
      <c r="Z300" s="123"/>
      <c r="AA300" s="123"/>
      <c r="AB300" s="122" t="s">
        <v>472</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467</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467</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467</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467</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467</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471</v>
      </c>
      <c r="R332" s="123"/>
      <c r="S332" s="123"/>
      <c r="T332" s="123"/>
      <c r="U332" s="123"/>
      <c r="V332" s="123"/>
      <c r="W332" s="123"/>
      <c r="X332" s="123"/>
      <c r="Y332" s="123"/>
      <c r="Z332" s="123"/>
      <c r="AA332" s="123"/>
      <c r="AB332" s="122" t="s">
        <v>472</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471</v>
      </c>
      <c r="R339" s="123"/>
      <c r="S339" s="123"/>
      <c r="T339" s="123"/>
      <c r="U339" s="123"/>
      <c r="V339" s="123"/>
      <c r="W339" s="123"/>
      <c r="X339" s="123"/>
      <c r="Y339" s="123"/>
      <c r="Z339" s="123"/>
      <c r="AA339" s="123"/>
      <c r="AB339" s="122" t="s">
        <v>472</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471</v>
      </c>
      <c r="R346" s="123"/>
      <c r="S346" s="123"/>
      <c r="T346" s="123"/>
      <c r="U346" s="123"/>
      <c r="V346" s="123"/>
      <c r="W346" s="123"/>
      <c r="X346" s="123"/>
      <c r="Y346" s="123"/>
      <c r="Z346" s="123"/>
      <c r="AA346" s="123"/>
      <c r="AB346" s="122" t="s">
        <v>472</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471</v>
      </c>
      <c r="R353" s="123"/>
      <c r="S353" s="123"/>
      <c r="T353" s="123"/>
      <c r="U353" s="123"/>
      <c r="V353" s="123"/>
      <c r="W353" s="123"/>
      <c r="X353" s="123"/>
      <c r="Y353" s="123"/>
      <c r="Z353" s="123"/>
      <c r="AA353" s="123"/>
      <c r="AB353" s="122" t="s">
        <v>472</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471</v>
      </c>
      <c r="R360" s="123"/>
      <c r="S360" s="123"/>
      <c r="T360" s="123"/>
      <c r="U360" s="123"/>
      <c r="V360" s="123"/>
      <c r="W360" s="123"/>
      <c r="X360" s="123"/>
      <c r="Y360" s="123"/>
      <c r="Z360" s="123"/>
      <c r="AA360" s="123"/>
      <c r="AB360" s="122" t="s">
        <v>472</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467</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467</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467</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467</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467</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471</v>
      </c>
      <c r="R392" s="123"/>
      <c r="S392" s="123"/>
      <c r="T392" s="123"/>
      <c r="U392" s="123"/>
      <c r="V392" s="123"/>
      <c r="W392" s="123"/>
      <c r="X392" s="123"/>
      <c r="Y392" s="123"/>
      <c r="Z392" s="123"/>
      <c r="AA392" s="123"/>
      <c r="AB392" s="122" t="s">
        <v>472</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471</v>
      </c>
      <c r="R399" s="123"/>
      <c r="S399" s="123"/>
      <c r="T399" s="123"/>
      <c r="U399" s="123"/>
      <c r="V399" s="123"/>
      <c r="W399" s="123"/>
      <c r="X399" s="123"/>
      <c r="Y399" s="123"/>
      <c r="Z399" s="123"/>
      <c r="AA399" s="123"/>
      <c r="AB399" s="122" t="s">
        <v>472</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471</v>
      </c>
      <c r="R406" s="123"/>
      <c r="S406" s="123"/>
      <c r="T406" s="123"/>
      <c r="U406" s="123"/>
      <c r="V406" s="123"/>
      <c r="W406" s="123"/>
      <c r="X406" s="123"/>
      <c r="Y406" s="123"/>
      <c r="Z406" s="123"/>
      <c r="AA406" s="123"/>
      <c r="AB406" s="122" t="s">
        <v>472</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471</v>
      </c>
      <c r="R413" s="123"/>
      <c r="S413" s="123"/>
      <c r="T413" s="123"/>
      <c r="U413" s="123"/>
      <c r="V413" s="123"/>
      <c r="W413" s="123"/>
      <c r="X413" s="123"/>
      <c r="Y413" s="123"/>
      <c r="Z413" s="123"/>
      <c r="AA413" s="123"/>
      <c r="AB413" s="122" t="s">
        <v>472</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471</v>
      </c>
      <c r="R420" s="123"/>
      <c r="S420" s="123"/>
      <c r="T420" s="123"/>
      <c r="U420" s="123"/>
      <c r="V420" s="123"/>
      <c r="W420" s="123"/>
      <c r="X420" s="123"/>
      <c r="Y420" s="123"/>
      <c r="Z420" s="123"/>
      <c r="AA420" s="123"/>
      <c r="AB420" s="122" t="s">
        <v>472</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551</v>
      </c>
      <c r="K430" s="902"/>
      <c r="L430" s="902"/>
      <c r="M430" s="902"/>
      <c r="N430" s="902"/>
      <c r="O430" s="902"/>
      <c r="P430" s="902"/>
      <c r="Q430" s="902"/>
      <c r="R430" s="902"/>
      <c r="S430" s="902"/>
      <c r="T430" s="903"/>
      <c r="U430" s="588" t="s">
        <v>672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467</v>
      </c>
      <c r="AJ431" s="210"/>
      <c r="AK431" s="210"/>
      <c r="AL431" s="152"/>
      <c r="AM431" s="210" t="s">
        <v>530</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551</v>
      </c>
      <c r="AF432" s="193"/>
      <c r="AG432" s="126" t="s">
        <v>356</v>
      </c>
      <c r="AH432" s="127"/>
      <c r="AI432" s="149"/>
      <c r="AJ432" s="149"/>
      <c r="AK432" s="149"/>
      <c r="AL432" s="147"/>
      <c r="AM432" s="149"/>
      <c r="AN432" s="149"/>
      <c r="AO432" s="149"/>
      <c r="AP432" s="147"/>
      <c r="AQ432" s="590" t="s">
        <v>551</v>
      </c>
      <c r="AR432" s="193"/>
      <c r="AS432" s="126" t="s">
        <v>356</v>
      </c>
      <c r="AT432" s="127"/>
      <c r="AU432" s="193" t="s">
        <v>551</v>
      </c>
      <c r="AV432" s="193"/>
      <c r="AW432" s="126" t="s">
        <v>300</v>
      </c>
      <c r="AX432" s="188"/>
    </row>
    <row r="433" spans="1:50" ht="23.25" customHeight="1" x14ac:dyDescent="0.15">
      <c r="A433" s="182"/>
      <c r="B433" s="179"/>
      <c r="C433" s="173"/>
      <c r="D433" s="179"/>
      <c r="E433" s="335"/>
      <c r="F433" s="336"/>
      <c r="G433" s="97" t="s">
        <v>551</v>
      </c>
      <c r="H433" s="98"/>
      <c r="I433" s="98"/>
      <c r="J433" s="98"/>
      <c r="K433" s="98"/>
      <c r="L433" s="98"/>
      <c r="M433" s="98"/>
      <c r="N433" s="98"/>
      <c r="O433" s="98"/>
      <c r="P433" s="98"/>
      <c r="Q433" s="98"/>
      <c r="R433" s="98"/>
      <c r="S433" s="98"/>
      <c r="T433" s="98"/>
      <c r="U433" s="98"/>
      <c r="V433" s="98"/>
      <c r="W433" s="98"/>
      <c r="X433" s="99"/>
      <c r="Y433" s="194" t="s">
        <v>12</v>
      </c>
      <c r="Z433" s="195"/>
      <c r="AA433" s="196"/>
      <c r="AB433" s="206" t="s">
        <v>551</v>
      </c>
      <c r="AC433" s="206"/>
      <c r="AD433" s="206"/>
      <c r="AE433" s="333" t="s">
        <v>551</v>
      </c>
      <c r="AF433" s="200"/>
      <c r="AG433" s="200"/>
      <c r="AH433" s="200"/>
      <c r="AI433" s="333" t="s">
        <v>551</v>
      </c>
      <c r="AJ433" s="200"/>
      <c r="AK433" s="200"/>
      <c r="AL433" s="200"/>
      <c r="AM433" s="333" t="s">
        <v>551</v>
      </c>
      <c r="AN433" s="200"/>
      <c r="AO433" s="200"/>
      <c r="AP433" s="334"/>
      <c r="AQ433" s="333" t="s">
        <v>551</v>
      </c>
      <c r="AR433" s="200"/>
      <c r="AS433" s="200"/>
      <c r="AT433" s="334"/>
      <c r="AU433" s="200" t="s">
        <v>551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551</v>
      </c>
      <c r="AC434" s="198"/>
      <c r="AD434" s="198"/>
      <c r="AE434" s="333" t="s">
        <v>551</v>
      </c>
      <c r="AF434" s="200"/>
      <c r="AG434" s="200"/>
      <c r="AH434" s="334"/>
      <c r="AI434" s="333" t="s">
        <v>551</v>
      </c>
      <c r="AJ434" s="200"/>
      <c r="AK434" s="200"/>
      <c r="AL434" s="200"/>
      <c r="AM434" s="333" t="s">
        <v>551</v>
      </c>
      <c r="AN434" s="200"/>
      <c r="AO434" s="200"/>
      <c r="AP434" s="334"/>
      <c r="AQ434" s="333" t="s">
        <v>551</v>
      </c>
      <c r="AR434" s="200"/>
      <c r="AS434" s="200"/>
      <c r="AT434" s="334"/>
      <c r="AU434" s="200" t="s">
        <v>551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551</v>
      </c>
      <c r="AF435" s="200"/>
      <c r="AG435" s="200"/>
      <c r="AH435" s="334"/>
      <c r="AI435" s="333" t="s">
        <v>551</v>
      </c>
      <c r="AJ435" s="200"/>
      <c r="AK435" s="200"/>
      <c r="AL435" s="200"/>
      <c r="AM435" s="333" t="s">
        <v>551</v>
      </c>
      <c r="AN435" s="200"/>
      <c r="AO435" s="200"/>
      <c r="AP435" s="334"/>
      <c r="AQ435" s="333" t="s">
        <v>551</v>
      </c>
      <c r="AR435" s="200"/>
      <c r="AS435" s="200"/>
      <c r="AT435" s="334"/>
      <c r="AU435" s="200" t="s">
        <v>551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467</v>
      </c>
      <c r="AJ436" s="210"/>
      <c r="AK436" s="210"/>
      <c r="AL436" s="152"/>
      <c r="AM436" s="210" t="s">
        <v>530</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467</v>
      </c>
      <c r="AJ441" s="210"/>
      <c r="AK441" s="210"/>
      <c r="AL441" s="152"/>
      <c r="AM441" s="210" t="s">
        <v>530</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467</v>
      </c>
      <c r="AJ446" s="210"/>
      <c r="AK446" s="210"/>
      <c r="AL446" s="152"/>
      <c r="AM446" s="210" t="s">
        <v>530</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467</v>
      </c>
      <c r="AJ451" s="210"/>
      <c r="AK451" s="210"/>
      <c r="AL451" s="152"/>
      <c r="AM451" s="210" t="s">
        <v>530</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467</v>
      </c>
      <c r="AJ456" s="210"/>
      <c r="AK456" s="210"/>
      <c r="AL456" s="152"/>
      <c r="AM456" s="210" t="s">
        <v>530</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551</v>
      </c>
      <c r="AF457" s="193"/>
      <c r="AG457" s="126" t="s">
        <v>356</v>
      </c>
      <c r="AH457" s="127"/>
      <c r="AI457" s="149"/>
      <c r="AJ457" s="149"/>
      <c r="AK457" s="149"/>
      <c r="AL457" s="147"/>
      <c r="AM457" s="149"/>
      <c r="AN457" s="149"/>
      <c r="AO457" s="149"/>
      <c r="AP457" s="147"/>
      <c r="AQ457" s="590" t="s">
        <v>551</v>
      </c>
      <c r="AR457" s="193"/>
      <c r="AS457" s="126" t="s">
        <v>356</v>
      </c>
      <c r="AT457" s="127"/>
      <c r="AU457" s="193" t="s">
        <v>551</v>
      </c>
      <c r="AV457" s="193"/>
      <c r="AW457" s="126" t="s">
        <v>300</v>
      </c>
      <c r="AX457" s="188"/>
    </row>
    <row r="458" spans="1:50" ht="23.25" customHeight="1" x14ac:dyDescent="0.15">
      <c r="A458" s="182"/>
      <c r="B458" s="179"/>
      <c r="C458" s="173"/>
      <c r="D458" s="179"/>
      <c r="E458" s="335"/>
      <c r="F458" s="336"/>
      <c r="G458" s="97" t="s">
        <v>551</v>
      </c>
      <c r="H458" s="98"/>
      <c r="I458" s="98"/>
      <c r="J458" s="98"/>
      <c r="K458" s="98"/>
      <c r="L458" s="98"/>
      <c r="M458" s="98"/>
      <c r="N458" s="98"/>
      <c r="O458" s="98"/>
      <c r="P458" s="98"/>
      <c r="Q458" s="98"/>
      <c r="R458" s="98"/>
      <c r="S458" s="98"/>
      <c r="T458" s="98"/>
      <c r="U458" s="98"/>
      <c r="V458" s="98"/>
      <c r="W458" s="98"/>
      <c r="X458" s="99"/>
      <c r="Y458" s="194" t="s">
        <v>12</v>
      </c>
      <c r="Z458" s="195"/>
      <c r="AA458" s="196"/>
      <c r="AB458" s="206" t="s">
        <v>551</v>
      </c>
      <c r="AC458" s="206"/>
      <c r="AD458" s="206"/>
      <c r="AE458" s="333" t="s">
        <v>551</v>
      </c>
      <c r="AF458" s="200"/>
      <c r="AG458" s="200"/>
      <c r="AH458" s="200"/>
      <c r="AI458" s="333" t="s">
        <v>551</v>
      </c>
      <c r="AJ458" s="200"/>
      <c r="AK458" s="200"/>
      <c r="AL458" s="200"/>
      <c r="AM458" s="333" t="s">
        <v>551</v>
      </c>
      <c r="AN458" s="200"/>
      <c r="AO458" s="200"/>
      <c r="AP458" s="334"/>
      <c r="AQ458" s="333" t="s">
        <v>551</v>
      </c>
      <c r="AR458" s="200"/>
      <c r="AS458" s="200"/>
      <c r="AT458" s="334"/>
      <c r="AU458" s="200" t="s">
        <v>551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551</v>
      </c>
      <c r="AC459" s="198"/>
      <c r="AD459" s="198"/>
      <c r="AE459" s="333" t="s">
        <v>551</v>
      </c>
      <c r="AF459" s="200"/>
      <c r="AG459" s="200"/>
      <c r="AH459" s="334"/>
      <c r="AI459" s="333" t="s">
        <v>551</v>
      </c>
      <c r="AJ459" s="200"/>
      <c r="AK459" s="200"/>
      <c r="AL459" s="200"/>
      <c r="AM459" s="333" t="s">
        <v>551</v>
      </c>
      <c r="AN459" s="200"/>
      <c r="AO459" s="200"/>
      <c r="AP459" s="334"/>
      <c r="AQ459" s="333" t="s">
        <v>551</v>
      </c>
      <c r="AR459" s="200"/>
      <c r="AS459" s="200"/>
      <c r="AT459" s="334"/>
      <c r="AU459" s="200" t="s">
        <v>551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551</v>
      </c>
      <c r="AF460" s="200"/>
      <c r="AG460" s="200"/>
      <c r="AH460" s="334"/>
      <c r="AI460" s="333" t="s">
        <v>551</v>
      </c>
      <c r="AJ460" s="200"/>
      <c r="AK460" s="200"/>
      <c r="AL460" s="200"/>
      <c r="AM460" s="333" t="s">
        <v>551</v>
      </c>
      <c r="AN460" s="200"/>
      <c r="AO460" s="200"/>
      <c r="AP460" s="334"/>
      <c r="AQ460" s="333" t="s">
        <v>551</v>
      </c>
      <c r="AR460" s="200"/>
      <c r="AS460" s="200"/>
      <c r="AT460" s="334"/>
      <c r="AU460" s="200" t="s">
        <v>551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467</v>
      </c>
      <c r="AJ461" s="210"/>
      <c r="AK461" s="210"/>
      <c r="AL461" s="152"/>
      <c r="AM461" s="210" t="s">
        <v>530</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467</v>
      </c>
      <c r="AJ466" s="210"/>
      <c r="AK466" s="210"/>
      <c r="AL466" s="152"/>
      <c r="AM466" s="210" t="s">
        <v>530</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467</v>
      </c>
      <c r="AJ471" s="210"/>
      <c r="AK471" s="210"/>
      <c r="AL471" s="152"/>
      <c r="AM471" s="210" t="s">
        <v>530</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467</v>
      </c>
      <c r="AJ476" s="210"/>
      <c r="AK476" s="210"/>
      <c r="AL476" s="152"/>
      <c r="AM476" s="210" t="s">
        <v>530</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467</v>
      </c>
      <c r="AJ485" s="210"/>
      <c r="AK485" s="210"/>
      <c r="AL485" s="152"/>
      <c r="AM485" s="210" t="s">
        <v>530</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467</v>
      </c>
      <c r="AJ490" s="210"/>
      <c r="AK490" s="210"/>
      <c r="AL490" s="152"/>
      <c r="AM490" s="210" t="s">
        <v>530</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467</v>
      </c>
      <c r="AJ495" s="210"/>
      <c r="AK495" s="210"/>
      <c r="AL495" s="152"/>
      <c r="AM495" s="210" t="s">
        <v>530</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467</v>
      </c>
      <c r="AJ500" s="210"/>
      <c r="AK500" s="210"/>
      <c r="AL500" s="152"/>
      <c r="AM500" s="210" t="s">
        <v>530</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467</v>
      </c>
      <c r="AJ505" s="210"/>
      <c r="AK505" s="210"/>
      <c r="AL505" s="152"/>
      <c r="AM505" s="210" t="s">
        <v>530</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467</v>
      </c>
      <c r="AJ510" s="210"/>
      <c r="AK510" s="210"/>
      <c r="AL510" s="152"/>
      <c r="AM510" s="210" t="s">
        <v>530</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467</v>
      </c>
      <c r="AJ515" s="210"/>
      <c r="AK515" s="210"/>
      <c r="AL515" s="152"/>
      <c r="AM515" s="210" t="s">
        <v>530</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467</v>
      </c>
      <c r="AJ520" s="210"/>
      <c r="AK520" s="210"/>
      <c r="AL520" s="152"/>
      <c r="AM520" s="210" t="s">
        <v>530</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467</v>
      </c>
      <c r="AJ525" s="210"/>
      <c r="AK525" s="210"/>
      <c r="AL525" s="152"/>
      <c r="AM525" s="210" t="s">
        <v>530</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467</v>
      </c>
      <c r="AJ530" s="210"/>
      <c r="AK530" s="210"/>
      <c r="AL530" s="152"/>
      <c r="AM530" s="210" t="s">
        <v>530</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467</v>
      </c>
      <c r="AJ539" s="210"/>
      <c r="AK539" s="210"/>
      <c r="AL539" s="152"/>
      <c r="AM539" s="210" t="s">
        <v>530</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467</v>
      </c>
      <c r="AJ544" s="210"/>
      <c r="AK544" s="210"/>
      <c r="AL544" s="152"/>
      <c r="AM544" s="210" t="s">
        <v>530</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467</v>
      </c>
      <c r="AJ549" s="210"/>
      <c r="AK549" s="210"/>
      <c r="AL549" s="152"/>
      <c r="AM549" s="210" t="s">
        <v>530</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467</v>
      </c>
      <c r="AJ554" s="210"/>
      <c r="AK554" s="210"/>
      <c r="AL554" s="152"/>
      <c r="AM554" s="210" t="s">
        <v>530</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467</v>
      </c>
      <c r="AJ559" s="210"/>
      <c r="AK559" s="210"/>
      <c r="AL559" s="152"/>
      <c r="AM559" s="210" t="s">
        <v>530</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467</v>
      </c>
      <c r="AJ564" s="210"/>
      <c r="AK564" s="210"/>
      <c r="AL564" s="152"/>
      <c r="AM564" s="210" t="s">
        <v>530</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467</v>
      </c>
      <c r="AJ569" s="210"/>
      <c r="AK569" s="210"/>
      <c r="AL569" s="152"/>
      <c r="AM569" s="210" t="s">
        <v>530</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467</v>
      </c>
      <c r="AJ574" s="210"/>
      <c r="AK574" s="210"/>
      <c r="AL574" s="152"/>
      <c r="AM574" s="210" t="s">
        <v>530</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467</v>
      </c>
      <c r="AJ579" s="210"/>
      <c r="AK579" s="210"/>
      <c r="AL579" s="152"/>
      <c r="AM579" s="210" t="s">
        <v>530</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467</v>
      </c>
      <c r="AJ584" s="210"/>
      <c r="AK584" s="210"/>
      <c r="AL584" s="152"/>
      <c r="AM584" s="210" t="s">
        <v>530</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467</v>
      </c>
      <c r="AJ593" s="210"/>
      <c r="AK593" s="210"/>
      <c r="AL593" s="152"/>
      <c r="AM593" s="210" t="s">
        <v>530</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467</v>
      </c>
      <c r="AJ598" s="210"/>
      <c r="AK598" s="210"/>
      <c r="AL598" s="152"/>
      <c r="AM598" s="210" t="s">
        <v>530</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467</v>
      </c>
      <c r="AJ603" s="210"/>
      <c r="AK603" s="210"/>
      <c r="AL603" s="152"/>
      <c r="AM603" s="210" t="s">
        <v>530</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467</v>
      </c>
      <c r="AJ608" s="210"/>
      <c r="AK608" s="210"/>
      <c r="AL608" s="152"/>
      <c r="AM608" s="210" t="s">
        <v>530</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467</v>
      </c>
      <c r="AJ613" s="210"/>
      <c r="AK613" s="210"/>
      <c r="AL613" s="152"/>
      <c r="AM613" s="210" t="s">
        <v>530</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467</v>
      </c>
      <c r="AJ618" s="210"/>
      <c r="AK618" s="210"/>
      <c r="AL618" s="152"/>
      <c r="AM618" s="210" t="s">
        <v>530</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467</v>
      </c>
      <c r="AJ623" s="210"/>
      <c r="AK623" s="210"/>
      <c r="AL623" s="152"/>
      <c r="AM623" s="210" t="s">
        <v>530</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467</v>
      </c>
      <c r="AJ628" s="210"/>
      <c r="AK628" s="210"/>
      <c r="AL628" s="152"/>
      <c r="AM628" s="210" t="s">
        <v>530</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467</v>
      </c>
      <c r="AJ633" s="210"/>
      <c r="AK633" s="210"/>
      <c r="AL633" s="152"/>
      <c r="AM633" s="210" t="s">
        <v>530</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467</v>
      </c>
      <c r="AJ638" s="210"/>
      <c r="AK638" s="210"/>
      <c r="AL638" s="152"/>
      <c r="AM638" s="210" t="s">
        <v>530</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467</v>
      </c>
      <c r="AJ647" s="210"/>
      <c r="AK647" s="210"/>
      <c r="AL647" s="152"/>
      <c r="AM647" s="210" t="s">
        <v>530</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467</v>
      </c>
      <c r="AJ652" s="210"/>
      <c r="AK652" s="210"/>
      <c r="AL652" s="152"/>
      <c r="AM652" s="210" t="s">
        <v>530</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467</v>
      </c>
      <c r="AJ657" s="210"/>
      <c r="AK657" s="210"/>
      <c r="AL657" s="152"/>
      <c r="AM657" s="210" t="s">
        <v>530</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467</v>
      </c>
      <c r="AJ662" s="210"/>
      <c r="AK662" s="210"/>
      <c r="AL662" s="152"/>
      <c r="AM662" s="210" t="s">
        <v>530</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467</v>
      </c>
      <c r="AJ667" s="210"/>
      <c r="AK667" s="210"/>
      <c r="AL667" s="152"/>
      <c r="AM667" s="210" t="s">
        <v>530</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467</v>
      </c>
      <c r="AJ672" s="210"/>
      <c r="AK672" s="210"/>
      <c r="AL672" s="152"/>
      <c r="AM672" s="210" t="s">
        <v>530</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467</v>
      </c>
      <c r="AJ677" s="210"/>
      <c r="AK677" s="210"/>
      <c r="AL677" s="152"/>
      <c r="AM677" s="210" t="s">
        <v>530</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467</v>
      </c>
      <c r="AJ682" s="210"/>
      <c r="AK682" s="210"/>
      <c r="AL682" s="152"/>
      <c r="AM682" s="210" t="s">
        <v>530</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467</v>
      </c>
      <c r="AJ687" s="210"/>
      <c r="AK687" s="210"/>
      <c r="AL687" s="152"/>
      <c r="AM687" s="210" t="s">
        <v>530</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467</v>
      </c>
      <c r="AJ692" s="210"/>
      <c r="AK692" s="210"/>
      <c r="AL692" s="152"/>
      <c r="AM692" s="210" t="s">
        <v>530</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5" t="s">
        <v>31</v>
      </c>
      <c r="AH701" s="379"/>
      <c r="AI701" s="379"/>
      <c r="AJ701" s="379"/>
      <c r="AK701" s="379"/>
      <c r="AL701" s="379"/>
      <c r="AM701" s="379"/>
      <c r="AN701" s="379"/>
      <c r="AO701" s="379"/>
      <c r="AP701" s="379"/>
      <c r="AQ701" s="379"/>
      <c r="AR701" s="379"/>
      <c r="AS701" s="379"/>
      <c r="AT701" s="379"/>
      <c r="AU701" s="379"/>
      <c r="AV701" s="379"/>
      <c r="AW701" s="379"/>
      <c r="AX701" s="826"/>
    </row>
    <row r="702" spans="1:50" ht="27" customHeight="1" x14ac:dyDescent="0.15">
      <c r="A702" s="872" t="s">
        <v>259</v>
      </c>
      <c r="B702" s="873"/>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548</v>
      </c>
      <c r="AE702" s="339"/>
      <c r="AF702" s="339"/>
      <c r="AG702" s="382" t="s">
        <v>561</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74"/>
      <c r="B703" s="875"/>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9"/>
      <c r="AD703" s="321" t="s">
        <v>548</v>
      </c>
      <c r="AE703" s="322"/>
      <c r="AF703" s="322"/>
      <c r="AG703" s="94" t="s">
        <v>562</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6"/>
      <c r="B704" s="877"/>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548</v>
      </c>
      <c r="AE704" s="784"/>
      <c r="AF704" s="784"/>
      <c r="AG704" s="160" t="s">
        <v>563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4" t="s">
        <v>548</v>
      </c>
      <c r="AE705" s="715"/>
      <c r="AF705" s="715"/>
      <c r="AG705" s="118" t="s">
        <v>583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5"/>
      <c r="D706" s="796"/>
      <c r="E706" s="730" t="s">
        <v>523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584</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7"/>
      <c r="D707" s="798"/>
      <c r="E707" s="733" t="s">
        <v>451</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7" t="s">
        <v>584</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564</v>
      </c>
      <c r="AE708" s="605"/>
      <c r="AF708" s="656"/>
      <c r="AG708" s="742" t="s">
        <v>558</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548</v>
      </c>
      <c r="AE709" s="322"/>
      <c r="AF709" s="322"/>
      <c r="AG709" s="94" t="s">
        <v>565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548</v>
      </c>
      <c r="AE710" s="322"/>
      <c r="AF710" s="322"/>
      <c r="AG710" s="94" t="s">
        <v>566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1" t="s">
        <v>548</v>
      </c>
      <c r="AE711" s="322"/>
      <c r="AF711" s="322"/>
      <c r="AG711" s="94" t="s">
        <v>567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8" t="s">
        <v>483</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3" t="s">
        <v>564</v>
      </c>
      <c r="AE712" s="784"/>
      <c r="AF712" s="784"/>
      <c r="AG712" s="811" t="s">
        <v>558</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9" t="s">
        <v>484</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548</v>
      </c>
      <c r="AE713" s="322"/>
      <c r="AF713" s="663"/>
      <c r="AG713" s="94" t="s">
        <v>568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456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548</v>
      </c>
      <c r="AE714" s="809"/>
      <c r="AF714" s="810"/>
      <c r="AG714" s="736" t="s">
        <v>569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5"/>
      <c r="C715" s="786" t="s">
        <v>457</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548</v>
      </c>
      <c r="AE715" s="605"/>
      <c r="AF715" s="656"/>
      <c r="AG715" s="742" t="s">
        <v>570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548</v>
      </c>
      <c r="AE716" s="627"/>
      <c r="AF716" s="627"/>
      <c r="AG716" s="94" t="s">
        <v>571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548</v>
      </c>
      <c r="AE717" s="322"/>
      <c r="AF717" s="322"/>
      <c r="AG717" s="94" t="s">
        <v>572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548</v>
      </c>
      <c r="AE718" s="322"/>
      <c r="AF718" s="322"/>
      <c r="AG718" s="120" t="s">
        <v>573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564</v>
      </c>
      <c r="AE719" s="605"/>
      <c r="AF719" s="605"/>
      <c r="AG719" s="118" t="s">
        <v>667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475</v>
      </c>
      <c r="D720" s="293"/>
      <c r="E720" s="293"/>
      <c r="F720" s="296"/>
      <c r="G720" s="292" t="s">
        <v>476</v>
      </c>
      <c r="H720" s="293"/>
      <c r="I720" s="293"/>
      <c r="J720" s="293"/>
      <c r="K720" s="293"/>
      <c r="L720" s="293"/>
      <c r="M720" s="293"/>
      <c r="N720" s="292" t="s">
        <v>480</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c r="K721" s="284"/>
      <c r="L721" s="83" t="str">
        <f>IF(M721="","","-")</f>
        <v/>
      </c>
      <c r="M721" s="84"/>
      <c r="N721" s="297" t="s">
        <v>667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2" customHeight="1" x14ac:dyDescent="0.15">
      <c r="A726" s="640" t="s">
        <v>48</v>
      </c>
      <c r="B726" s="803"/>
      <c r="C726" s="816" t="s">
        <v>53</v>
      </c>
      <c r="D726" s="839"/>
      <c r="E726" s="839"/>
      <c r="F726" s="840"/>
      <c r="G726" s="574" t="s">
        <v>574</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4"/>
      <c r="B727" s="805"/>
      <c r="C727" s="748" t="s">
        <v>57</v>
      </c>
      <c r="D727" s="749"/>
      <c r="E727" s="749"/>
      <c r="F727" s="750"/>
      <c r="G727" s="572" t="s">
        <v>585</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7.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7.75" customHeight="1" thickBot="1" x14ac:dyDescent="0.2">
      <c r="A731" s="800" t="s">
        <v>256</v>
      </c>
      <c r="B731" s="801"/>
      <c r="C731" s="801"/>
      <c r="D731" s="801"/>
      <c r="E731" s="802"/>
      <c r="F731" s="729" t="s">
        <v>673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2.75" customHeight="1" thickBot="1" x14ac:dyDescent="0.2">
      <c r="A733" s="673" t="s">
        <v>686</v>
      </c>
      <c r="B733" s="674"/>
      <c r="C733" s="674"/>
      <c r="D733" s="674"/>
      <c r="E733" s="675"/>
      <c r="F733" s="637" t="s">
        <v>688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12.75" customHeight="1" thickBot="1" x14ac:dyDescent="0.2">
      <c r="A735" s="791" t="s">
        <v>687</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490</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3" t="s">
        <v>430</v>
      </c>
      <c r="B737" s="203"/>
      <c r="C737" s="203"/>
      <c r="D737" s="204"/>
      <c r="E737" s="989" t="s">
        <v>575</v>
      </c>
      <c r="F737" s="989"/>
      <c r="G737" s="989"/>
      <c r="H737" s="989"/>
      <c r="I737" s="989"/>
      <c r="J737" s="989"/>
      <c r="K737" s="989"/>
      <c r="L737" s="989"/>
      <c r="M737" s="989"/>
      <c r="N737" s="358" t="s">
        <v>358</v>
      </c>
      <c r="O737" s="358"/>
      <c r="P737" s="358"/>
      <c r="Q737" s="358"/>
      <c r="R737" s="989" t="s">
        <v>576</v>
      </c>
      <c r="S737" s="989"/>
      <c r="T737" s="989"/>
      <c r="U737" s="989"/>
      <c r="V737" s="989"/>
      <c r="W737" s="989"/>
      <c r="X737" s="989"/>
      <c r="Y737" s="989"/>
      <c r="Z737" s="989"/>
      <c r="AA737" s="358" t="s">
        <v>359</v>
      </c>
      <c r="AB737" s="358"/>
      <c r="AC737" s="358"/>
      <c r="AD737" s="358"/>
      <c r="AE737" s="989" t="s">
        <v>577</v>
      </c>
      <c r="AF737" s="989"/>
      <c r="AG737" s="989"/>
      <c r="AH737" s="989"/>
      <c r="AI737" s="989"/>
      <c r="AJ737" s="989"/>
      <c r="AK737" s="989"/>
      <c r="AL737" s="989"/>
      <c r="AM737" s="989"/>
      <c r="AN737" s="358" t="s">
        <v>360</v>
      </c>
      <c r="AO737" s="358"/>
      <c r="AP737" s="358"/>
      <c r="AQ737" s="358"/>
      <c r="AR737" s="990" t="s">
        <v>578</v>
      </c>
      <c r="AS737" s="991"/>
      <c r="AT737" s="991"/>
      <c r="AU737" s="991"/>
      <c r="AV737" s="991"/>
      <c r="AW737" s="991"/>
      <c r="AX737" s="992"/>
      <c r="AY737" s="89"/>
      <c r="AZ737" s="89"/>
    </row>
    <row r="738" spans="1:52" ht="24.75" customHeight="1" x14ac:dyDescent="0.15">
      <c r="A738" s="993" t="s">
        <v>361</v>
      </c>
      <c r="B738" s="203"/>
      <c r="C738" s="203"/>
      <c r="D738" s="204"/>
      <c r="E738" s="989" t="s">
        <v>579</v>
      </c>
      <c r="F738" s="989"/>
      <c r="G738" s="989"/>
      <c r="H738" s="989"/>
      <c r="I738" s="989"/>
      <c r="J738" s="989"/>
      <c r="K738" s="989"/>
      <c r="L738" s="989"/>
      <c r="M738" s="989"/>
      <c r="N738" s="358" t="s">
        <v>362</v>
      </c>
      <c r="O738" s="358"/>
      <c r="P738" s="358"/>
      <c r="Q738" s="358"/>
      <c r="R738" s="989" t="s">
        <v>580</v>
      </c>
      <c r="S738" s="989"/>
      <c r="T738" s="989"/>
      <c r="U738" s="989"/>
      <c r="V738" s="989"/>
      <c r="W738" s="989"/>
      <c r="X738" s="989"/>
      <c r="Y738" s="989"/>
      <c r="Z738" s="989"/>
      <c r="AA738" s="358" t="s">
        <v>477</v>
      </c>
      <c r="AB738" s="358"/>
      <c r="AC738" s="358"/>
      <c r="AD738" s="358"/>
      <c r="AE738" s="989" t="s">
        <v>581</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537</v>
      </c>
      <c r="B739" s="998"/>
      <c r="C739" s="998"/>
      <c r="D739" s="999"/>
      <c r="E739" s="1000" t="s">
        <v>544</v>
      </c>
      <c r="F739" s="1001"/>
      <c r="G739" s="1001"/>
      <c r="H739" s="91" t="str">
        <f>IF(E739="", "", "(")</f>
        <v>(</v>
      </c>
      <c r="I739" s="984"/>
      <c r="J739" s="984"/>
      <c r="K739" s="91" t="str">
        <f>IF(OR(I739="　", I739=""), "", "-")</f>
        <v/>
      </c>
      <c r="L739" s="985">
        <v>182</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4" t="s">
        <v>526</v>
      </c>
      <c r="B740" s="615"/>
      <c r="C740" s="615"/>
      <c r="D740" s="615"/>
      <c r="E740" s="615"/>
      <c r="F740" s="616"/>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2"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2"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42"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0.7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0.75"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0.7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75"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0.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0.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0.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0.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1.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1.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1.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1.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1.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1.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1.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1.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1.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528</v>
      </c>
      <c r="B779" s="629"/>
      <c r="C779" s="629"/>
      <c r="D779" s="629"/>
      <c r="E779" s="629"/>
      <c r="F779" s="630"/>
      <c r="G779" s="595" t="str">
        <f>"A."&amp;C837</f>
        <v>A.中部地方整備局</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tr">
        <f>"B."&amp;C870</f>
        <v>B.（株）長大　名古屋支社</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681</v>
      </c>
      <c r="H781" s="671"/>
      <c r="I781" s="671"/>
      <c r="J781" s="671"/>
      <c r="K781" s="672"/>
      <c r="L781" s="836" t="str">
        <f>P837</f>
        <v>工事の実施及び工事にかかる調査・設計</v>
      </c>
      <c r="M781" s="665"/>
      <c r="N781" s="665"/>
      <c r="O781" s="665"/>
      <c r="P781" s="665"/>
      <c r="Q781" s="665"/>
      <c r="R781" s="665"/>
      <c r="S781" s="665"/>
      <c r="T781" s="665"/>
      <c r="U781" s="665"/>
      <c r="V781" s="665"/>
      <c r="W781" s="665"/>
      <c r="X781" s="666"/>
      <c r="Y781" s="385">
        <f>Y837</f>
        <v>30897</v>
      </c>
      <c r="Z781" s="386"/>
      <c r="AA781" s="386"/>
      <c r="AB781" s="806"/>
      <c r="AC781" s="670" t="s">
        <v>682</v>
      </c>
      <c r="AD781" s="671"/>
      <c r="AE781" s="671"/>
      <c r="AF781" s="671"/>
      <c r="AG781" s="672"/>
      <c r="AH781" s="664" t="s">
        <v>642</v>
      </c>
      <c r="AI781" s="665"/>
      <c r="AJ781" s="665"/>
      <c r="AK781" s="665"/>
      <c r="AL781" s="665"/>
      <c r="AM781" s="665"/>
      <c r="AN781" s="665"/>
      <c r="AO781" s="665"/>
      <c r="AP781" s="665"/>
      <c r="AQ781" s="665"/>
      <c r="AR781" s="665"/>
      <c r="AS781" s="665"/>
      <c r="AT781" s="666"/>
      <c r="AU781" s="385">
        <v>343</v>
      </c>
      <c r="AV781" s="386"/>
      <c r="AW781" s="386"/>
      <c r="AX781" s="387"/>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682</v>
      </c>
      <c r="AD782" s="607"/>
      <c r="AE782" s="607"/>
      <c r="AF782" s="607"/>
      <c r="AG782" s="608"/>
      <c r="AH782" s="598" t="s">
        <v>643</v>
      </c>
      <c r="AI782" s="599"/>
      <c r="AJ782" s="599"/>
      <c r="AK782" s="599"/>
      <c r="AL782" s="599"/>
      <c r="AM782" s="599"/>
      <c r="AN782" s="599"/>
      <c r="AO782" s="599"/>
      <c r="AP782" s="599"/>
      <c r="AQ782" s="599"/>
      <c r="AR782" s="599"/>
      <c r="AS782" s="599"/>
      <c r="AT782" s="600"/>
      <c r="AU782" s="601">
        <v>310</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682</v>
      </c>
      <c r="AD783" s="607"/>
      <c r="AE783" s="607"/>
      <c r="AF783" s="607"/>
      <c r="AG783" s="608"/>
      <c r="AH783" s="598" t="s">
        <v>668</v>
      </c>
      <c r="AI783" s="599"/>
      <c r="AJ783" s="599"/>
      <c r="AK783" s="599"/>
      <c r="AL783" s="599"/>
      <c r="AM783" s="599"/>
      <c r="AN783" s="599"/>
      <c r="AO783" s="599"/>
      <c r="AP783" s="599"/>
      <c r="AQ783" s="599"/>
      <c r="AR783" s="599"/>
      <c r="AS783" s="599"/>
      <c r="AT783" s="600"/>
      <c r="AU783" s="601">
        <v>29</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30897</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682</v>
      </c>
      <c r="AV791" s="833"/>
      <c r="AW791" s="833"/>
      <c r="AX791" s="835"/>
    </row>
    <row r="792" spans="1:50" ht="24.75" customHeight="1" x14ac:dyDescent="0.15">
      <c r="A792" s="631"/>
      <c r="B792" s="632"/>
      <c r="C792" s="632"/>
      <c r="D792" s="632"/>
      <c r="E792" s="632"/>
      <c r="F792" s="633"/>
      <c r="G792" s="595" t="str">
        <f>"C."&amp;C903</f>
        <v>C.個人（イ）</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tr">
        <f>"D."&amp;C936</f>
        <v>D.（一財）橋梁調査会</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683</v>
      </c>
      <c r="H794" s="671"/>
      <c r="I794" s="671"/>
      <c r="J794" s="671"/>
      <c r="K794" s="672"/>
      <c r="L794" s="836" t="str">
        <f>P903</f>
        <v>用地補償</v>
      </c>
      <c r="M794" s="665"/>
      <c r="N794" s="665"/>
      <c r="O794" s="665"/>
      <c r="P794" s="665"/>
      <c r="Q794" s="665"/>
      <c r="R794" s="665"/>
      <c r="S794" s="665"/>
      <c r="T794" s="665"/>
      <c r="U794" s="665"/>
      <c r="V794" s="665"/>
      <c r="W794" s="665"/>
      <c r="X794" s="666"/>
      <c r="Y794" s="385">
        <f>Y903</f>
        <v>10</v>
      </c>
      <c r="Z794" s="386"/>
      <c r="AA794" s="386"/>
      <c r="AB794" s="806"/>
      <c r="AC794" s="670" t="s">
        <v>682</v>
      </c>
      <c r="AD794" s="671"/>
      <c r="AE794" s="671"/>
      <c r="AF794" s="671"/>
      <c r="AG794" s="672"/>
      <c r="AH794" s="836" t="str">
        <f>P936</f>
        <v>橋梁診断業務</v>
      </c>
      <c r="AI794" s="665"/>
      <c r="AJ794" s="665"/>
      <c r="AK794" s="665"/>
      <c r="AL794" s="665"/>
      <c r="AM794" s="665"/>
      <c r="AN794" s="665"/>
      <c r="AO794" s="665"/>
      <c r="AP794" s="665"/>
      <c r="AQ794" s="665"/>
      <c r="AR794" s="665"/>
      <c r="AS794" s="665"/>
      <c r="AT794" s="666"/>
      <c r="AU794" s="385">
        <f>Y936</f>
        <v>519</v>
      </c>
      <c r="AV794" s="386"/>
      <c r="AW794" s="386"/>
      <c r="AX794" s="387"/>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10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519</v>
      </c>
      <c r="AV804" s="833"/>
      <c r="AW804" s="833"/>
      <c r="AX804" s="835"/>
    </row>
    <row r="805" spans="1:50" ht="24.75" customHeight="1" x14ac:dyDescent="0.15">
      <c r="A805" s="631"/>
      <c r="B805" s="632"/>
      <c r="C805" s="632"/>
      <c r="D805" s="632"/>
      <c r="E805" s="632"/>
      <c r="F805" s="633"/>
      <c r="G805" s="595" t="str">
        <f>"E."&amp;C969</f>
        <v>E.東京都</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644</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684</v>
      </c>
      <c r="H807" s="671"/>
      <c r="I807" s="671"/>
      <c r="J807" s="671"/>
      <c r="K807" s="672"/>
      <c r="L807" s="836" t="str">
        <f>P969</f>
        <v>道路施設点検委託</v>
      </c>
      <c r="M807" s="665"/>
      <c r="N807" s="665"/>
      <c r="O807" s="665"/>
      <c r="P807" s="665"/>
      <c r="Q807" s="665"/>
      <c r="R807" s="665"/>
      <c r="S807" s="665"/>
      <c r="T807" s="665"/>
      <c r="U807" s="665"/>
      <c r="V807" s="665"/>
      <c r="W807" s="665"/>
      <c r="X807" s="666"/>
      <c r="Y807" s="385">
        <f>Y969</f>
        <v>8</v>
      </c>
      <c r="Z807" s="386"/>
      <c r="AA807" s="386"/>
      <c r="AB807" s="806"/>
      <c r="AC807" s="670" t="s">
        <v>682</v>
      </c>
      <c r="AD807" s="671"/>
      <c r="AE807" s="671"/>
      <c r="AF807" s="671"/>
      <c r="AG807" s="672"/>
      <c r="AH807" s="664" t="s">
        <v>645</v>
      </c>
      <c r="AI807" s="665"/>
      <c r="AJ807" s="665"/>
      <c r="AK807" s="665"/>
      <c r="AL807" s="665"/>
      <c r="AM807" s="665"/>
      <c r="AN807" s="665"/>
      <c r="AO807" s="665"/>
      <c r="AP807" s="665"/>
      <c r="AQ807" s="665"/>
      <c r="AR807" s="665"/>
      <c r="AS807" s="665"/>
      <c r="AT807" s="666"/>
      <c r="AU807" s="385">
        <v>296</v>
      </c>
      <c r="AV807" s="386"/>
      <c r="AW807" s="386"/>
      <c r="AX807" s="387"/>
    </row>
    <row r="808" spans="1:50" ht="24.75"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8</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296</v>
      </c>
      <c r="AV817" s="833"/>
      <c r="AW817" s="833"/>
      <c r="AX817" s="835"/>
    </row>
    <row r="818" spans="1:50" ht="24.75" customHeight="1" x14ac:dyDescent="0.15">
      <c r="A818" s="631"/>
      <c r="B818" s="632"/>
      <c r="C818" s="632"/>
      <c r="D818" s="632"/>
      <c r="E818" s="632"/>
      <c r="F818" s="633"/>
      <c r="G818" s="595" t="str">
        <f>"G."&amp;C1035</f>
        <v xml:space="preserve">G.スカパーＪＳＡＴ（株） </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670" t="s">
        <v>685</v>
      </c>
      <c r="H820" s="671"/>
      <c r="I820" s="671"/>
      <c r="J820" s="671"/>
      <c r="K820" s="672"/>
      <c r="L820" s="836" t="str">
        <f>P1035</f>
        <v>衛星通信回線の利用</v>
      </c>
      <c r="M820" s="665"/>
      <c r="N820" s="665"/>
      <c r="O820" s="665"/>
      <c r="P820" s="665"/>
      <c r="Q820" s="665"/>
      <c r="R820" s="665"/>
      <c r="S820" s="665"/>
      <c r="T820" s="665"/>
      <c r="U820" s="665"/>
      <c r="V820" s="665"/>
      <c r="W820" s="665"/>
      <c r="X820" s="666"/>
      <c r="Y820" s="385">
        <f>Y1035</f>
        <v>167</v>
      </c>
      <c r="Z820" s="386"/>
      <c r="AA820" s="386"/>
      <c r="AB820" s="806"/>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167</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481</v>
      </c>
      <c r="AM831" s="274"/>
      <c r="AN831" s="274"/>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431</v>
      </c>
      <c r="K836" s="358"/>
      <c r="L836" s="358"/>
      <c r="M836" s="358"/>
      <c r="N836" s="358"/>
      <c r="O836" s="358"/>
      <c r="P836" s="359" t="s">
        <v>376</v>
      </c>
      <c r="Q836" s="359"/>
      <c r="R836" s="359"/>
      <c r="S836" s="359"/>
      <c r="T836" s="359"/>
      <c r="U836" s="359"/>
      <c r="V836" s="359"/>
      <c r="W836" s="359"/>
      <c r="X836" s="359"/>
      <c r="Y836" s="360" t="s">
        <v>428</v>
      </c>
      <c r="Z836" s="361"/>
      <c r="AA836" s="361"/>
      <c r="AB836" s="361"/>
      <c r="AC836" s="142" t="s">
        <v>474</v>
      </c>
      <c r="AD836" s="142"/>
      <c r="AE836" s="142"/>
      <c r="AF836" s="142"/>
      <c r="AG836" s="142"/>
      <c r="AH836" s="360" t="s">
        <v>509</v>
      </c>
      <c r="AI836" s="357"/>
      <c r="AJ836" s="357"/>
      <c r="AK836" s="357"/>
      <c r="AL836" s="357" t="s">
        <v>21</v>
      </c>
      <c r="AM836" s="357"/>
      <c r="AN836" s="357"/>
      <c r="AO836" s="362"/>
      <c r="AP836" s="363" t="s">
        <v>432</v>
      </c>
      <c r="AQ836" s="363"/>
      <c r="AR836" s="363"/>
      <c r="AS836" s="363"/>
      <c r="AT836" s="363"/>
      <c r="AU836" s="363"/>
      <c r="AV836" s="363"/>
      <c r="AW836" s="363"/>
      <c r="AX836" s="363"/>
    </row>
    <row r="837" spans="1:50" ht="30" customHeight="1" x14ac:dyDescent="0.15">
      <c r="A837" s="373">
        <v>1</v>
      </c>
      <c r="B837" s="373">
        <v>1</v>
      </c>
      <c r="C837" s="340" t="s">
        <v>589</v>
      </c>
      <c r="D837" s="340"/>
      <c r="E837" s="340"/>
      <c r="F837" s="340"/>
      <c r="G837" s="340"/>
      <c r="H837" s="340"/>
      <c r="I837" s="340"/>
      <c r="J837" s="341" t="s">
        <v>588</v>
      </c>
      <c r="K837" s="342"/>
      <c r="L837" s="342"/>
      <c r="M837" s="342"/>
      <c r="N837" s="342"/>
      <c r="O837" s="342"/>
      <c r="P837" s="343" t="s">
        <v>590</v>
      </c>
      <c r="Q837" s="343"/>
      <c r="R837" s="343"/>
      <c r="S837" s="343"/>
      <c r="T837" s="343"/>
      <c r="U837" s="343"/>
      <c r="V837" s="343"/>
      <c r="W837" s="343"/>
      <c r="X837" s="343"/>
      <c r="Y837" s="344">
        <v>30897</v>
      </c>
      <c r="Z837" s="345"/>
      <c r="AA837" s="345"/>
      <c r="AB837" s="346"/>
      <c r="AC837" s="356"/>
      <c r="AD837" s="364"/>
      <c r="AE837" s="364"/>
      <c r="AF837" s="364"/>
      <c r="AG837" s="364"/>
      <c r="AH837" s="365" t="s">
        <v>588</v>
      </c>
      <c r="AI837" s="366"/>
      <c r="AJ837" s="366"/>
      <c r="AK837" s="366"/>
      <c r="AL837" s="350" t="s">
        <v>588</v>
      </c>
      <c r="AM837" s="351"/>
      <c r="AN837" s="351"/>
      <c r="AO837" s="352"/>
      <c r="AP837" s="353" t="s">
        <v>588</v>
      </c>
      <c r="AQ837" s="353"/>
      <c r="AR837" s="353"/>
      <c r="AS837" s="353"/>
      <c r="AT837" s="353"/>
      <c r="AU837" s="353"/>
      <c r="AV837" s="353"/>
      <c r="AW837" s="353"/>
      <c r="AX837" s="353"/>
    </row>
    <row r="838" spans="1:50" ht="30" customHeight="1" x14ac:dyDescent="0.15">
      <c r="A838" s="373">
        <v>2</v>
      </c>
      <c r="B838" s="373">
        <v>1</v>
      </c>
      <c r="C838" s="340" t="s">
        <v>591</v>
      </c>
      <c r="D838" s="340"/>
      <c r="E838" s="340"/>
      <c r="F838" s="340"/>
      <c r="G838" s="340"/>
      <c r="H838" s="340"/>
      <c r="I838" s="340"/>
      <c r="J838" s="341" t="s">
        <v>588</v>
      </c>
      <c r="K838" s="342"/>
      <c r="L838" s="342"/>
      <c r="M838" s="342"/>
      <c r="N838" s="342"/>
      <c r="O838" s="342"/>
      <c r="P838" s="343" t="s">
        <v>590</v>
      </c>
      <c r="Q838" s="343"/>
      <c r="R838" s="343"/>
      <c r="S838" s="343"/>
      <c r="T838" s="343"/>
      <c r="U838" s="343"/>
      <c r="V838" s="343"/>
      <c r="W838" s="343"/>
      <c r="X838" s="343"/>
      <c r="Y838" s="344">
        <v>27028</v>
      </c>
      <c r="Z838" s="345"/>
      <c r="AA838" s="345"/>
      <c r="AB838" s="346"/>
      <c r="AC838" s="356"/>
      <c r="AD838" s="356"/>
      <c r="AE838" s="356"/>
      <c r="AF838" s="356"/>
      <c r="AG838" s="356"/>
      <c r="AH838" s="365" t="s">
        <v>588</v>
      </c>
      <c r="AI838" s="366"/>
      <c r="AJ838" s="366"/>
      <c r="AK838" s="366"/>
      <c r="AL838" s="350" t="s">
        <v>588</v>
      </c>
      <c r="AM838" s="351"/>
      <c r="AN838" s="351"/>
      <c r="AO838" s="352"/>
      <c r="AP838" s="353" t="s">
        <v>588</v>
      </c>
      <c r="AQ838" s="353"/>
      <c r="AR838" s="353"/>
      <c r="AS838" s="353"/>
      <c r="AT838" s="353"/>
      <c r="AU838" s="353"/>
      <c r="AV838" s="353"/>
      <c r="AW838" s="353"/>
      <c r="AX838" s="353"/>
    </row>
    <row r="839" spans="1:50" ht="30" customHeight="1" x14ac:dyDescent="0.15">
      <c r="A839" s="373">
        <v>3</v>
      </c>
      <c r="B839" s="373">
        <v>1</v>
      </c>
      <c r="C839" s="340" t="s">
        <v>592</v>
      </c>
      <c r="D839" s="340"/>
      <c r="E839" s="340"/>
      <c r="F839" s="340"/>
      <c r="G839" s="340"/>
      <c r="H839" s="340"/>
      <c r="I839" s="340"/>
      <c r="J839" s="341" t="s">
        <v>588</v>
      </c>
      <c r="K839" s="342"/>
      <c r="L839" s="342"/>
      <c r="M839" s="342"/>
      <c r="N839" s="342"/>
      <c r="O839" s="342"/>
      <c r="P839" s="343" t="s">
        <v>590</v>
      </c>
      <c r="Q839" s="343"/>
      <c r="R839" s="343"/>
      <c r="S839" s="343"/>
      <c r="T839" s="343"/>
      <c r="U839" s="343"/>
      <c r="V839" s="343"/>
      <c r="W839" s="343"/>
      <c r="X839" s="343"/>
      <c r="Y839" s="344">
        <v>26776</v>
      </c>
      <c r="Z839" s="345"/>
      <c r="AA839" s="345"/>
      <c r="AB839" s="346"/>
      <c r="AC839" s="356"/>
      <c r="AD839" s="356"/>
      <c r="AE839" s="356"/>
      <c r="AF839" s="356"/>
      <c r="AG839" s="356"/>
      <c r="AH839" s="365" t="s">
        <v>588</v>
      </c>
      <c r="AI839" s="366"/>
      <c r="AJ839" s="366"/>
      <c r="AK839" s="366"/>
      <c r="AL839" s="350" t="s">
        <v>588</v>
      </c>
      <c r="AM839" s="351"/>
      <c r="AN839" s="351"/>
      <c r="AO839" s="352"/>
      <c r="AP839" s="353" t="s">
        <v>588</v>
      </c>
      <c r="AQ839" s="353"/>
      <c r="AR839" s="353"/>
      <c r="AS839" s="353"/>
      <c r="AT839" s="353"/>
      <c r="AU839" s="353"/>
      <c r="AV839" s="353"/>
      <c r="AW839" s="353"/>
      <c r="AX839" s="353"/>
    </row>
    <row r="840" spans="1:50" ht="30" customHeight="1" x14ac:dyDescent="0.15">
      <c r="A840" s="373">
        <v>4</v>
      </c>
      <c r="B840" s="373">
        <v>1</v>
      </c>
      <c r="C840" s="340" t="s">
        <v>593</v>
      </c>
      <c r="D840" s="340"/>
      <c r="E840" s="340"/>
      <c r="F840" s="340"/>
      <c r="G840" s="340"/>
      <c r="H840" s="340"/>
      <c r="I840" s="340"/>
      <c r="J840" s="341" t="s">
        <v>588</v>
      </c>
      <c r="K840" s="342"/>
      <c r="L840" s="342"/>
      <c r="M840" s="342"/>
      <c r="N840" s="342"/>
      <c r="O840" s="342"/>
      <c r="P840" s="343" t="s">
        <v>590</v>
      </c>
      <c r="Q840" s="343"/>
      <c r="R840" s="343"/>
      <c r="S840" s="343"/>
      <c r="T840" s="343"/>
      <c r="U840" s="343"/>
      <c r="V840" s="343"/>
      <c r="W840" s="343"/>
      <c r="X840" s="343"/>
      <c r="Y840" s="344">
        <v>25916</v>
      </c>
      <c r="Z840" s="345"/>
      <c r="AA840" s="345"/>
      <c r="AB840" s="346"/>
      <c r="AC840" s="356"/>
      <c r="AD840" s="356"/>
      <c r="AE840" s="356"/>
      <c r="AF840" s="356"/>
      <c r="AG840" s="356"/>
      <c r="AH840" s="365" t="s">
        <v>588</v>
      </c>
      <c r="AI840" s="366"/>
      <c r="AJ840" s="366"/>
      <c r="AK840" s="366"/>
      <c r="AL840" s="350" t="s">
        <v>588</v>
      </c>
      <c r="AM840" s="351"/>
      <c r="AN840" s="351"/>
      <c r="AO840" s="352"/>
      <c r="AP840" s="353" t="s">
        <v>588</v>
      </c>
      <c r="AQ840" s="353"/>
      <c r="AR840" s="353"/>
      <c r="AS840" s="353"/>
      <c r="AT840" s="353"/>
      <c r="AU840" s="353"/>
      <c r="AV840" s="353"/>
      <c r="AW840" s="353"/>
      <c r="AX840" s="353"/>
    </row>
    <row r="841" spans="1:50" ht="30" customHeight="1" x14ac:dyDescent="0.15">
      <c r="A841" s="373">
        <v>5</v>
      </c>
      <c r="B841" s="373">
        <v>1</v>
      </c>
      <c r="C841" s="340" t="s">
        <v>594</v>
      </c>
      <c r="D841" s="340"/>
      <c r="E841" s="340"/>
      <c r="F841" s="340"/>
      <c r="G841" s="340"/>
      <c r="H841" s="340"/>
      <c r="I841" s="340"/>
      <c r="J841" s="341" t="s">
        <v>588</v>
      </c>
      <c r="K841" s="342"/>
      <c r="L841" s="342"/>
      <c r="M841" s="342"/>
      <c r="N841" s="342"/>
      <c r="O841" s="342"/>
      <c r="P841" s="343" t="s">
        <v>590</v>
      </c>
      <c r="Q841" s="343"/>
      <c r="R841" s="343"/>
      <c r="S841" s="343"/>
      <c r="T841" s="343"/>
      <c r="U841" s="343"/>
      <c r="V841" s="343"/>
      <c r="W841" s="343"/>
      <c r="X841" s="343"/>
      <c r="Y841" s="344">
        <v>20684</v>
      </c>
      <c r="Z841" s="345"/>
      <c r="AA841" s="345"/>
      <c r="AB841" s="346"/>
      <c r="AC841" s="347"/>
      <c r="AD841" s="347"/>
      <c r="AE841" s="347"/>
      <c r="AF841" s="347"/>
      <c r="AG841" s="347"/>
      <c r="AH841" s="365" t="s">
        <v>588</v>
      </c>
      <c r="AI841" s="366"/>
      <c r="AJ841" s="366"/>
      <c r="AK841" s="366"/>
      <c r="AL841" s="350" t="s">
        <v>588</v>
      </c>
      <c r="AM841" s="351"/>
      <c r="AN841" s="351"/>
      <c r="AO841" s="352"/>
      <c r="AP841" s="353" t="s">
        <v>588</v>
      </c>
      <c r="AQ841" s="353"/>
      <c r="AR841" s="353"/>
      <c r="AS841" s="353"/>
      <c r="AT841" s="353"/>
      <c r="AU841" s="353"/>
      <c r="AV841" s="353"/>
      <c r="AW841" s="353"/>
      <c r="AX841" s="353"/>
    </row>
    <row r="842" spans="1:50" ht="30" customHeight="1" x14ac:dyDescent="0.15">
      <c r="A842" s="373">
        <v>6</v>
      </c>
      <c r="B842" s="373">
        <v>1</v>
      </c>
      <c r="C842" s="340" t="s">
        <v>595</v>
      </c>
      <c r="D842" s="340"/>
      <c r="E842" s="340"/>
      <c r="F842" s="340"/>
      <c r="G842" s="340"/>
      <c r="H842" s="340"/>
      <c r="I842" s="340"/>
      <c r="J842" s="341" t="s">
        <v>588</v>
      </c>
      <c r="K842" s="342"/>
      <c r="L842" s="342"/>
      <c r="M842" s="342"/>
      <c r="N842" s="342"/>
      <c r="O842" s="342"/>
      <c r="P842" s="343" t="s">
        <v>590</v>
      </c>
      <c r="Q842" s="343"/>
      <c r="R842" s="343"/>
      <c r="S842" s="343"/>
      <c r="T842" s="343"/>
      <c r="U842" s="343"/>
      <c r="V842" s="343"/>
      <c r="W842" s="343"/>
      <c r="X842" s="343"/>
      <c r="Y842" s="344">
        <v>18403</v>
      </c>
      <c r="Z842" s="345"/>
      <c r="AA842" s="345"/>
      <c r="AB842" s="346"/>
      <c r="AC842" s="347"/>
      <c r="AD842" s="347"/>
      <c r="AE842" s="347"/>
      <c r="AF842" s="347"/>
      <c r="AG842" s="347"/>
      <c r="AH842" s="365" t="s">
        <v>588</v>
      </c>
      <c r="AI842" s="366"/>
      <c r="AJ842" s="366"/>
      <c r="AK842" s="366"/>
      <c r="AL842" s="350" t="s">
        <v>588</v>
      </c>
      <c r="AM842" s="351"/>
      <c r="AN842" s="351"/>
      <c r="AO842" s="352"/>
      <c r="AP842" s="353" t="s">
        <v>588</v>
      </c>
      <c r="AQ842" s="353"/>
      <c r="AR842" s="353"/>
      <c r="AS842" s="353"/>
      <c r="AT842" s="353"/>
      <c r="AU842" s="353"/>
      <c r="AV842" s="353"/>
      <c r="AW842" s="353"/>
      <c r="AX842" s="353"/>
    </row>
    <row r="843" spans="1:50" ht="30" customHeight="1" x14ac:dyDescent="0.15">
      <c r="A843" s="373">
        <v>7</v>
      </c>
      <c r="B843" s="373">
        <v>1</v>
      </c>
      <c r="C843" s="340" t="s">
        <v>596</v>
      </c>
      <c r="D843" s="340"/>
      <c r="E843" s="340"/>
      <c r="F843" s="340"/>
      <c r="G843" s="340"/>
      <c r="H843" s="340"/>
      <c r="I843" s="340"/>
      <c r="J843" s="341" t="s">
        <v>588</v>
      </c>
      <c r="K843" s="342"/>
      <c r="L843" s="342"/>
      <c r="M843" s="342"/>
      <c r="N843" s="342"/>
      <c r="O843" s="342"/>
      <c r="P843" s="343" t="s">
        <v>590</v>
      </c>
      <c r="Q843" s="343"/>
      <c r="R843" s="343"/>
      <c r="S843" s="343"/>
      <c r="T843" s="343"/>
      <c r="U843" s="343"/>
      <c r="V843" s="343"/>
      <c r="W843" s="343"/>
      <c r="X843" s="343"/>
      <c r="Y843" s="344">
        <v>14656</v>
      </c>
      <c r="Z843" s="345"/>
      <c r="AA843" s="345"/>
      <c r="AB843" s="346"/>
      <c r="AC843" s="347"/>
      <c r="AD843" s="347"/>
      <c r="AE843" s="347"/>
      <c r="AF843" s="347"/>
      <c r="AG843" s="347"/>
      <c r="AH843" s="365" t="s">
        <v>588</v>
      </c>
      <c r="AI843" s="366"/>
      <c r="AJ843" s="366"/>
      <c r="AK843" s="366"/>
      <c r="AL843" s="350" t="s">
        <v>588</v>
      </c>
      <c r="AM843" s="351"/>
      <c r="AN843" s="351"/>
      <c r="AO843" s="352"/>
      <c r="AP843" s="353" t="s">
        <v>588</v>
      </c>
      <c r="AQ843" s="353"/>
      <c r="AR843" s="353"/>
      <c r="AS843" s="353"/>
      <c r="AT843" s="353"/>
      <c r="AU843" s="353"/>
      <c r="AV843" s="353"/>
      <c r="AW843" s="353"/>
      <c r="AX843" s="353"/>
    </row>
    <row r="844" spans="1:50" ht="30" customHeight="1" x14ac:dyDescent="0.15">
      <c r="A844" s="373">
        <v>8</v>
      </c>
      <c r="B844" s="373">
        <v>1</v>
      </c>
      <c r="C844" s="340" t="s">
        <v>597</v>
      </c>
      <c r="D844" s="340"/>
      <c r="E844" s="340"/>
      <c r="F844" s="340"/>
      <c r="G844" s="340"/>
      <c r="H844" s="340"/>
      <c r="I844" s="340"/>
      <c r="J844" s="341" t="s">
        <v>588</v>
      </c>
      <c r="K844" s="342"/>
      <c r="L844" s="342"/>
      <c r="M844" s="342"/>
      <c r="N844" s="342"/>
      <c r="O844" s="342"/>
      <c r="P844" s="343" t="s">
        <v>590</v>
      </c>
      <c r="Q844" s="343"/>
      <c r="R844" s="343"/>
      <c r="S844" s="343"/>
      <c r="T844" s="343"/>
      <c r="U844" s="343"/>
      <c r="V844" s="343"/>
      <c r="W844" s="343"/>
      <c r="X844" s="343"/>
      <c r="Y844" s="344">
        <v>12480</v>
      </c>
      <c r="Z844" s="345"/>
      <c r="AA844" s="345"/>
      <c r="AB844" s="346"/>
      <c r="AC844" s="347"/>
      <c r="AD844" s="347"/>
      <c r="AE844" s="347"/>
      <c r="AF844" s="347"/>
      <c r="AG844" s="347"/>
      <c r="AH844" s="365" t="s">
        <v>588</v>
      </c>
      <c r="AI844" s="366"/>
      <c r="AJ844" s="366"/>
      <c r="AK844" s="366"/>
      <c r="AL844" s="350" t="s">
        <v>588</v>
      </c>
      <c r="AM844" s="351"/>
      <c r="AN844" s="351"/>
      <c r="AO844" s="352"/>
      <c r="AP844" s="353" t="s">
        <v>588</v>
      </c>
      <c r="AQ844" s="353"/>
      <c r="AR844" s="353"/>
      <c r="AS844" s="353"/>
      <c r="AT844" s="353"/>
      <c r="AU844" s="353"/>
      <c r="AV844" s="353"/>
      <c r="AW844" s="353"/>
      <c r="AX844" s="353"/>
    </row>
    <row r="845" spans="1:50" ht="30" hidden="1" customHeight="1" x14ac:dyDescent="0.15">
      <c r="A845" s="373">
        <v>9</v>
      </c>
      <c r="B845" s="37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3">
        <v>10</v>
      </c>
      <c r="B846" s="37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3">
        <v>11</v>
      </c>
      <c r="B847" s="37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3">
        <v>12</v>
      </c>
      <c r="B848" s="37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3">
        <v>13</v>
      </c>
      <c r="B849" s="37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3">
        <v>14</v>
      </c>
      <c r="B850" s="37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3">
        <v>15</v>
      </c>
      <c r="B851" s="37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3">
        <v>16</v>
      </c>
      <c r="B852" s="37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3">
        <v>17</v>
      </c>
      <c r="B853" s="37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3">
        <v>18</v>
      </c>
      <c r="B854" s="37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3">
        <v>19</v>
      </c>
      <c r="B855" s="37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3">
        <v>20</v>
      </c>
      <c r="B856" s="37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3">
        <v>21</v>
      </c>
      <c r="B857" s="37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3">
        <v>22</v>
      </c>
      <c r="B858" s="37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3">
        <v>23</v>
      </c>
      <c r="B859" s="373">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3">
        <v>24</v>
      </c>
      <c r="B860" s="373">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3">
        <v>25</v>
      </c>
      <c r="B861" s="373">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3">
        <v>26</v>
      </c>
      <c r="B862" s="37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3">
        <v>27</v>
      </c>
      <c r="B863" s="37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3">
        <v>28</v>
      </c>
      <c r="B864" s="37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3">
        <v>29</v>
      </c>
      <c r="B865" s="37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3">
        <v>30</v>
      </c>
      <c r="B866" s="37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431</v>
      </c>
      <c r="K869" s="358"/>
      <c r="L869" s="358"/>
      <c r="M869" s="358"/>
      <c r="N869" s="358"/>
      <c r="O869" s="358"/>
      <c r="P869" s="359" t="s">
        <v>376</v>
      </c>
      <c r="Q869" s="359"/>
      <c r="R869" s="359"/>
      <c r="S869" s="359"/>
      <c r="T869" s="359"/>
      <c r="U869" s="359"/>
      <c r="V869" s="359"/>
      <c r="W869" s="359"/>
      <c r="X869" s="359"/>
      <c r="Y869" s="360" t="s">
        <v>428</v>
      </c>
      <c r="Z869" s="361"/>
      <c r="AA869" s="361"/>
      <c r="AB869" s="361"/>
      <c r="AC869" s="142" t="s">
        <v>474</v>
      </c>
      <c r="AD869" s="142"/>
      <c r="AE869" s="142"/>
      <c r="AF869" s="142"/>
      <c r="AG869" s="142"/>
      <c r="AH869" s="360" t="s">
        <v>509</v>
      </c>
      <c r="AI869" s="357"/>
      <c r="AJ869" s="357"/>
      <c r="AK869" s="357"/>
      <c r="AL869" s="357" t="s">
        <v>21</v>
      </c>
      <c r="AM869" s="357"/>
      <c r="AN869" s="357"/>
      <c r="AO869" s="362"/>
      <c r="AP869" s="363" t="s">
        <v>432</v>
      </c>
      <c r="AQ869" s="363"/>
      <c r="AR869" s="363"/>
      <c r="AS869" s="363"/>
      <c r="AT869" s="363"/>
      <c r="AU869" s="363"/>
      <c r="AV869" s="363"/>
      <c r="AW869" s="363"/>
      <c r="AX869" s="363"/>
    </row>
    <row r="870" spans="1:50" ht="30" customHeight="1" x14ac:dyDescent="0.15">
      <c r="A870" s="373">
        <v>1</v>
      </c>
      <c r="B870" s="373">
        <v>1</v>
      </c>
      <c r="C870" s="340" t="s">
        <v>598</v>
      </c>
      <c r="D870" s="340"/>
      <c r="E870" s="340"/>
      <c r="F870" s="340"/>
      <c r="G870" s="340"/>
      <c r="H870" s="340"/>
      <c r="I870" s="340"/>
      <c r="J870" s="341">
        <v>5010001050435</v>
      </c>
      <c r="K870" s="342"/>
      <c r="L870" s="342"/>
      <c r="M870" s="342"/>
      <c r="N870" s="342"/>
      <c r="O870" s="342"/>
      <c r="P870" s="343" t="s">
        <v>599</v>
      </c>
      <c r="Q870" s="343"/>
      <c r="R870" s="343"/>
      <c r="S870" s="343"/>
      <c r="T870" s="343"/>
      <c r="U870" s="343"/>
      <c r="V870" s="343"/>
      <c r="W870" s="343"/>
      <c r="X870" s="343"/>
      <c r="Y870" s="344">
        <v>737</v>
      </c>
      <c r="Z870" s="345"/>
      <c r="AA870" s="345"/>
      <c r="AB870" s="346"/>
      <c r="AC870" s="356" t="s">
        <v>600</v>
      </c>
      <c r="AD870" s="364"/>
      <c r="AE870" s="364"/>
      <c r="AF870" s="364"/>
      <c r="AG870" s="364"/>
      <c r="AH870" s="365">
        <v>5</v>
      </c>
      <c r="AI870" s="366"/>
      <c r="AJ870" s="366"/>
      <c r="AK870" s="366"/>
      <c r="AL870" s="350">
        <v>79.572607463973384</v>
      </c>
      <c r="AM870" s="351"/>
      <c r="AN870" s="351"/>
      <c r="AO870" s="352"/>
      <c r="AP870" s="353" t="s">
        <v>550</v>
      </c>
      <c r="AQ870" s="353"/>
      <c r="AR870" s="353"/>
      <c r="AS870" s="353"/>
      <c r="AT870" s="353"/>
      <c r="AU870" s="353"/>
      <c r="AV870" s="353"/>
      <c r="AW870" s="353"/>
      <c r="AX870" s="353"/>
    </row>
    <row r="871" spans="1:50" ht="30" customHeight="1" x14ac:dyDescent="0.15">
      <c r="A871" s="373">
        <v>2</v>
      </c>
      <c r="B871" s="373">
        <v>1</v>
      </c>
      <c r="C871" s="340" t="s">
        <v>601</v>
      </c>
      <c r="D871" s="340"/>
      <c r="E871" s="340"/>
      <c r="F871" s="340"/>
      <c r="G871" s="340"/>
      <c r="H871" s="340"/>
      <c r="I871" s="340"/>
      <c r="J871" s="341">
        <v>1190001000731</v>
      </c>
      <c r="K871" s="342"/>
      <c r="L871" s="342"/>
      <c r="M871" s="342"/>
      <c r="N871" s="342"/>
      <c r="O871" s="342"/>
      <c r="P871" s="343" t="s">
        <v>602</v>
      </c>
      <c r="Q871" s="343"/>
      <c r="R871" s="343"/>
      <c r="S871" s="343"/>
      <c r="T871" s="343"/>
      <c r="U871" s="343"/>
      <c r="V871" s="343"/>
      <c r="W871" s="343"/>
      <c r="X871" s="343"/>
      <c r="Y871" s="344">
        <v>718</v>
      </c>
      <c r="Z871" s="345"/>
      <c r="AA871" s="345"/>
      <c r="AB871" s="346"/>
      <c r="AC871" s="356" t="s">
        <v>657</v>
      </c>
      <c r="AD871" s="364"/>
      <c r="AE871" s="364"/>
      <c r="AF871" s="364"/>
      <c r="AG871" s="364"/>
      <c r="AH871" s="365" t="s">
        <v>588</v>
      </c>
      <c r="AI871" s="366"/>
      <c r="AJ871" s="366"/>
      <c r="AK871" s="366"/>
      <c r="AL871" s="365" t="s">
        <v>588</v>
      </c>
      <c r="AM871" s="366"/>
      <c r="AN871" s="366"/>
      <c r="AO871" s="366"/>
      <c r="AP871" s="353" t="s">
        <v>550</v>
      </c>
      <c r="AQ871" s="353"/>
      <c r="AR871" s="353"/>
      <c r="AS871" s="353"/>
      <c r="AT871" s="353"/>
      <c r="AU871" s="353"/>
      <c r="AV871" s="353"/>
      <c r="AW871" s="353"/>
      <c r="AX871" s="353"/>
    </row>
    <row r="872" spans="1:50" ht="30" customHeight="1" x14ac:dyDescent="0.15">
      <c r="A872" s="373">
        <v>3</v>
      </c>
      <c r="B872" s="373">
        <v>1</v>
      </c>
      <c r="C872" s="340" t="s">
        <v>603</v>
      </c>
      <c r="D872" s="340"/>
      <c r="E872" s="340"/>
      <c r="F872" s="340"/>
      <c r="G872" s="340"/>
      <c r="H872" s="340"/>
      <c r="I872" s="340"/>
      <c r="J872" s="341">
        <v>1080001008819</v>
      </c>
      <c r="K872" s="342"/>
      <c r="L872" s="342"/>
      <c r="M872" s="342"/>
      <c r="N872" s="342"/>
      <c r="O872" s="342"/>
      <c r="P872" s="343" t="s">
        <v>604</v>
      </c>
      <c r="Q872" s="343"/>
      <c r="R872" s="343"/>
      <c r="S872" s="343"/>
      <c r="T872" s="343"/>
      <c r="U872" s="343"/>
      <c r="V872" s="343"/>
      <c r="W872" s="343"/>
      <c r="X872" s="343"/>
      <c r="Y872" s="344">
        <v>718</v>
      </c>
      <c r="Z872" s="345"/>
      <c r="AA872" s="345"/>
      <c r="AB872" s="346"/>
      <c r="AC872" s="356" t="s">
        <v>657</v>
      </c>
      <c r="AD872" s="364"/>
      <c r="AE872" s="364"/>
      <c r="AF872" s="364"/>
      <c r="AG872" s="364"/>
      <c r="AH872" s="365" t="s">
        <v>588</v>
      </c>
      <c r="AI872" s="366"/>
      <c r="AJ872" s="366"/>
      <c r="AK872" s="366"/>
      <c r="AL872" s="365" t="s">
        <v>588</v>
      </c>
      <c r="AM872" s="366"/>
      <c r="AN872" s="366"/>
      <c r="AO872" s="366"/>
      <c r="AP872" s="353" t="s">
        <v>550</v>
      </c>
      <c r="AQ872" s="353"/>
      <c r="AR872" s="353"/>
      <c r="AS872" s="353"/>
      <c r="AT872" s="353"/>
      <c r="AU872" s="353"/>
      <c r="AV872" s="353"/>
      <c r="AW872" s="353"/>
      <c r="AX872" s="353"/>
    </row>
    <row r="873" spans="1:50" ht="30" customHeight="1" x14ac:dyDescent="0.15">
      <c r="A873" s="373">
        <v>4</v>
      </c>
      <c r="B873" s="373">
        <v>1</v>
      </c>
      <c r="C873" s="340" t="s">
        <v>605</v>
      </c>
      <c r="D873" s="340"/>
      <c r="E873" s="340"/>
      <c r="F873" s="340"/>
      <c r="G873" s="340"/>
      <c r="H873" s="340"/>
      <c r="I873" s="340"/>
      <c r="J873" s="341">
        <v>6290801012011</v>
      </c>
      <c r="K873" s="342"/>
      <c r="L873" s="342"/>
      <c r="M873" s="342"/>
      <c r="N873" s="342"/>
      <c r="O873" s="342"/>
      <c r="P873" s="343" t="s">
        <v>602</v>
      </c>
      <c r="Q873" s="343"/>
      <c r="R873" s="343"/>
      <c r="S873" s="343"/>
      <c r="T873" s="343"/>
      <c r="U873" s="343"/>
      <c r="V873" s="343"/>
      <c r="W873" s="343"/>
      <c r="X873" s="343"/>
      <c r="Y873" s="344">
        <v>707</v>
      </c>
      <c r="Z873" s="345"/>
      <c r="AA873" s="345"/>
      <c r="AB873" s="346"/>
      <c r="AC873" s="356" t="s">
        <v>657</v>
      </c>
      <c r="AD873" s="364"/>
      <c r="AE873" s="364"/>
      <c r="AF873" s="364"/>
      <c r="AG873" s="364"/>
      <c r="AH873" s="365" t="s">
        <v>588</v>
      </c>
      <c r="AI873" s="366"/>
      <c r="AJ873" s="366"/>
      <c r="AK873" s="366"/>
      <c r="AL873" s="365" t="s">
        <v>588</v>
      </c>
      <c r="AM873" s="366"/>
      <c r="AN873" s="366"/>
      <c r="AO873" s="366"/>
      <c r="AP873" s="353" t="s">
        <v>550</v>
      </c>
      <c r="AQ873" s="353"/>
      <c r="AR873" s="353"/>
      <c r="AS873" s="353"/>
      <c r="AT873" s="353"/>
      <c r="AU873" s="353"/>
      <c r="AV873" s="353"/>
      <c r="AW873" s="353"/>
      <c r="AX873" s="353"/>
    </row>
    <row r="874" spans="1:50" ht="30" customHeight="1" x14ac:dyDescent="0.15">
      <c r="A874" s="373">
        <v>5</v>
      </c>
      <c r="B874" s="373">
        <v>1</v>
      </c>
      <c r="C874" s="340" t="s">
        <v>606</v>
      </c>
      <c r="D874" s="340"/>
      <c r="E874" s="340"/>
      <c r="F874" s="340"/>
      <c r="G874" s="340"/>
      <c r="H874" s="340"/>
      <c r="I874" s="340"/>
      <c r="J874" s="341">
        <v>7200001013486</v>
      </c>
      <c r="K874" s="342"/>
      <c r="L874" s="342"/>
      <c r="M874" s="342"/>
      <c r="N874" s="342"/>
      <c r="O874" s="342"/>
      <c r="P874" s="343" t="s">
        <v>607</v>
      </c>
      <c r="Q874" s="343"/>
      <c r="R874" s="343"/>
      <c r="S874" s="343"/>
      <c r="T874" s="343"/>
      <c r="U874" s="343"/>
      <c r="V874" s="343"/>
      <c r="W874" s="343"/>
      <c r="X874" s="343"/>
      <c r="Y874" s="344">
        <v>642</v>
      </c>
      <c r="Z874" s="345"/>
      <c r="AA874" s="345"/>
      <c r="AB874" s="346"/>
      <c r="AC874" s="356" t="s">
        <v>657</v>
      </c>
      <c r="AD874" s="364"/>
      <c r="AE874" s="364"/>
      <c r="AF874" s="364"/>
      <c r="AG874" s="364"/>
      <c r="AH874" s="365" t="s">
        <v>588</v>
      </c>
      <c r="AI874" s="366"/>
      <c r="AJ874" s="366"/>
      <c r="AK874" s="366"/>
      <c r="AL874" s="365" t="s">
        <v>588</v>
      </c>
      <c r="AM874" s="366"/>
      <c r="AN874" s="366"/>
      <c r="AO874" s="366"/>
      <c r="AP874" s="353" t="s">
        <v>550</v>
      </c>
      <c r="AQ874" s="353"/>
      <c r="AR874" s="353"/>
      <c r="AS874" s="353"/>
      <c r="AT874" s="353"/>
      <c r="AU874" s="353"/>
      <c r="AV874" s="353"/>
      <c r="AW874" s="353"/>
      <c r="AX874" s="353"/>
    </row>
    <row r="875" spans="1:50" ht="30" customHeight="1" x14ac:dyDescent="0.15">
      <c r="A875" s="373">
        <v>6</v>
      </c>
      <c r="B875" s="373">
        <v>1</v>
      </c>
      <c r="C875" s="340" t="s">
        <v>608</v>
      </c>
      <c r="D875" s="340"/>
      <c r="E875" s="340"/>
      <c r="F875" s="340"/>
      <c r="G875" s="340"/>
      <c r="H875" s="340"/>
      <c r="I875" s="340"/>
      <c r="J875" s="341">
        <v>6180301018560</v>
      </c>
      <c r="K875" s="342"/>
      <c r="L875" s="342"/>
      <c r="M875" s="342"/>
      <c r="N875" s="342"/>
      <c r="O875" s="342"/>
      <c r="P875" s="343" t="s">
        <v>602</v>
      </c>
      <c r="Q875" s="343"/>
      <c r="R875" s="343"/>
      <c r="S875" s="343"/>
      <c r="T875" s="343"/>
      <c r="U875" s="343"/>
      <c r="V875" s="343"/>
      <c r="W875" s="343"/>
      <c r="X875" s="343"/>
      <c r="Y875" s="344">
        <v>491</v>
      </c>
      <c r="Z875" s="345"/>
      <c r="AA875" s="345"/>
      <c r="AB875" s="346"/>
      <c r="AC875" s="356" t="s">
        <v>657</v>
      </c>
      <c r="AD875" s="364"/>
      <c r="AE875" s="364"/>
      <c r="AF875" s="364"/>
      <c r="AG875" s="364"/>
      <c r="AH875" s="365" t="s">
        <v>588</v>
      </c>
      <c r="AI875" s="366"/>
      <c r="AJ875" s="366"/>
      <c r="AK875" s="366"/>
      <c r="AL875" s="365" t="s">
        <v>588</v>
      </c>
      <c r="AM875" s="366"/>
      <c r="AN875" s="366"/>
      <c r="AO875" s="366"/>
      <c r="AP875" s="353" t="s">
        <v>550</v>
      </c>
      <c r="AQ875" s="353"/>
      <c r="AR875" s="353"/>
      <c r="AS875" s="353"/>
      <c r="AT875" s="353"/>
      <c r="AU875" s="353"/>
      <c r="AV875" s="353"/>
      <c r="AW875" s="353"/>
      <c r="AX875" s="353"/>
    </row>
    <row r="876" spans="1:50" ht="30" customHeight="1" x14ac:dyDescent="0.15">
      <c r="A876" s="373">
        <v>7</v>
      </c>
      <c r="B876" s="373">
        <v>1</v>
      </c>
      <c r="C876" s="340" t="s">
        <v>609</v>
      </c>
      <c r="D876" s="340"/>
      <c r="E876" s="340"/>
      <c r="F876" s="340"/>
      <c r="G876" s="340"/>
      <c r="H876" s="340"/>
      <c r="I876" s="340"/>
      <c r="J876" s="341">
        <v>9200001017345</v>
      </c>
      <c r="K876" s="342"/>
      <c r="L876" s="342"/>
      <c r="M876" s="342"/>
      <c r="N876" s="342"/>
      <c r="O876" s="342"/>
      <c r="P876" s="343" t="s">
        <v>610</v>
      </c>
      <c r="Q876" s="343"/>
      <c r="R876" s="343"/>
      <c r="S876" s="343"/>
      <c r="T876" s="343"/>
      <c r="U876" s="343"/>
      <c r="V876" s="343"/>
      <c r="W876" s="343"/>
      <c r="X876" s="343"/>
      <c r="Y876" s="344">
        <v>477</v>
      </c>
      <c r="Z876" s="345"/>
      <c r="AA876" s="345"/>
      <c r="AB876" s="346"/>
      <c r="AC876" s="356" t="s">
        <v>600</v>
      </c>
      <c r="AD876" s="364"/>
      <c r="AE876" s="364"/>
      <c r="AF876" s="364"/>
      <c r="AG876" s="364"/>
      <c r="AH876" s="365">
        <v>3</v>
      </c>
      <c r="AI876" s="366"/>
      <c r="AJ876" s="366"/>
      <c r="AK876" s="366"/>
      <c r="AL876" s="350">
        <v>97.647379416840764</v>
      </c>
      <c r="AM876" s="351"/>
      <c r="AN876" s="351"/>
      <c r="AO876" s="352"/>
      <c r="AP876" s="353" t="s">
        <v>550</v>
      </c>
      <c r="AQ876" s="353"/>
      <c r="AR876" s="353"/>
      <c r="AS876" s="353"/>
      <c r="AT876" s="353"/>
      <c r="AU876" s="353"/>
      <c r="AV876" s="353"/>
      <c r="AW876" s="353"/>
      <c r="AX876" s="353"/>
    </row>
    <row r="877" spans="1:50" ht="30" customHeight="1" x14ac:dyDescent="0.15">
      <c r="A877" s="373">
        <v>8</v>
      </c>
      <c r="B877" s="373">
        <v>1</v>
      </c>
      <c r="C877" s="340" t="s">
        <v>611</v>
      </c>
      <c r="D877" s="340"/>
      <c r="E877" s="340"/>
      <c r="F877" s="340"/>
      <c r="G877" s="340"/>
      <c r="H877" s="340"/>
      <c r="I877" s="340"/>
      <c r="J877" s="341">
        <v>8190001010311</v>
      </c>
      <c r="K877" s="342"/>
      <c r="L877" s="342"/>
      <c r="M877" s="342"/>
      <c r="N877" s="342"/>
      <c r="O877" s="342"/>
      <c r="P877" s="343" t="s">
        <v>649</v>
      </c>
      <c r="Q877" s="343"/>
      <c r="R877" s="343"/>
      <c r="S877" s="343"/>
      <c r="T877" s="343"/>
      <c r="U877" s="343"/>
      <c r="V877" s="343"/>
      <c r="W877" s="343"/>
      <c r="X877" s="343"/>
      <c r="Y877" s="344">
        <v>465</v>
      </c>
      <c r="Z877" s="345"/>
      <c r="AA877" s="345"/>
      <c r="AB877" s="346"/>
      <c r="AC877" s="356" t="s">
        <v>657</v>
      </c>
      <c r="AD877" s="364"/>
      <c r="AE877" s="364"/>
      <c r="AF877" s="364"/>
      <c r="AG877" s="364"/>
      <c r="AH877" s="365" t="s">
        <v>550</v>
      </c>
      <c r="AI877" s="366"/>
      <c r="AJ877" s="366"/>
      <c r="AK877" s="366"/>
      <c r="AL877" s="350" t="s">
        <v>550</v>
      </c>
      <c r="AM877" s="351"/>
      <c r="AN877" s="351"/>
      <c r="AO877" s="352"/>
      <c r="AP877" s="353" t="s">
        <v>550</v>
      </c>
      <c r="AQ877" s="353"/>
      <c r="AR877" s="353"/>
      <c r="AS877" s="353"/>
      <c r="AT877" s="353"/>
      <c r="AU877" s="353"/>
      <c r="AV877" s="353"/>
      <c r="AW877" s="353"/>
      <c r="AX877" s="353"/>
    </row>
    <row r="878" spans="1:50" ht="30" customHeight="1" x14ac:dyDescent="0.15">
      <c r="A878" s="373">
        <v>9</v>
      </c>
      <c r="B878" s="373">
        <v>1</v>
      </c>
      <c r="C878" s="340" t="s">
        <v>612</v>
      </c>
      <c r="D878" s="340"/>
      <c r="E878" s="340"/>
      <c r="F878" s="340"/>
      <c r="G878" s="340"/>
      <c r="H878" s="340"/>
      <c r="I878" s="340"/>
      <c r="J878" s="341">
        <v>4080001001143</v>
      </c>
      <c r="K878" s="342"/>
      <c r="L878" s="342"/>
      <c r="M878" s="342"/>
      <c r="N878" s="342"/>
      <c r="O878" s="342"/>
      <c r="P878" s="343" t="s">
        <v>602</v>
      </c>
      <c r="Q878" s="343"/>
      <c r="R878" s="343"/>
      <c r="S878" s="343"/>
      <c r="T878" s="343"/>
      <c r="U878" s="343"/>
      <c r="V878" s="343"/>
      <c r="W878" s="343"/>
      <c r="X878" s="343"/>
      <c r="Y878" s="344">
        <v>448</v>
      </c>
      <c r="Z878" s="345"/>
      <c r="AA878" s="345"/>
      <c r="AB878" s="346"/>
      <c r="AC878" s="356" t="s">
        <v>600</v>
      </c>
      <c r="AD878" s="364"/>
      <c r="AE878" s="364"/>
      <c r="AF878" s="364"/>
      <c r="AG878" s="364"/>
      <c r="AH878" s="365">
        <v>4</v>
      </c>
      <c r="AI878" s="366"/>
      <c r="AJ878" s="366"/>
      <c r="AK878" s="366"/>
      <c r="AL878" s="350">
        <v>90.219439210905463</v>
      </c>
      <c r="AM878" s="351"/>
      <c r="AN878" s="351"/>
      <c r="AO878" s="352"/>
      <c r="AP878" s="353" t="s">
        <v>550</v>
      </c>
      <c r="AQ878" s="353"/>
      <c r="AR878" s="353"/>
      <c r="AS878" s="353"/>
      <c r="AT878" s="353"/>
      <c r="AU878" s="353"/>
      <c r="AV878" s="353"/>
      <c r="AW878" s="353"/>
      <c r="AX878" s="353"/>
    </row>
    <row r="879" spans="1:50" ht="30" customHeight="1" x14ac:dyDescent="0.15">
      <c r="A879" s="373">
        <v>10</v>
      </c>
      <c r="B879" s="373">
        <v>1</v>
      </c>
      <c r="C879" s="340" t="s">
        <v>613</v>
      </c>
      <c r="D879" s="340"/>
      <c r="E879" s="340"/>
      <c r="F879" s="340"/>
      <c r="G879" s="340"/>
      <c r="H879" s="340"/>
      <c r="I879" s="340"/>
      <c r="J879" s="341">
        <v>2010001131980</v>
      </c>
      <c r="K879" s="342"/>
      <c r="L879" s="342"/>
      <c r="M879" s="342"/>
      <c r="N879" s="342"/>
      <c r="O879" s="342"/>
      <c r="P879" s="343" t="s">
        <v>602</v>
      </c>
      <c r="Q879" s="343"/>
      <c r="R879" s="343"/>
      <c r="S879" s="343"/>
      <c r="T879" s="343"/>
      <c r="U879" s="343"/>
      <c r="V879" s="343"/>
      <c r="W879" s="343"/>
      <c r="X879" s="343"/>
      <c r="Y879" s="344">
        <v>434</v>
      </c>
      <c r="Z879" s="345"/>
      <c r="AA879" s="345"/>
      <c r="AB879" s="346"/>
      <c r="AC879" s="356" t="s">
        <v>600</v>
      </c>
      <c r="AD879" s="364"/>
      <c r="AE879" s="364"/>
      <c r="AF879" s="364"/>
      <c r="AG879" s="364"/>
      <c r="AH879" s="365">
        <v>13</v>
      </c>
      <c r="AI879" s="366"/>
      <c r="AJ879" s="366"/>
      <c r="AK879" s="366"/>
      <c r="AL879" s="350">
        <v>90.36771748636157</v>
      </c>
      <c r="AM879" s="351"/>
      <c r="AN879" s="351"/>
      <c r="AO879" s="352"/>
      <c r="AP879" s="353" t="s">
        <v>550</v>
      </c>
      <c r="AQ879" s="353"/>
      <c r="AR879" s="353"/>
      <c r="AS879" s="353"/>
      <c r="AT879" s="353"/>
      <c r="AU879" s="353"/>
      <c r="AV879" s="353"/>
      <c r="AW879" s="353"/>
      <c r="AX879" s="353"/>
    </row>
    <row r="880" spans="1:50" ht="30" hidden="1" customHeight="1" x14ac:dyDescent="0.15">
      <c r="A880" s="373">
        <v>11</v>
      </c>
      <c r="B880" s="37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3">
        <v>12</v>
      </c>
      <c r="B881" s="37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3">
        <v>13</v>
      </c>
      <c r="B882" s="37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3">
        <v>14</v>
      </c>
      <c r="B883" s="37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3">
        <v>15</v>
      </c>
      <c r="B884" s="37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3">
        <v>16</v>
      </c>
      <c r="B885" s="37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3">
        <v>17</v>
      </c>
      <c r="B886" s="37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3">
        <v>18</v>
      </c>
      <c r="B887" s="37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3">
        <v>19</v>
      </c>
      <c r="B888" s="37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3">
        <v>20</v>
      </c>
      <c r="B889" s="37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3">
        <v>21</v>
      </c>
      <c r="B890" s="37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3">
        <v>22</v>
      </c>
      <c r="B891" s="37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3">
        <v>23</v>
      </c>
      <c r="B892" s="373">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3">
        <v>24</v>
      </c>
      <c r="B893" s="373">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3">
        <v>25</v>
      </c>
      <c r="B894" s="373">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3">
        <v>26</v>
      </c>
      <c r="B895" s="37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3">
        <v>27</v>
      </c>
      <c r="B896" s="37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3">
        <v>28</v>
      </c>
      <c r="B897" s="37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3">
        <v>29</v>
      </c>
      <c r="B898" s="37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3">
        <v>30</v>
      </c>
      <c r="B899" s="37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431</v>
      </c>
      <c r="K902" s="358"/>
      <c r="L902" s="358"/>
      <c r="M902" s="358"/>
      <c r="N902" s="358"/>
      <c r="O902" s="358"/>
      <c r="P902" s="359" t="s">
        <v>376</v>
      </c>
      <c r="Q902" s="359"/>
      <c r="R902" s="359"/>
      <c r="S902" s="359"/>
      <c r="T902" s="359"/>
      <c r="U902" s="359"/>
      <c r="V902" s="359"/>
      <c r="W902" s="359"/>
      <c r="X902" s="359"/>
      <c r="Y902" s="360" t="s">
        <v>428</v>
      </c>
      <c r="Z902" s="361"/>
      <c r="AA902" s="361"/>
      <c r="AB902" s="361"/>
      <c r="AC902" s="142" t="s">
        <v>474</v>
      </c>
      <c r="AD902" s="142"/>
      <c r="AE902" s="142"/>
      <c r="AF902" s="142"/>
      <c r="AG902" s="142"/>
      <c r="AH902" s="360" t="s">
        <v>509</v>
      </c>
      <c r="AI902" s="357"/>
      <c r="AJ902" s="357"/>
      <c r="AK902" s="357"/>
      <c r="AL902" s="357" t="s">
        <v>21</v>
      </c>
      <c r="AM902" s="357"/>
      <c r="AN902" s="357"/>
      <c r="AO902" s="362"/>
      <c r="AP902" s="363" t="s">
        <v>432</v>
      </c>
      <c r="AQ902" s="363"/>
      <c r="AR902" s="363"/>
      <c r="AS902" s="363"/>
      <c r="AT902" s="363"/>
      <c r="AU902" s="363"/>
      <c r="AV902" s="363"/>
      <c r="AW902" s="363"/>
      <c r="AX902" s="363"/>
    </row>
    <row r="903" spans="1:50" ht="30" customHeight="1" x14ac:dyDescent="0.15">
      <c r="A903" s="373">
        <v>1</v>
      </c>
      <c r="B903" s="373">
        <v>1</v>
      </c>
      <c r="C903" s="354" t="s">
        <v>614</v>
      </c>
      <c r="D903" s="340"/>
      <c r="E903" s="340"/>
      <c r="F903" s="340"/>
      <c r="G903" s="340"/>
      <c r="H903" s="340"/>
      <c r="I903" s="340"/>
      <c r="J903" s="341" t="s">
        <v>550</v>
      </c>
      <c r="K903" s="342"/>
      <c r="L903" s="342"/>
      <c r="M903" s="342"/>
      <c r="N903" s="342"/>
      <c r="O903" s="342"/>
      <c r="P903" s="343" t="s">
        <v>615</v>
      </c>
      <c r="Q903" s="343"/>
      <c r="R903" s="343"/>
      <c r="S903" s="343"/>
      <c r="T903" s="343"/>
      <c r="U903" s="343"/>
      <c r="V903" s="343"/>
      <c r="W903" s="343"/>
      <c r="X903" s="343"/>
      <c r="Y903" s="344">
        <v>10</v>
      </c>
      <c r="Z903" s="345"/>
      <c r="AA903" s="345"/>
      <c r="AB903" s="346"/>
      <c r="AC903" s="356" t="s">
        <v>521</v>
      </c>
      <c r="AD903" s="364"/>
      <c r="AE903" s="364"/>
      <c r="AF903" s="364"/>
      <c r="AG903" s="364"/>
      <c r="AH903" s="365" t="s">
        <v>588</v>
      </c>
      <c r="AI903" s="366"/>
      <c r="AJ903" s="366"/>
      <c r="AK903" s="366"/>
      <c r="AL903" s="350" t="s">
        <v>588</v>
      </c>
      <c r="AM903" s="351"/>
      <c r="AN903" s="351"/>
      <c r="AO903" s="352"/>
      <c r="AP903" s="353" t="s">
        <v>588</v>
      </c>
      <c r="AQ903" s="353"/>
      <c r="AR903" s="353"/>
      <c r="AS903" s="353"/>
      <c r="AT903" s="353"/>
      <c r="AU903" s="353"/>
      <c r="AV903" s="353"/>
      <c r="AW903" s="353"/>
      <c r="AX903" s="353"/>
    </row>
    <row r="904" spans="1:50" ht="30" customHeight="1" x14ac:dyDescent="0.15">
      <c r="A904" s="373">
        <v>2</v>
      </c>
      <c r="B904" s="373">
        <v>1</v>
      </c>
      <c r="C904" s="354" t="s">
        <v>616</v>
      </c>
      <c r="D904" s="340"/>
      <c r="E904" s="340"/>
      <c r="F904" s="340"/>
      <c r="G904" s="340"/>
      <c r="H904" s="340"/>
      <c r="I904" s="340"/>
      <c r="J904" s="341" t="s">
        <v>550</v>
      </c>
      <c r="K904" s="342"/>
      <c r="L904" s="342"/>
      <c r="M904" s="342"/>
      <c r="N904" s="342"/>
      <c r="O904" s="342"/>
      <c r="P904" s="343" t="s">
        <v>615</v>
      </c>
      <c r="Q904" s="343"/>
      <c r="R904" s="343"/>
      <c r="S904" s="343"/>
      <c r="T904" s="343"/>
      <c r="U904" s="343"/>
      <c r="V904" s="343"/>
      <c r="W904" s="343"/>
      <c r="X904" s="343"/>
      <c r="Y904" s="344">
        <v>9</v>
      </c>
      <c r="Z904" s="345"/>
      <c r="AA904" s="345"/>
      <c r="AB904" s="346"/>
      <c r="AC904" s="356" t="s">
        <v>521</v>
      </c>
      <c r="AD904" s="364"/>
      <c r="AE904" s="364"/>
      <c r="AF904" s="364"/>
      <c r="AG904" s="364"/>
      <c r="AH904" s="365" t="s">
        <v>588</v>
      </c>
      <c r="AI904" s="366"/>
      <c r="AJ904" s="366"/>
      <c r="AK904" s="366"/>
      <c r="AL904" s="350" t="s">
        <v>588</v>
      </c>
      <c r="AM904" s="351"/>
      <c r="AN904" s="351"/>
      <c r="AO904" s="352"/>
      <c r="AP904" s="353" t="s">
        <v>588</v>
      </c>
      <c r="AQ904" s="353"/>
      <c r="AR904" s="353"/>
      <c r="AS904" s="353"/>
      <c r="AT904" s="353"/>
      <c r="AU904" s="353"/>
      <c r="AV904" s="353"/>
      <c r="AW904" s="353"/>
      <c r="AX904" s="353"/>
    </row>
    <row r="905" spans="1:50" ht="30" customHeight="1" x14ac:dyDescent="0.15">
      <c r="A905" s="373">
        <v>3</v>
      </c>
      <c r="B905" s="373">
        <v>1</v>
      </c>
      <c r="C905" s="354" t="s">
        <v>617</v>
      </c>
      <c r="D905" s="340"/>
      <c r="E905" s="340"/>
      <c r="F905" s="340"/>
      <c r="G905" s="340"/>
      <c r="H905" s="340"/>
      <c r="I905" s="340"/>
      <c r="J905" s="341" t="s">
        <v>550</v>
      </c>
      <c r="K905" s="342"/>
      <c r="L905" s="342"/>
      <c r="M905" s="342"/>
      <c r="N905" s="342"/>
      <c r="O905" s="342"/>
      <c r="P905" s="343" t="s">
        <v>615</v>
      </c>
      <c r="Q905" s="343"/>
      <c r="R905" s="343"/>
      <c r="S905" s="343"/>
      <c r="T905" s="343"/>
      <c r="U905" s="343"/>
      <c r="V905" s="343"/>
      <c r="W905" s="343"/>
      <c r="X905" s="343"/>
      <c r="Y905" s="344">
        <v>7</v>
      </c>
      <c r="Z905" s="345"/>
      <c r="AA905" s="345"/>
      <c r="AB905" s="346"/>
      <c r="AC905" s="356" t="s">
        <v>521</v>
      </c>
      <c r="AD905" s="364"/>
      <c r="AE905" s="364"/>
      <c r="AF905" s="364"/>
      <c r="AG905" s="364"/>
      <c r="AH905" s="365" t="s">
        <v>588</v>
      </c>
      <c r="AI905" s="366"/>
      <c r="AJ905" s="366"/>
      <c r="AK905" s="366"/>
      <c r="AL905" s="350" t="s">
        <v>588</v>
      </c>
      <c r="AM905" s="351"/>
      <c r="AN905" s="351"/>
      <c r="AO905" s="352"/>
      <c r="AP905" s="353" t="s">
        <v>588</v>
      </c>
      <c r="AQ905" s="353"/>
      <c r="AR905" s="353"/>
      <c r="AS905" s="353"/>
      <c r="AT905" s="353"/>
      <c r="AU905" s="353"/>
      <c r="AV905" s="353"/>
      <c r="AW905" s="353"/>
      <c r="AX905" s="353"/>
    </row>
    <row r="906" spans="1:50" ht="30" customHeight="1" x14ac:dyDescent="0.15">
      <c r="A906" s="373">
        <v>4</v>
      </c>
      <c r="B906" s="373">
        <v>1</v>
      </c>
      <c r="C906" s="354" t="s">
        <v>618</v>
      </c>
      <c r="D906" s="340"/>
      <c r="E906" s="340"/>
      <c r="F906" s="340"/>
      <c r="G906" s="340"/>
      <c r="H906" s="340"/>
      <c r="I906" s="340"/>
      <c r="J906" s="341" t="s">
        <v>550</v>
      </c>
      <c r="K906" s="342"/>
      <c r="L906" s="342"/>
      <c r="M906" s="342"/>
      <c r="N906" s="342"/>
      <c r="O906" s="342"/>
      <c r="P906" s="343" t="s">
        <v>615</v>
      </c>
      <c r="Q906" s="343"/>
      <c r="R906" s="343"/>
      <c r="S906" s="343"/>
      <c r="T906" s="343"/>
      <c r="U906" s="343"/>
      <c r="V906" s="343"/>
      <c r="W906" s="343"/>
      <c r="X906" s="343"/>
      <c r="Y906" s="344">
        <v>0.833816</v>
      </c>
      <c r="Z906" s="345"/>
      <c r="AA906" s="345"/>
      <c r="AB906" s="346"/>
      <c r="AC906" s="356" t="s">
        <v>521</v>
      </c>
      <c r="AD906" s="364"/>
      <c r="AE906" s="364"/>
      <c r="AF906" s="364"/>
      <c r="AG906" s="364"/>
      <c r="AH906" s="365" t="s">
        <v>588</v>
      </c>
      <c r="AI906" s="366"/>
      <c r="AJ906" s="366"/>
      <c r="AK906" s="366"/>
      <c r="AL906" s="350" t="s">
        <v>588</v>
      </c>
      <c r="AM906" s="351"/>
      <c r="AN906" s="351"/>
      <c r="AO906" s="352"/>
      <c r="AP906" s="353" t="s">
        <v>588</v>
      </c>
      <c r="AQ906" s="353"/>
      <c r="AR906" s="353"/>
      <c r="AS906" s="353"/>
      <c r="AT906" s="353"/>
      <c r="AU906" s="353"/>
      <c r="AV906" s="353"/>
      <c r="AW906" s="353"/>
      <c r="AX906" s="353"/>
    </row>
    <row r="907" spans="1:50" ht="30" customHeight="1" x14ac:dyDescent="0.15">
      <c r="A907" s="373">
        <v>5</v>
      </c>
      <c r="B907" s="373">
        <v>1</v>
      </c>
      <c r="C907" s="354" t="s">
        <v>619</v>
      </c>
      <c r="D907" s="340"/>
      <c r="E907" s="340"/>
      <c r="F907" s="340"/>
      <c r="G907" s="340"/>
      <c r="H907" s="340"/>
      <c r="I907" s="340"/>
      <c r="J907" s="341" t="s">
        <v>550</v>
      </c>
      <c r="K907" s="342"/>
      <c r="L907" s="342"/>
      <c r="M907" s="342"/>
      <c r="N907" s="342"/>
      <c r="O907" s="342"/>
      <c r="P907" s="343" t="s">
        <v>615</v>
      </c>
      <c r="Q907" s="343"/>
      <c r="R907" s="343"/>
      <c r="S907" s="343"/>
      <c r="T907" s="343"/>
      <c r="U907" s="343"/>
      <c r="V907" s="343"/>
      <c r="W907" s="343"/>
      <c r="X907" s="343"/>
      <c r="Y907" s="344">
        <v>0.493309</v>
      </c>
      <c r="Z907" s="345"/>
      <c r="AA907" s="345"/>
      <c r="AB907" s="346"/>
      <c r="AC907" s="356" t="s">
        <v>521</v>
      </c>
      <c r="AD907" s="364"/>
      <c r="AE907" s="364"/>
      <c r="AF907" s="364"/>
      <c r="AG907" s="364"/>
      <c r="AH907" s="365" t="s">
        <v>588</v>
      </c>
      <c r="AI907" s="366"/>
      <c r="AJ907" s="366"/>
      <c r="AK907" s="366"/>
      <c r="AL907" s="350" t="s">
        <v>588</v>
      </c>
      <c r="AM907" s="351"/>
      <c r="AN907" s="351"/>
      <c r="AO907" s="352"/>
      <c r="AP907" s="353" t="s">
        <v>588</v>
      </c>
      <c r="AQ907" s="353"/>
      <c r="AR907" s="353"/>
      <c r="AS907" s="353"/>
      <c r="AT907" s="353"/>
      <c r="AU907" s="353"/>
      <c r="AV907" s="353"/>
      <c r="AW907" s="353"/>
      <c r="AX907" s="353"/>
    </row>
    <row r="908" spans="1:50" ht="30" customHeight="1" x14ac:dyDescent="0.15">
      <c r="A908" s="373">
        <v>6</v>
      </c>
      <c r="B908" s="373">
        <v>1</v>
      </c>
      <c r="C908" s="354" t="s">
        <v>620</v>
      </c>
      <c r="D908" s="340"/>
      <c r="E908" s="340"/>
      <c r="F908" s="340"/>
      <c r="G908" s="340"/>
      <c r="H908" s="340"/>
      <c r="I908" s="340"/>
      <c r="J908" s="341" t="s">
        <v>550</v>
      </c>
      <c r="K908" s="342"/>
      <c r="L908" s="342"/>
      <c r="M908" s="342"/>
      <c r="N908" s="342"/>
      <c r="O908" s="342"/>
      <c r="P908" s="343" t="s">
        <v>615</v>
      </c>
      <c r="Q908" s="343"/>
      <c r="R908" s="343"/>
      <c r="S908" s="343"/>
      <c r="T908" s="343"/>
      <c r="U908" s="343"/>
      <c r="V908" s="343"/>
      <c r="W908" s="343"/>
      <c r="X908" s="343"/>
      <c r="Y908" s="344">
        <v>0.37890600000000002</v>
      </c>
      <c r="Z908" s="345"/>
      <c r="AA908" s="345"/>
      <c r="AB908" s="346"/>
      <c r="AC908" s="356" t="s">
        <v>521</v>
      </c>
      <c r="AD908" s="364"/>
      <c r="AE908" s="364"/>
      <c r="AF908" s="364"/>
      <c r="AG908" s="364"/>
      <c r="AH908" s="365" t="s">
        <v>588</v>
      </c>
      <c r="AI908" s="366"/>
      <c r="AJ908" s="366"/>
      <c r="AK908" s="366"/>
      <c r="AL908" s="350" t="s">
        <v>588</v>
      </c>
      <c r="AM908" s="351"/>
      <c r="AN908" s="351"/>
      <c r="AO908" s="352"/>
      <c r="AP908" s="353" t="s">
        <v>588</v>
      </c>
      <c r="AQ908" s="353"/>
      <c r="AR908" s="353"/>
      <c r="AS908" s="353"/>
      <c r="AT908" s="353"/>
      <c r="AU908" s="353"/>
      <c r="AV908" s="353"/>
      <c r="AW908" s="353"/>
      <c r="AX908" s="353"/>
    </row>
    <row r="909" spans="1:50" ht="30" customHeight="1" x14ac:dyDescent="0.15">
      <c r="A909" s="373">
        <v>7</v>
      </c>
      <c r="B909" s="373">
        <v>1</v>
      </c>
      <c r="C909" s="354" t="s">
        <v>621</v>
      </c>
      <c r="D909" s="340"/>
      <c r="E909" s="340"/>
      <c r="F909" s="340"/>
      <c r="G909" s="340"/>
      <c r="H909" s="340"/>
      <c r="I909" s="340"/>
      <c r="J909" s="341" t="s">
        <v>550</v>
      </c>
      <c r="K909" s="342"/>
      <c r="L909" s="342"/>
      <c r="M909" s="342"/>
      <c r="N909" s="342"/>
      <c r="O909" s="342"/>
      <c r="P909" s="343" t="s">
        <v>615</v>
      </c>
      <c r="Q909" s="343"/>
      <c r="R909" s="343"/>
      <c r="S909" s="343"/>
      <c r="T909" s="343"/>
      <c r="U909" s="343"/>
      <c r="V909" s="343"/>
      <c r="W909" s="343"/>
      <c r="X909" s="343"/>
      <c r="Y909" s="344">
        <v>0.28437400000000002</v>
      </c>
      <c r="Z909" s="345"/>
      <c r="AA909" s="345"/>
      <c r="AB909" s="346"/>
      <c r="AC909" s="356" t="s">
        <v>521</v>
      </c>
      <c r="AD909" s="364"/>
      <c r="AE909" s="364"/>
      <c r="AF909" s="364"/>
      <c r="AG909" s="364"/>
      <c r="AH909" s="365" t="s">
        <v>588</v>
      </c>
      <c r="AI909" s="366"/>
      <c r="AJ909" s="366"/>
      <c r="AK909" s="366"/>
      <c r="AL909" s="350" t="s">
        <v>588</v>
      </c>
      <c r="AM909" s="351"/>
      <c r="AN909" s="351"/>
      <c r="AO909" s="352"/>
      <c r="AP909" s="353" t="s">
        <v>588</v>
      </c>
      <c r="AQ909" s="353"/>
      <c r="AR909" s="353"/>
      <c r="AS909" s="353"/>
      <c r="AT909" s="353"/>
      <c r="AU909" s="353"/>
      <c r="AV909" s="353"/>
      <c r="AW909" s="353"/>
      <c r="AX909" s="353"/>
    </row>
    <row r="910" spans="1:50" ht="30" customHeight="1" x14ac:dyDescent="0.15">
      <c r="A910" s="373">
        <v>8</v>
      </c>
      <c r="B910" s="373">
        <v>1</v>
      </c>
      <c r="C910" s="354" t="s">
        <v>622</v>
      </c>
      <c r="D910" s="340"/>
      <c r="E910" s="340"/>
      <c r="F910" s="340"/>
      <c r="G910" s="340"/>
      <c r="H910" s="340"/>
      <c r="I910" s="340"/>
      <c r="J910" s="341" t="s">
        <v>550</v>
      </c>
      <c r="K910" s="342"/>
      <c r="L910" s="342"/>
      <c r="M910" s="342"/>
      <c r="N910" s="342"/>
      <c r="O910" s="342"/>
      <c r="P910" s="343" t="s">
        <v>615</v>
      </c>
      <c r="Q910" s="343"/>
      <c r="R910" s="343"/>
      <c r="S910" s="343"/>
      <c r="T910" s="343"/>
      <c r="U910" s="343"/>
      <c r="V910" s="343"/>
      <c r="W910" s="343"/>
      <c r="X910" s="343"/>
      <c r="Y910" s="344">
        <v>0.164436</v>
      </c>
      <c r="Z910" s="345"/>
      <c r="AA910" s="345"/>
      <c r="AB910" s="346"/>
      <c r="AC910" s="356" t="s">
        <v>521</v>
      </c>
      <c r="AD910" s="364"/>
      <c r="AE910" s="364"/>
      <c r="AF910" s="364"/>
      <c r="AG910" s="364"/>
      <c r="AH910" s="365" t="s">
        <v>588</v>
      </c>
      <c r="AI910" s="366"/>
      <c r="AJ910" s="366"/>
      <c r="AK910" s="366"/>
      <c r="AL910" s="350" t="s">
        <v>588</v>
      </c>
      <c r="AM910" s="351"/>
      <c r="AN910" s="351"/>
      <c r="AO910" s="352"/>
      <c r="AP910" s="353" t="s">
        <v>588</v>
      </c>
      <c r="AQ910" s="353"/>
      <c r="AR910" s="353"/>
      <c r="AS910" s="353"/>
      <c r="AT910" s="353"/>
      <c r="AU910" s="353"/>
      <c r="AV910" s="353"/>
      <c r="AW910" s="353"/>
      <c r="AX910" s="353"/>
    </row>
    <row r="911" spans="1:50" ht="30" customHeight="1" x14ac:dyDescent="0.15">
      <c r="A911" s="373">
        <v>9</v>
      </c>
      <c r="B911" s="373">
        <v>1</v>
      </c>
      <c r="C911" s="354" t="s">
        <v>623</v>
      </c>
      <c r="D911" s="340"/>
      <c r="E911" s="340"/>
      <c r="F911" s="340"/>
      <c r="G911" s="340"/>
      <c r="H911" s="340"/>
      <c r="I911" s="340"/>
      <c r="J911" s="341" t="s">
        <v>550</v>
      </c>
      <c r="K911" s="342"/>
      <c r="L911" s="342"/>
      <c r="M911" s="342"/>
      <c r="N911" s="342"/>
      <c r="O911" s="342"/>
      <c r="P911" s="343" t="s">
        <v>615</v>
      </c>
      <c r="Q911" s="343"/>
      <c r="R911" s="343"/>
      <c r="S911" s="343"/>
      <c r="T911" s="343"/>
      <c r="U911" s="343"/>
      <c r="V911" s="343"/>
      <c r="W911" s="343"/>
      <c r="X911" s="343"/>
      <c r="Y911" s="344">
        <v>0.138321</v>
      </c>
      <c r="Z911" s="345"/>
      <c r="AA911" s="345"/>
      <c r="AB911" s="346"/>
      <c r="AC911" s="356" t="s">
        <v>521</v>
      </c>
      <c r="AD911" s="364"/>
      <c r="AE911" s="364"/>
      <c r="AF911" s="364"/>
      <c r="AG911" s="364"/>
      <c r="AH911" s="365" t="s">
        <v>588</v>
      </c>
      <c r="AI911" s="366"/>
      <c r="AJ911" s="366"/>
      <c r="AK911" s="366"/>
      <c r="AL911" s="350" t="s">
        <v>588</v>
      </c>
      <c r="AM911" s="351"/>
      <c r="AN911" s="351"/>
      <c r="AO911" s="352"/>
      <c r="AP911" s="353" t="s">
        <v>588</v>
      </c>
      <c r="AQ911" s="353"/>
      <c r="AR911" s="353"/>
      <c r="AS911" s="353"/>
      <c r="AT911" s="353"/>
      <c r="AU911" s="353"/>
      <c r="AV911" s="353"/>
      <c r="AW911" s="353"/>
      <c r="AX911" s="353"/>
    </row>
    <row r="912" spans="1:50" ht="30" customHeight="1" x14ac:dyDescent="0.15">
      <c r="A912" s="373">
        <v>10</v>
      </c>
      <c r="B912" s="373">
        <v>1</v>
      </c>
      <c r="C912" s="354" t="s">
        <v>624</v>
      </c>
      <c r="D912" s="340"/>
      <c r="E912" s="340"/>
      <c r="F912" s="340"/>
      <c r="G912" s="340"/>
      <c r="H912" s="340"/>
      <c r="I912" s="340"/>
      <c r="J912" s="341" t="s">
        <v>550</v>
      </c>
      <c r="K912" s="342"/>
      <c r="L912" s="342"/>
      <c r="M912" s="342"/>
      <c r="N912" s="342"/>
      <c r="O912" s="342"/>
      <c r="P912" s="343" t="s">
        <v>615</v>
      </c>
      <c r="Q912" s="343"/>
      <c r="R912" s="343"/>
      <c r="S912" s="343"/>
      <c r="T912" s="343"/>
      <c r="U912" s="343"/>
      <c r="V912" s="343"/>
      <c r="W912" s="343"/>
      <c r="X912" s="343"/>
      <c r="Y912" s="344">
        <v>0.12622800000000001</v>
      </c>
      <c r="Z912" s="345"/>
      <c r="AA912" s="345"/>
      <c r="AB912" s="346"/>
      <c r="AC912" s="356" t="s">
        <v>521</v>
      </c>
      <c r="AD912" s="364"/>
      <c r="AE912" s="364"/>
      <c r="AF912" s="364"/>
      <c r="AG912" s="364"/>
      <c r="AH912" s="365" t="s">
        <v>588</v>
      </c>
      <c r="AI912" s="366"/>
      <c r="AJ912" s="366"/>
      <c r="AK912" s="366"/>
      <c r="AL912" s="350" t="s">
        <v>588</v>
      </c>
      <c r="AM912" s="351"/>
      <c r="AN912" s="351"/>
      <c r="AO912" s="352"/>
      <c r="AP912" s="353" t="s">
        <v>588</v>
      </c>
      <c r="AQ912" s="353"/>
      <c r="AR912" s="353"/>
      <c r="AS912" s="353"/>
      <c r="AT912" s="353"/>
      <c r="AU912" s="353"/>
      <c r="AV912" s="353"/>
      <c r="AW912" s="353"/>
      <c r="AX912" s="353"/>
    </row>
    <row r="913" spans="1:50" ht="30" hidden="1" customHeight="1" x14ac:dyDescent="0.15">
      <c r="A913" s="373">
        <v>11</v>
      </c>
      <c r="B913" s="37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3">
        <v>12</v>
      </c>
      <c r="B914" s="37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3">
        <v>13</v>
      </c>
      <c r="B915" s="37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3">
        <v>14</v>
      </c>
      <c r="B916" s="37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3">
        <v>15</v>
      </c>
      <c r="B917" s="37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3">
        <v>16</v>
      </c>
      <c r="B918" s="37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3">
        <v>17</v>
      </c>
      <c r="B919" s="37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3">
        <v>18</v>
      </c>
      <c r="B920" s="37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3">
        <v>19</v>
      </c>
      <c r="B921" s="37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3">
        <v>20</v>
      </c>
      <c r="B922" s="37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3">
        <v>21</v>
      </c>
      <c r="B923" s="37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3">
        <v>22</v>
      </c>
      <c r="B924" s="37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3">
        <v>23</v>
      </c>
      <c r="B925" s="373">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3">
        <v>24</v>
      </c>
      <c r="B926" s="373">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3">
        <v>25</v>
      </c>
      <c r="B927" s="373">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3">
        <v>26</v>
      </c>
      <c r="B928" s="37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3">
        <v>27</v>
      </c>
      <c r="B929" s="37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3">
        <v>28</v>
      </c>
      <c r="B930" s="37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3">
        <v>29</v>
      </c>
      <c r="B931" s="37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3">
        <v>30</v>
      </c>
      <c r="B932" s="37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4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431</v>
      </c>
      <c r="K935" s="358"/>
      <c r="L935" s="358"/>
      <c r="M935" s="358"/>
      <c r="N935" s="358"/>
      <c r="O935" s="358"/>
      <c r="P935" s="359" t="s">
        <v>376</v>
      </c>
      <c r="Q935" s="359"/>
      <c r="R935" s="359"/>
      <c r="S935" s="359"/>
      <c r="T935" s="359"/>
      <c r="U935" s="359"/>
      <c r="V935" s="359"/>
      <c r="W935" s="359"/>
      <c r="X935" s="359"/>
      <c r="Y935" s="360" t="s">
        <v>428</v>
      </c>
      <c r="Z935" s="361"/>
      <c r="AA935" s="361"/>
      <c r="AB935" s="361"/>
      <c r="AC935" s="142" t="s">
        <v>474</v>
      </c>
      <c r="AD935" s="142"/>
      <c r="AE935" s="142"/>
      <c r="AF935" s="142"/>
      <c r="AG935" s="142"/>
      <c r="AH935" s="360" t="s">
        <v>509</v>
      </c>
      <c r="AI935" s="357"/>
      <c r="AJ935" s="357"/>
      <c r="AK935" s="357"/>
      <c r="AL935" s="357" t="s">
        <v>21</v>
      </c>
      <c r="AM935" s="357"/>
      <c r="AN935" s="357"/>
      <c r="AO935" s="362"/>
      <c r="AP935" s="363" t="s">
        <v>432</v>
      </c>
      <c r="AQ935" s="363"/>
      <c r="AR935" s="363"/>
      <c r="AS935" s="363"/>
      <c r="AT935" s="363"/>
      <c r="AU935" s="363"/>
      <c r="AV935" s="363"/>
      <c r="AW935" s="363"/>
      <c r="AX935" s="363"/>
    </row>
    <row r="936" spans="1:50" ht="30" customHeight="1" x14ac:dyDescent="0.15">
      <c r="A936" s="373">
        <v>1</v>
      </c>
      <c r="B936" s="373">
        <v>1</v>
      </c>
      <c r="C936" s="340" t="s">
        <v>625</v>
      </c>
      <c r="D936" s="340"/>
      <c r="E936" s="340"/>
      <c r="F936" s="340"/>
      <c r="G936" s="340"/>
      <c r="H936" s="340"/>
      <c r="I936" s="340"/>
      <c r="J936" s="341">
        <v>4010005007424</v>
      </c>
      <c r="K936" s="342"/>
      <c r="L936" s="342"/>
      <c r="M936" s="342"/>
      <c r="N936" s="342"/>
      <c r="O936" s="342"/>
      <c r="P936" s="343" t="s">
        <v>626</v>
      </c>
      <c r="Q936" s="343"/>
      <c r="R936" s="343"/>
      <c r="S936" s="343"/>
      <c r="T936" s="343"/>
      <c r="U936" s="343"/>
      <c r="V936" s="343"/>
      <c r="W936" s="343"/>
      <c r="X936" s="343"/>
      <c r="Y936" s="344">
        <v>519</v>
      </c>
      <c r="Z936" s="345"/>
      <c r="AA936" s="345"/>
      <c r="AB936" s="346"/>
      <c r="AC936" s="356" t="s">
        <v>521</v>
      </c>
      <c r="AD936" s="364"/>
      <c r="AE936" s="364"/>
      <c r="AF936" s="364"/>
      <c r="AG936" s="364"/>
      <c r="AH936" s="365" t="s">
        <v>669</v>
      </c>
      <c r="AI936" s="366"/>
      <c r="AJ936" s="366"/>
      <c r="AK936" s="366"/>
      <c r="AL936" s="350" t="s">
        <v>669</v>
      </c>
      <c r="AM936" s="351"/>
      <c r="AN936" s="351"/>
      <c r="AO936" s="352"/>
      <c r="AP936" s="353" t="s">
        <v>550</v>
      </c>
      <c r="AQ936" s="353"/>
      <c r="AR936" s="353"/>
      <c r="AS936" s="353"/>
      <c r="AT936" s="353"/>
      <c r="AU936" s="353"/>
      <c r="AV936" s="353"/>
      <c r="AW936" s="353"/>
      <c r="AX936" s="353"/>
    </row>
    <row r="937" spans="1:50" ht="30" customHeight="1" x14ac:dyDescent="0.15">
      <c r="A937" s="373">
        <v>2</v>
      </c>
      <c r="B937" s="373">
        <v>1</v>
      </c>
      <c r="C937" s="340" t="s">
        <v>628</v>
      </c>
      <c r="D937" s="340"/>
      <c r="E937" s="340"/>
      <c r="F937" s="340"/>
      <c r="G937" s="340"/>
      <c r="H937" s="340"/>
      <c r="I937" s="340"/>
      <c r="J937" s="341">
        <v>1180005014381</v>
      </c>
      <c r="K937" s="342"/>
      <c r="L937" s="342"/>
      <c r="M937" s="342"/>
      <c r="N937" s="342"/>
      <c r="O937" s="342"/>
      <c r="P937" s="343" t="s">
        <v>629</v>
      </c>
      <c r="Q937" s="343"/>
      <c r="R937" s="343"/>
      <c r="S937" s="343"/>
      <c r="T937" s="343"/>
      <c r="U937" s="343"/>
      <c r="V937" s="343"/>
      <c r="W937" s="343"/>
      <c r="X937" s="343"/>
      <c r="Y937" s="344">
        <v>257</v>
      </c>
      <c r="Z937" s="345"/>
      <c r="AA937" s="345"/>
      <c r="AB937" s="346"/>
      <c r="AC937" s="356" t="s">
        <v>600</v>
      </c>
      <c r="AD937" s="364"/>
      <c r="AE937" s="364"/>
      <c r="AF937" s="364"/>
      <c r="AG937" s="364"/>
      <c r="AH937" s="365">
        <v>2</v>
      </c>
      <c r="AI937" s="366"/>
      <c r="AJ937" s="366"/>
      <c r="AK937" s="366"/>
      <c r="AL937" s="350">
        <v>84.490165046348636</v>
      </c>
      <c r="AM937" s="351"/>
      <c r="AN937" s="351"/>
      <c r="AO937" s="352"/>
      <c r="AP937" s="353" t="s">
        <v>550</v>
      </c>
      <c r="AQ937" s="353"/>
      <c r="AR937" s="353"/>
      <c r="AS937" s="353"/>
      <c r="AT937" s="353"/>
      <c r="AU937" s="353"/>
      <c r="AV937" s="353"/>
      <c r="AW937" s="353"/>
      <c r="AX937" s="353"/>
    </row>
    <row r="938" spans="1:50" ht="42.75" customHeight="1" x14ac:dyDescent="0.15">
      <c r="A938" s="373">
        <v>3</v>
      </c>
      <c r="B938" s="373">
        <v>1</v>
      </c>
      <c r="C938" s="340" t="s">
        <v>630</v>
      </c>
      <c r="D938" s="340"/>
      <c r="E938" s="340"/>
      <c r="F938" s="340"/>
      <c r="G938" s="340"/>
      <c r="H938" s="340"/>
      <c r="I938" s="340"/>
      <c r="J938" s="341">
        <v>1010005002667</v>
      </c>
      <c r="K938" s="342"/>
      <c r="L938" s="342"/>
      <c r="M938" s="342"/>
      <c r="N938" s="342"/>
      <c r="O938" s="342"/>
      <c r="P938" s="355" t="s">
        <v>665</v>
      </c>
      <c r="Q938" s="343"/>
      <c r="R938" s="343"/>
      <c r="S938" s="343"/>
      <c r="T938" s="343"/>
      <c r="U938" s="343"/>
      <c r="V938" s="343"/>
      <c r="W938" s="343"/>
      <c r="X938" s="343"/>
      <c r="Y938" s="344">
        <v>40</v>
      </c>
      <c r="Z938" s="345"/>
      <c r="AA938" s="345"/>
      <c r="AB938" s="346"/>
      <c r="AC938" s="356" t="s">
        <v>514</v>
      </c>
      <c r="AD938" s="364"/>
      <c r="AE938" s="364"/>
      <c r="AF938" s="364"/>
      <c r="AG938" s="364"/>
      <c r="AH938" s="365">
        <v>6</v>
      </c>
      <c r="AI938" s="366"/>
      <c r="AJ938" s="366"/>
      <c r="AK938" s="366"/>
      <c r="AL938" s="350">
        <f>156.950037784942/2</f>
        <v>78.475018892470999</v>
      </c>
      <c r="AM938" s="351"/>
      <c r="AN938" s="351"/>
      <c r="AO938" s="352"/>
      <c r="AP938" s="353" t="s">
        <v>550</v>
      </c>
      <c r="AQ938" s="353"/>
      <c r="AR938" s="353"/>
      <c r="AS938" s="353"/>
      <c r="AT938" s="353"/>
      <c r="AU938" s="353"/>
      <c r="AV938" s="353"/>
      <c r="AW938" s="353"/>
      <c r="AX938" s="353"/>
    </row>
    <row r="939" spans="1:50" ht="42.75" customHeight="1" x14ac:dyDescent="0.15">
      <c r="A939" s="373">
        <v>4</v>
      </c>
      <c r="B939" s="373">
        <v>1</v>
      </c>
      <c r="C939" s="340" t="s">
        <v>658</v>
      </c>
      <c r="D939" s="340"/>
      <c r="E939" s="340"/>
      <c r="F939" s="340"/>
      <c r="G939" s="340"/>
      <c r="H939" s="340"/>
      <c r="I939" s="340"/>
      <c r="J939" s="341">
        <v>4013305001526</v>
      </c>
      <c r="K939" s="342"/>
      <c r="L939" s="342"/>
      <c r="M939" s="342"/>
      <c r="N939" s="342"/>
      <c r="O939" s="342"/>
      <c r="P939" s="343" t="s">
        <v>659</v>
      </c>
      <c r="Q939" s="343"/>
      <c r="R939" s="343"/>
      <c r="S939" s="343"/>
      <c r="T939" s="343"/>
      <c r="U939" s="343"/>
      <c r="V939" s="343"/>
      <c r="W939" s="343"/>
      <c r="X939" s="343"/>
      <c r="Y939" s="344">
        <v>24</v>
      </c>
      <c r="Z939" s="345"/>
      <c r="AA939" s="345"/>
      <c r="AB939" s="346"/>
      <c r="AC939" s="356" t="s">
        <v>518</v>
      </c>
      <c r="AD939" s="364"/>
      <c r="AE939" s="364"/>
      <c r="AF939" s="364"/>
      <c r="AG939" s="364"/>
      <c r="AH939" s="365">
        <v>1</v>
      </c>
      <c r="AI939" s="366"/>
      <c r="AJ939" s="366"/>
      <c r="AK939" s="366"/>
      <c r="AL939" s="350">
        <v>99.902056807051906</v>
      </c>
      <c r="AM939" s="351"/>
      <c r="AN939" s="351"/>
      <c r="AO939" s="352"/>
      <c r="AP939" s="353" t="s">
        <v>550</v>
      </c>
      <c r="AQ939" s="353"/>
      <c r="AR939" s="353"/>
      <c r="AS939" s="353"/>
      <c r="AT939" s="353"/>
      <c r="AU939" s="353"/>
      <c r="AV939" s="353"/>
      <c r="AW939" s="353"/>
      <c r="AX939" s="353"/>
    </row>
    <row r="940" spans="1:50" ht="42.75" customHeight="1" x14ac:dyDescent="0.15">
      <c r="A940" s="373">
        <v>5</v>
      </c>
      <c r="B940" s="373">
        <v>1</v>
      </c>
      <c r="C940" s="340" t="s">
        <v>660</v>
      </c>
      <c r="D940" s="340"/>
      <c r="E940" s="340"/>
      <c r="F940" s="340"/>
      <c r="G940" s="340"/>
      <c r="H940" s="340"/>
      <c r="I940" s="340"/>
      <c r="J940" s="341">
        <v>4010405000185</v>
      </c>
      <c r="K940" s="342"/>
      <c r="L940" s="342"/>
      <c r="M940" s="342"/>
      <c r="N940" s="342"/>
      <c r="O940" s="342"/>
      <c r="P940" s="343" t="s">
        <v>659</v>
      </c>
      <c r="Q940" s="343"/>
      <c r="R940" s="343"/>
      <c r="S940" s="343"/>
      <c r="T940" s="343"/>
      <c r="U940" s="343"/>
      <c r="V940" s="343"/>
      <c r="W940" s="343"/>
      <c r="X940" s="343"/>
      <c r="Y940" s="344">
        <v>17</v>
      </c>
      <c r="Z940" s="345"/>
      <c r="AA940" s="345"/>
      <c r="AB940" s="346"/>
      <c r="AC940" s="356" t="s">
        <v>518</v>
      </c>
      <c r="AD940" s="364"/>
      <c r="AE940" s="364"/>
      <c r="AF940" s="364"/>
      <c r="AG940" s="364"/>
      <c r="AH940" s="365">
        <v>1</v>
      </c>
      <c r="AI940" s="366"/>
      <c r="AJ940" s="366"/>
      <c r="AK940" s="366"/>
      <c r="AL940" s="350">
        <v>99.945975148568294</v>
      </c>
      <c r="AM940" s="351"/>
      <c r="AN940" s="351"/>
      <c r="AO940" s="352"/>
      <c r="AP940" s="353" t="s">
        <v>550</v>
      </c>
      <c r="AQ940" s="353"/>
      <c r="AR940" s="353"/>
      <c r="AS940" s="353"/>
      <c r="AT940" s="353"/>
      <c r="AU940" s="353"/>
      <c r="AV940" s="353"/>
      <c r="AW940" s="353"/>
      <c r="AX940" s="353"/>
    </row>
    <row r="941" spans="1:50" ht="71.25" customHeight="1" x14ac:dyDescent="0.15">
      <c r="A941" s="373">
        <v>6</v>
      </c>
      <c r="B941" s="373">
        <v>1</v>
      </c>
      <c r="C941" s="340" t="s">
        <v>661</v>
      </c>
      <c r="D941" s="340"/>
      <c r="E941" s="340"/>
      <c r="F941" s="340"/>
      <c r="G941" s="340"/>
      <c r="H941" s="340"/>
      <c r="I941" s="340"/>
      <c r="J941" s="341" t="s">
        <v>550</v>
      </c>
      <c r="K941" s="342"/>
      <c r="L941" s="342"/>
      <c r="M941" s="342"/>
      <c r="N941" s="342"/>
      <c r="O941" s="342"/>
      <c r="P941" s="343" t="s">
        <v>659</v>
      </c>
      <c r="Q941" s="343"/>
      <c r="R941" s="343"/>
      <c r="S941" s="343"/>
      <c r="T941" s="343"/>
      <c r="U941" s="343"/>
      <c r="V941" s="343"/>
      <c r="W941" s="343"/>
      <c r="X941" s="343"/>
      <c r="Y941" s="344">
        <v>12</v>
      </c>
      <c r="Z941" s="345"/>
      <c r="AA941" s="345"/>
      <c r="AB941" s="346"/>
      <c r="AC941" s="356" t="s">
        <v>518</v>
      </c>
      <c r="AD941" s="364"/>
      <c r="AE941" s="364"/>
      <c r="AF941" s="364"/>
      <c r="AG941" s="364"/>
      <c r="AH941" s="365">
        <v>4</v>
      </c>
      <c r="AI941" s="366"/>
      <c r="AJ941" s="366"/>
      <c r="AK941" s="366"/>
      <c r="AL941" s="350">
        <v>100</v>
      </c>
      <c r="AM941" s="351"/>
      <c r="AN941" s="351"/>
      <c r="AO941" s="352"/>
      <c r="AP941" s="353" t="s">
        <v>550</v>
      </c>
      <c r="AQ941" s="353"/>
      <c r="AR941" s="353"/>
      <c r="AS941" s="353"/>
      <c r="AT941" s="353"/>
      <c r="AU941" s="353"/>
      <c r="AV941" s="353"/>
      <c r="AW941" s="353"/>
      <c r="AX941" s="353"/>
    </row>
    <row r="942" spans="1:50" ht="71.25" customHeight="1" x14ac:dyDescent="0.15">
      <c r="A942" s="373">
        <v>7</v>
      </c>
      <c r="B942" s="373">
        <v>1</v>
      </c>
      <c r="C942" s="340" t="s">
        <v>662</v>
      </c>
      <c r="D942" s="340"/>
      <c r="E942" s="340"/>
      <c r="F942" s="340"/>
      <c r="G942" s="340"/>
      <c r="H942" s="340"/>
      <c r="I942" s="340"/>
      <c r="J942" s="341" t="s">
        <v>550</v>
      </c>
      <c r="K942" s="342"/>
      <c r="L942" s="342"/>
      <c r="M942" s="342"/>
      <c r="N942" s="342"/>
      <c r="O942" s="342"/>
      <c r="P942" s="343" t="s">
        <v>659</v>
      </c>
      <c r="Q942" s="343"/>
      <c r="R942" s="343"/>
      <c r="S942" s="343"/>
      <c r="T942" s="343"/>
      <c r="U942" s="343"/>
      <c r="V942" s="343"/>
      <c r="W942" s="343"/>
      <c r="X942" s="343"/>
      <c r="Y942" s="344">
        <v>11</v>
      </c>
      <c r="Z942" s="345"/>
      <c r="AA942" s="345"/>
      <c r="AB942" s="346"/>
      <c r="AC942" s="356" t="s">
        <v>518</v>
      </c>
      <c r="AD942" s="364"/>
      <c r="AE942" s="364"/>
      <c r="AF942" s="364"/>
      <c r="AG942" s="364"/>
      <c r="AH942" s="365">
        <v>3</v>
      </c>
      <c r="AI942" s="366"/>
      <c r="AJ942" s="366"/>
      <c r="AK942" s="366"/>
      <c r="AL942" s="350">
        <v>100</v>
      </c>
      <c r="AM942" s="351"/>
      <c r="AN942" s="351"/>
      <c r="AO942" s="352"/>
      <c r="AP942" s="353" t="s">
        <v>550</v>
      </c>
      <c r="AQ942" s="353"/>
      <c r="AR942" s="353"/>
      <c r="AS942" s="353"/>
      <c r="AT942" s="353"/>
      <c r="AU942" s="353"/>
      <c r="AV942" s="353"/>
      <c r="AW942" s="353"/>
      <c r="AX942" s="353"/>
    </row>
    <row r="943" spans="1:50" ht="84.75" customHeight="1" x14ac:dyDescent="0.15">
      <c r="A943" s="373">
        <v>8</v>
      </c>
      <c r="B943" s="373">
        <v>1</v>
      </c>
      <c r="C943" s="340" t="s">
        <v>663</v>
      </c>
      <c r="D943" s="340"/>
      <c r="E943" s="340"/>
      <c r="F943" s="340"/>
      <c r="G943" s="340"/>
      <c r="H943" s="340"/>
      <c r="I943" s="340"/>
      <c r="J943" s="341" t="s">
        <v>550</v>
      </c>
      <c r="K943" s="342"/>
      <c r="L943" s="342"/>
      <c r="M943" s="342"/>
      <c r="N943" s="342"/>
      <c r="O943" s="342"/>
      <c r="P943" s="343" t="s">
        <v>659</v>
      </c>
      <c r="Q943" s="343"/>
      <c r="R943" s="343"/>
      <c r="S943" s="343"/>
      <c r="T943" s="343"/>
      <c r="U943" s="343"/>
      <c r="V943" s="343"/>
      <c r="W943" s="343"/>
      <c r="X943" s="343"/>
      <c r="Y943" s="344">
        <v>10</v>
      </c>
      <c r="Z943" s="345"/>
      <c r="AA943" s="345"/>
      <c r="AB943" s="346"/>
      <c r="AC943" s="356" t="s">
        <v>518</v>
      </c>
      <c r="AD943" s="364"/>
      <c r="AE943" s="364"/>
      <c r="AF943" s="364"/>
      <c r="AG943" s="364"/>
      <c r="AH943" s="365">
        <v>1</v>
      </c>
      <c r="AI943" s="366"/>
      <c r="AJ943" s="366"/>
      <c r="AK943" s="366"/>
      <c r="AL943" s="350">
        <v>100</v>
      </c>
      <c r="AM943" s="351"/>
      <c r="AN943" s="351"/>
      <c r="AO943" s="352"/>
      <c r="AP943" s="353" t="s">
        <v>550</v>
      </c>
      <c r="AQ943" s="353"/>
      <c r="AR943" s="353"/>
      <c r="AS943" s="353"/>
      <c r="AT943" s="353"/>
      <c r="AU943" s="353"/>
      <c r="AV943" s="353"/>
      <c r="AW943" s="353"/>
      <c r="AX943" s="353"/>
    </row>
    <row r="944" spans="1:50" ht="34.5" customHeight="1" x14ac:dyDescent="0.15">
      <c r="A944" s="373">
        <v>9</v>
      </c>
      <c r="B944" s="373">
        <v>1</v>
      </c>
      <c r="C944" s="340" t="s">
        <v>664</v>
      </c>
      <c r="D944" s="340"/>
      <c r="E944" s="340"/>
      <c r="F944" s="340"/>
      <c r="G944" s="340"/>
      <c r="H944" s="340"/>
      <c r="I944" s="340"/>
      <c r="J944" s="341">
        <v>4010405010556</v>
      </c>
      <c r="K944" s="342"/>
      <c r="L944" s="342"/>
      <c r="M944" s="342"/>
      <c r="N944" s="342"/>
      <c r="O944" s="342"/>
      <c r="P944" s="343" t="s">
        <v>629</v>
      </c>
      <c r="Q944" s="343"/>
      <c r="R944" s="343"/>
      <c r="S944" s="343"/>
      <c r="T944" s="343"/>
      <c r="U944" s="343"/>
      <c r="V944" s="343"/>
      <c r="W944" s="343"/>
      <c r="X944" s="343"/>
      <c r="Y944" s="344">
        <v>8</v>
      </c>
      <c r="Z944" s="345"/>
      <c r="AA944" s="345"/>
      <c r="AB944" s="346"/>
      <c r="AC944" s="356" t="s">
        <v>521</v>
      </c>
      <c r="AD944" s="364"/>
      <c r="AE944" s="364"/>
      <c r="AF944" s="364"/>
      <c r="AG944" s="364"/>
      <c r="AH944" s="365" t="s">
        <v>669</v>
      </c>
      <c r="AI944" s="366"/>
      <c r="AJ944" s="366"/>
      <c r="AK944" s="366"/>
      <c r="AL944" s="350" t="s">
        <v>669</v>
      </c>
      <c r="AM944" s="351"/>
      <c r="AN944" s="351"/>
      <c r="AO944" s="352"/>
      <c r="AP944" s="353" t="s">
        <v>550</v>
      </c>
      <c r="AQ944" s="353"/>
      <c r="AR944" s="353"/>
      <c r="AS944" s="353"/>
      <c r="AT944" s="353"/>
      <c r="AU944" s="353"/>
      <c r="AV944" s="353"/>
      <c r="AW944" s="353"/>
      <c r="AX944" s="353"/>
    </row>
    <row r="945" spans="1:50" ht="45.75" customHeight="1" x14ac:dyDescent="0.15">
      <c r="A945" s="373">
        <v>10</v>
      </c>
      <c r="B945" s="373">
        <v>1</v>
      </c>
      <c r="C945" s="340" t="s">
        <v>666</v>
      </c>
      <c r="D945" s="340"/>
      <c r="E945" s="340"/>
      <c r="F945" s="340"/>
      <c r="G945" s="340"/>
      <c r="H945" s="340"/>
      <c r="I945" s="340"/>
      <c r="J945" s="341">
        <v>2010005018910</v>
      </c>
      <c r="K945" s="342"/>
      <c r="L945" s="342"/>
      <c r="M945" s="342"/>
      <c r="N945" s="342"/>
      <c r="O945" s="342"/>
      <c r="P945" s="343" t="s">
        <v>659</v>
      </c>
      <c r="Q945" s="343"/>
      <c r="R945" s="343"/>
      <c r="S945" s="343"/>
      <c r="T945" s="343"/>
      <c r="U945" s="343"/>
      <c r="V945" s="343"/>
      <c r="W945" s="343"/>
      <c r="X945" s="343"/>
      <c r="Y945" s="344">
        <v>5</v>
      </c>
      <c r="Z945" s="345"/>
      <c r="AA945" s="345"/>
      <c r="AB945" s="346"/>
      <c r="AC945" s="356" t="s">
        <v>521</v>
      </c>
      <c r="AD945" s="364"/>
      <c r="AE945" s="364"/>
      <c r="AF945" s="364"/>
      <c r="AG945" s="364"/>
      <c r="AH945" s="365" t="s">
        <v>669</v>
      </c>
      <c r="AI945" s="366"/>
      <c r="AJ945" s="366"/>
      <c r="AK945" s="366"/>
      <c r="AL945" s="350" t="s">
        <v>669</v>
      </c>
      <c r="AM945" s="351"/>
      <c r="AN945" s="351"/>
      <c r="AO945" s="352"/>
      <c r="AP945" s="353" t="s">
        <v>550</v>
      </c>
      <c r="AQ945" s="353"/>
      <c r="AR945" s="353"/>
      <c r="AS945" s="353"/>
      <c r="AT945" s="353"/>
      <c r="AU945" s="353"/>
      <c r="AV945" s="353"/>
      <c r="AW945" s="353"/>
      <c r="AX945" s="353"/>
    </row>
    <row r="946" spans="1:50" ht="30" hidden="1" customHeight="1" x14ac:dyDescent="0.15">
      <c r="A946" s="373">
        <v>11</v>
      </c>
      <c r="B946" s="373">
        <v>1</v>
      </c>
      <c r="C946" s="340"/>
      <c r="D946" s="340"/>
      <c r="E946" s="340"/>
      <c r="F946" s="340"/>
      <c r="G946" s="340"/>
      <c r="H946" s="340"/>
      <c r="I946" s="340"/>
      <c r="J946" s="341"/>
      <c r="K946" s="342"/>
      <c r="L946" s="342"/>
      <c r="M946" s="342"/>
      <c r="N946" s="342"/>
      <c r="O946" s="342"/>
      <c r="P946" s="343">
        <f>[1]ピボットＤ!$N13</f>
        <v>0</v>
      </c>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3">
        <v>12</v>
      </c>
      <c r="B947" s="373">
        <v>1</v>
      </c>
      <c r="C947" s="340"/>
      <c r="D947" s="340"/>
      <c r="E947" s="340"/>
      <c r="F947" s="340"/>
      <c r="G947" s="340"/>
      <c r="H947" s="340"/>
      <c r="I947" s="340"/>
      <c r="J947" s="341"/>
      <c r="K947" s="342"/>
      <c r="L947" s="342"/>
      <c r="M947" s="342"/>
      <c r="N947" s="342"/>
      <c r="O947" s="342"/>
      <c r="P947" s="343">
        <f>[1]ピボットＤ!$N14</f>
        <v>0</v>
      </c>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3">
        <v>13</v>
      </c>
      <c r="B948" s="373">
        <v>1</v>
      </c>
      <c r="C948" s="340"/>
      <c r="D948" s="340"/>
      <c r="E948" s="340"/>
      <c r="F948" s="340"/>
      <c r="G948" s="340"/>
      <c r="H948" s="340"/>
      <c r="I948" s="340"/>
      <c r="J948" s="341"/>
      <c r="K948" s="342"/>
      <c r="L948" s="342"/>
      <c r="M948" s="342"/>
      <c r="N948" s="342"/>
      <c r="O948" s="342"/>
      <c r="P948" s="343">
        <f>[1]ピボットＤ!$N15</f>
        <v>0</v>
      </c>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3">
        <v>14</v>
      </c>
      <c r="B949" s="373">
        <v>1</v>
      </c>
      <c r="C949" s="340"/>
      <c r="D949" s="340"/>
      <c r="E949" s="340"/>
      <c r="F949" s="340"/>
      <c r="G949" s="340"/>
      <c r="H949" s="340"/>
      <c r="I949" s="340"/>
      <c r="J949" s="341"/>
      <c r="K949" s="342"/>
      <c r="L949" s="342"/>
      <c r="M949" s="342"/>
      <c r="N949" s="342"/>
      <c r="O949" s="342"/>
      <c r="P949" s="343">
        <f>[1]ピボットＤ!$N16</f>
        <v>0</v>
      </c>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3">
        <v>15</v>
      </c>
      <c r="B950" s="373">
        <v>1</v>
      </c>
      <c r="C950" s="340"/>
      <c r="D950" s="340"/>
      <c r="E950" s="340"/>
      <c r="F950" s="340"/>
      <c r="G950" s="340"/>
      <c r="H950" s="340"/>
      <c r="I950" s="340"/>
      <c r="J950" s="341"/>
      <c r="K950" s="342"/>
      <c r="L950" s="342"/>
      <c r="M950" s="342"/>
      <c r="N950" s="342"/>
      <c r="O950" s="342"/>
      <c r="P950" s="343">
        <f>[1]ピボットＤ!$N17</f>
        <v>0</v>
      </c>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3">
        <v>16</v>
      </c>
      <c r="B951" s="373">
        <v>1</v>
      </c>
      <c r="C951" s="340"/>
      <c r="D951" s="340"/>
      <c r="E951" s="340"/>
      <c r="F951" s="340"/>
      <c r="G951" s="340"/>
      <c r="H951" s="340"/>
      <c r="I951" s="340"/>
      <c r="J951" s="341"/>
      <c r="K951" s="342"/>
      <c r="L951" s="342"/>
      <c r="M951" s="342"/>
      <c r="N951" s="342"/>
      <c r="O951" s="342"/>
      <c r="P951" s="343">
        <f>[1]ピボットＤ!$N18</f>
        <v>0</v>
      </c>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3">
        <v>17</v>
      </c>
      <c r="B952" s="373">
        <v>1</v>
      </c>
      <c r="C952" s="340"/>
      <c r="D952" s="340"/>
      <c r="E952" s="340"/>
      <c r="F952" s="340"/>
      <c r="G952" s="340"/>
      <c r="H952" s="340"/>
      <c r="I952" s="340"/>
      <c r="J952" s="341"/>
      <c r="K952" s="342"/>
      <c r="L952" s="342"/>
      <c r="M952" s="342"/>
      <c r="N952" s="342"/>
      <c r="O952" s="342"/>
      <c r="P952" s="343">
        <f>[1]ピボットＤ!$N19</f>
        <v>0</v>
      </c>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3">
        <v>18</v>
      </c>
      <c r="B953" s="373">
        <v>1</v>
      </c>
      <c r="C953" s="340"/>
      <c r="D953" s="340"/>
      <c r="E953" s="340"/>
      <c r="F953" s="340"/>
      <c r="G953" s="340"/>
      <c r="H953" s="340"/>
      <c r="I953" s="340"/>
      <c r="J953" s="341"/>
      <c r="K953" s="342"/>
      <c r="L953" s="342"/>
      <c r="M953" s="342"/>
      <c r="N953" s="342"/>
      <c r="O953" s="342"/>
      <c r="P953" s="343">
        <f>[1]ピボットＤ!$N20</f>
        <v>0</v>
      </c>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3">
        <v>19</v>
      </c>
      <c r="B954" s="373">
        <v>1</v>
      </c>
      <c r="C954" s="340"/>
      <c r="D954" s="340"/>
      <c r="E954" s="340"/>
      <c r="F954" s="340"/>
      <c r="G954" s="340"/>
      <c r="H954" s="340"/>
      <c r="I954" s="340"/>
      <c r="J954" s="341"/>
      <c r="K954" s="342"/>
      <c r="L954" s="342"/>
      <c r="M954" s="342"/>
      <c r="N954" s="342"/>
      <c r="O954" s="342"/>
      <c r="P954" s="343">
        <f>[1]ピボットＤ!$N21</f>
        <v>0</v>
      </c>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3">
        <v>20</v>
      </c>
      <c r="B955" s="373">
        <v>1</v>
      </c>
      <c r="C955" s="340"/>
      <c r="D955" s="340"/>
      <c r="E955" s="340"/>
      <c r="F955" s="340"/>
      <c r="G955" s="340"/>
      <c r="H955" s="340"/>
      <c r="I955" s="340"/>
      <c r="J955" s="341"/>
      <c r="K955" s="342"/>
      <c r="L955" s="342"/>
      <c r="M955" s="342"/>
      <c r="N955" s="342"/>
      <c r="O955" s="342"/>
      <c r="P955" s="343">
        <f>[1]ピボットＤ!$N22</f>
        <v>0</v>
      </c>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3">
        <v>21</v>
      </c>
      <c r="B956" s="373">
        <v>1</v>
      </c>
      <c r="C956" s="340"/>
      <c r="D956" s="340"/>
      <c r="E956" s="340"/>
      <c r="F956" s="340"/>
      <c r="G956" s="340"/>
      <c r="H956" s="340"/>
      <c r="I956" s="340"/>
      <c r="J956" s="341"/>
      <c r="K956" s="342"/>
      <c r="L956" s="342"/>
      <c r="M956" s="342"/>
      <c r="N956" s="342"/>
      <c r="O956" s="342"/>
      <c r="P956" s="343">
        <f>[1]ピボットＤ!$N23</f>
        <v>0</v>
      </c>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3">
        <v>22</v>
      </c>
      <c r="B957" s="373">
        <v>1</v>
      </c>
      <c r="C957" s="340"/>
      <c r="D957" s="340"/>
      <c r="E957" s="340"/>
      <c r="F957" s="340"/>
      <c r="G957" s="340"/>
      <c r="H957" s="340"/>
      <c r="I957" s="340"/>
      <c r="J957" s="341"/>
      <c r="K957" s="342"/>
      <c r="L957" s="342"/>
      <c r="M957" s="342"/>
      <c r="N957" s="342"/>
      <c r="O957" s="342"/>
      <c r="P957" s="343">
        <f>[1]ピボットＤ!$N24</f>
        <v>0</v>
      </c>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3">
        <v>23</v>
      </c>
      <c r="B958" s="373">
        <v>1</v>
      </c>
      <c r="C958" s="340"/>
      <c r="D958" s="340"/>
      <c r="E958" s="340"/>
      <c r="F958" s="340"/>
      <c r="G958" s="340"/>
      <c r="H958" s="340"/>
      <c r="I958" s="340"/>
      <c r="J958" s="341"/>
      <c r="K958" s="342"/>
      <c r="L958" s="342"/>
      <c r="M958" s="342"/>
      <c r="N958" s="342"/>
      <c r="O958" s="342"/>
      <c r="P958" s="343">
        <f>[1]ピボットＤ!$N25</f>
        <v>0</v>
      </c>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3">
        <v>24</v>
      </c>
      <c r="B959" s="373">
        <v>1</v>
      </c>
      <c r="C959" s="340"/>
      <c r="D959" s="340"/>
      <c r="E959" s="340"/>
      <c r="F959" s="340"/>
      <c r="G959" s="340"/>
      <c r="H959" s="340"/>
      <c r="I959" s="340"/>
      <c r="J959" s="341"/>
      <c r="K959" s="342"/>
      <c r="L959" s="342"/>
      <c r="M959" s="342"/>
      <c r="N959" s="342"/>
      <c r="O959" s="342"/>
      <c r="P959" s="343">
        <f>[1]ピボットＤ!$N26</f>
        <v>0</v>
      </c>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3">
        <v>25</v>
      </c>
      <c r="B960" s="373">
        <v>1</v>
      </c>
      <c r="C960" s="340"/>
      <c r="D960" s="340"/>
      <c r="E960" s="340"/>
      <c r="F960" s="340"/>
      <c r="G960" s="340"/>
      <c r="H960" s="340"/>
      <c r="I960" s="340"/>
      <c r="J960" s="341"/>
      <c r="K960" s="342"/>
      <c r="L960" s="342"/>
      <c r="M960" s="342"/>
      <c r="N960" s="342"/>
      <c r="O960" s="342"/>
      <c r="P960" s="343">
        <f>[1]ピボットＤ!$N27</f>
        <v>0</v>
      </c>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3">
        <v>26</v>
      </c>
      <c r="B961" s="373">
        <v>1</v>
      </c>
      <c r="C961" s="340"/>
      <c r="D961" s="340"/>
      <c r="E961" s="340"/>
      <c r="F961" s="340"/>
      <c r="G961" s="340"/>
      <c r="H961" s="340"/>
      <c r="I961" s="340"/>
      <c r="J961" s="341"/>
      <c r="K961" s="342"/>
      <c r="L961" s="342"/>
      <c r="M961" s="342"/>
      <c r="N961" s="342"/>
      <c r="O961" s="342"/>
      <c r="P961" s="343">
        <f>[1]ピボットＤ!$N28</f>
        <v>0</v>
      </c>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3">
        <v>27</v>
      </c>
      <c r="B962" s="373">
        <v>1</v>
      </c>
      <c r="C962" s="340"/>
      <c r="D962" s="340"/>
      <c r="E962" s="340"/>
      <c r="F962" s="340"/>
      <c r="G962" s="340"/>
      <c r="H962" s="340"/>
      <c r="I962" s="340"/>
      <c r="J962" s="341"/>
      <c r="K962" s="342"/>
      <c r="L962" s="342"/>
      <c r="M962" s="342"/>
      <c r="N962" s="342"/>
      <c r="O962" s="342"/>
      <c r="P962" s="343">
        <f>[1]ピボットＤ!$N29</f>
        <v>0</v>
      </c>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3">
        <v>28</v>
      </c>
      <c r="B963" s="373">
        <v>1</v>
      </c>
      <c r="C963" s="340"/>
      <c r="D963" s="340"/>
      <c r="E963" s="340"/>
      <c r="F963" s="340"/>
      <c r="G963" s="340"/>
      <c r="H963" s="340"/>
      <c r="I963" s="340"/>
      <c r="J963" s="341"/>
      <c r="K963" s="342"/>
      <c r="L963" s="342"/>
      <c r="M963" s="342"/>
      <c r="N963" s="342"/>
      <c r="O963" s="342"/>
      <c r="P963" s="343">
        <f>[1]ピボットＤ!$N30</f>
        <v>0</v>
      </c>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3">
        <v>29</v>
      </c>
      <c r="B964" s="373">
        <v>1</v>
      </c>
      <c r="C964" s="340"/>
      <c r="D964" s="340"/>
      <c r="E964" s="340"/>
      <c r="F964" s="340"/>
      <c r="G964" s="340"/>
      <c r="H964" s="340"/>
      <c r="I964" s="340"/>
      <c r="J964" s="341"/>
      <c r="K964" s="342"/>
      <c r="L964" s="342"/>
      <c r="M964" s="342"/>
      <c r="N964" s="342"/>
      <c r="O964" s="342"/>
      <c r="P964" s="343">
        <f>[1]ピボットＤ!$N31</f>
        <v>0</v>
      </c>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3">
        <v>30</v>
      </c>
      <c r="B965" s="373">
        <v>1</v>
      </c>
      <c r="C965" s="340"/>
      <c r="D965" s="340"/>
      <c r="E965" s="340"/>
      <c r="F965" s="340"/>
      <c r="G965" s="340"/>
      <c r="H965" s="340"/>
      <c r="I965" s="340"/>
      <c r="J965" s="341"/>
      <c r="K965" s="342"/>
      <c r="L965" s="342"/>
      <c r="M965" s="342"/>
      <c r="N965" s="342"/>
      <c r="O965" s="342"/>
      <c r="P965" s="343">
        <f>[1]ピボットＤ!$N32</f>
        <v>0</v>
      </c>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12.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431</v>
      </c>
      <c r="K968" s="358"/>
      <c r="L968" s="358"/>
      <c r="M968" s="358"/>
      <c r="N968" s="358"/>
      <c r="O968" s="358"/>
      <c r="P968" s="359" t="s">
        <v>376</v>
      </c>
      <c r="Q968" s="359"/>
      <c r="R968" s="359"/>
      <c r="S968" s="359"/>
      <c r="T968" s="359"/>
      <c r="U968" s="359"/>
      <c r="V968" s="359"/>
      <c r="W968" s="359"/>
      <c r="X968" s="359"/>
      <c r="Y968" s="360" t="s">
        <v>428</v>
      </c>
      <c r="Z968" s="361"/>
      <c r="AA968" s="361"/>
      <c r="AB968" s="361"/>
      <c r="AC968" s="142" t="s">
        <v>474</v>
      </c>
      <c r="AD968" s="142"/>
      <c r="AE968" s="142"/>
      <c r="AF968" s="142"/>
      <c r="AG968" s="142"/>
      <c r="AH968" s="360" t="s">
        <v>509</v>
      </c>
      <c r="AI968" s="357"/>
      <c r="AJ968" s="357"/>
      <c r="AK968" s="357"/>
      <c r="AL968" s="357" t="s">
        <v>21</v>
      </c>
      <c r="AM968" s="357"/>
      <c r="AN968" s="357"/>
      <c r="AO968" s="362"/>
      <c r="AP968" s="363" t="s">
        <v>432</v>
      </c>
      <c r="AQ968" s="363"/>
      <c r="AR968" s="363"/>
      <c r="AS968" s="363"/>
      <c r="AT968" s="363"/>
      <c r="AU968" s="363"/>
      <c r="AV968" s="363"/>
      <c r="AW968" s="363"/>
      <c r="AX968" s="363"/>
    </row>
    <row r="969" spans="1:50" ht="30" customHeight="1" x14ac:dyDescent="0.15">
      <c r="A969" s="373">
        <v>1</v>
      </c>
      <c r="B969" s="373">
        <v>1</v>
      </c>
      <c r="C969" s="340" t="s">
        <v>632</v>
      </c>
      <c r="D969" s="340"/>
      <c r="E969" s="340"/>
      <c r="F969" s="340"/>
      <c r="G969" s="340"/>
      <c r="H969" s="340"/>
      <c r="I969" s="340"/>
      <c r="J969" s="341">
        <v>8000020130001</v>
      </c>
      <c r="K969" s="342"/>
      <c r="L969" s="342"/>
      <c r="M969" s="342"/>
      <c r="N969" s="342"/>
      <c r="O969" s="342"/>
      <c r="P969" s="355" t="s">
        <v>671</v>
      </c>
      <c r="Q969" s="343"/>
      <c r="R969" s="343"/>
      <c r="S969" s="343"/>
      <c r="T969" s="343"/>
      <c r="U969" s="343"/>
      <c r="V969" s="343"/>
      <c r="W969" s="343"/>
      <c r="X969" s="343"/>
      <c r="Y969" s="344">
        <v>8</v>
      </c>
      <c r="Z969" s="345"/>
      <c r="AA969" s="345"/>
      <c r="AB969" s="346"/>
      <c r="AC969" s="356" t="s">
        <v>627</v>
      </c>
      <c r="AD969" s="364"/>
      <c r="AE969" s="364"/>
      <c r="AF969" s="364"/>
      <c r="AG969" s="364"/>
      <c r="AH969" s="365" t="s">
        <v>669</v>
      </c>
      <c r="AI969" s="366"/>
      <c r="AJ969" s="366"/>
      <c r="AK969" s="366"/>
      <c r="AL969" s="350" t="s">
        <v>669</v>
      </c>
      <c r="AM969" s="351"/>
      <c r="AN969" s="351"/>
      <c r="AO969" s="352"/>
      <c r="AP969" s="353" t="s">
        <v>550</v>
      </c>
      <c r="AQ969" s="353"/>
      <c r="AR969" s="353"/>
      <c r="AS969" s="353"/>
      <c r="AT969" s="353"/>
      <c r="AU969" s="353"/>
      <c r="AV969" s="353"/>
      <c r="AW969" s="353"/>
      <c r="AX969" s="353"/>
    </row>
    <row r="970" spans="1:50" ht="48" hidden="1" customHeight="1" x14ac:dyDescent="0.15">
      <c r="A970" s="373">
        <v>2</v>
      </c>
      <c r="B970" s="37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64"/>
      <c r="AE970" s="364"/>
      <c r="AF970" s="364"/>
      <c r="AG970" s="364"/>
      <c r="AH970" s="365"/>
      <c r="AI970" s="366"/>
      <c r="AJ970" s="366"/>
      <c r="AK970" s="366"/>
      <c r="AL970" s="350"/>
      <c r="AM970" s="351"/>
      <c r="AN970" s="351"/>
      <c r="AO970" s="352"/>
      <c r="AP970" s="353"/>
      <c r="AQ970" s="353"/>
      <c r="AR970" s="353"/>
      <c r="AS970" s="353"/>
      <c r="AT970" s="353"/>
      <c r="AU970" s="353"/>
      <c r="AV970" s="353"/>
      <c r="AW970" s="353"/>
      <c r="AX970" s="353"/>
    </row>
    <row r="971" spans="1:50" ht="48" hidden="1" customHeight="1" x14ac:dyDescent="0.15">
      <c r="A971" s="373">
        <v>3</v>
      </c>
      <c r="B971" s="37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56"/>
      <c r="AD971" s="364"/>
      <c r="AE971" s="364"/>
      <c r="AF971" s="364"/>
      <c r="AG971" s="364"/>
      <c r="AH971" s="365"/>
      <c r="AI971" s="366"/>
      <c r="AJ971" s="366"/>
      <c r="AK971" s="366"/>
      <c r="AL971" s="350"/>
      <c r="AM971" s="351"/>
      <c r="AN971" s="351"/>
      <c r="AO971" s="352"/>
      <c r="AP971" s="353"/>
      <c r="AQ971" s="353"/>
      <c r="AR971" s="353"/>
      <c r="AS971" s="353"/>
      <c r="AT971" s="353"/>
      <c r="AU971" s="353"/>
      <c r="AV971" s="353"/>
      <c r="AW971" s="353"/>
      <c r="AX971" s="353"/>
    </row>
    <row r="972" spans="1:50" ht="48" hidden="1" customHeight="1" x14ac:dyDescent="0.15">
      <c r="A972" s="373">
        <v>4</v>
      </c>
      <c r="B972" s="37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56"/>
      <c r="AD972" s="364"/>
      <c r="AE972" s="364"/>
      <c r="AF972" s="364"/>
      <c r="AG972" s="364"/>
      <c r="AH972" s="365"/>
      <c r="AI972" s="366"/>
      <c r="AJ972" s="366"/>
      <c r="AK972" s="366"/>
      <c r="AL972" s="350"/>
      <c r="AM972" s="351"/>
      <c r="AN972" s="351"/>
      <c r="AO972" s="352"/>
      <c r="AP972" s="353"/>
      <c r="AQ972" s="353"/>
      <c r="AR972" s="353"/>
      <c r="AS972" s="353"/>
      <c r="AT972" s="353"/>
      <c r="AU972" s="353"/>
      <c r="AV972" s="353"/>
      <c r="AW972" s="353"/>
      <c r="AX972" s="353"/>
    </row>
    <row r="973" spans="1:50" ht="48" hidden="1" customHeight="1" x14ac:dyDescent="0.15">
      <c r="A973" s="373">
        <v>5</v>
      </c>
      <c r="B973" s="37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56"/>
      <c r="AD973" s="364"/>
      <c r="AE973" s="364"/>
      <c r="AF973" s="364"/>
      <c r="AG973" s="364"/>
      <c r="AH973" s="365"/>
      <c r="AI973" s="366"/>
      <c r="AJ973" s="366"/>
      <c r="AK973" s="366"/>
      <c r="AL973" s="350"/>
      <c r="AM973" s="351"/>
      <c r="AN973" s="351"/>
      <c r="AO973" s="352"/>
      <c r="AP973" s="353"/>
      <c r="AQ973" s="353"/>
      <c r="AR973" s="353"/>
      <c r="AS973" s="353"/>
      <c r="AT973" s="353"/>
      <c r="AU973" s="353"/>
      <c r="AV973" s="353"/>
      <c r="AW973" s="353"/>
      <c r="AX973" s="353"/>
    </row>
    <row r="974" spans="1:50" ht="30" hidden="1" customHeight="1" x14ac:dyDescent="0.15">
      <c r="A974" s="373">
        <v>6</v>
      </c>
      <c r="B974" s="37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56"/>
      <c r="AD974" s="364"/>
      <c r="AE974" s="364"/>
      <c r="AF974" s="364"/>
      <c r="AG974" s="364"/>
      <c r="AH974" s="365"/>
      <c r="AI974" s="366"/>
      <c r="AJ974" s="366"/>
      <c r="AK974" s="366"/>
      <c r="AL974" s="350"/>
      <c r="AM974" s="351"/>
      <c r="AN974" s="351"/>
      <c r="AO974" s="352"/>
      <c r="AP974" s="353"/>
      <c r="AQ974" s="353"/>
      <c r="AR974" s="353"/>
      <c r="AS974" s="353"/>
      <c r="AT974" s="353"/>
      <c r="AU974" s="353"/>
      <c r="AV974" s="353"/>
      <c r="AW974" s="353"/>
      <c r="AX974" s="353"/>
    </row>
    <row r="975" spans="1:50" ht="30" hidden="1" customHeight="1" x14ac:dyDescent="0.15">
      <c r="A975" s="373">
        <v>7</v>
      </c>
      <c r="B975" s="37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56"/>
      <c r="AD975" s="364"/>
      <c r="AE975" s="364"/>
      <c r="AF975" s="364"/>
      <c r="AG975" s="364"/>
      <c r="AH975" s="365"/>
      <c r="AI975" s="366"/>
      <c r="AJ975" s="366"/>
      <c r="AK975" s="366"/>
      <c r="AL975" s="350"/>
      <c r="AM975" s="351"/>
      <c r="AN975" s="351"/>
      <c r="AO975" s="352"/>
      <c r="AP975" s="353"/>
      <c r="AQ975" s="353"/>
      <c r="AR975" s="353"/>
      <c r="AS975" s="353"/>
      <c r="AT975" s="353"/>
      <c r="AU975" s="353"/>
      <c r="AV975" s="353"/>
      <c r="AW975" s="353"/>
      <c r="AX975" s="353"/>
    </row>
    <row r="976" spans="1:50" ht="30" hidden="1" customHeight="1" x14ac:dyDescent="0.15">
      <c r="A976" s="373">
        <v>8</v>
      </c>
      <c r="B976" s="37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56"/>
      <c r="AD976" s="364"/>
      <c r="AE976" s="364"/>
      <c r="AF976" s="364"/>
      <c r="AG976" s="364"/>
      <c r="AH976" s="365"/>
      <c r="AI976" s="366"/>
      <c r="AJ976" s="366"/>
      <c r="AK976" s="366"/>
      <c r="AL976" s="350"/>
      <c r="AM976" s="351"/>
      <c r="AN976" s="351"/>
      <c r="AO976" s="352"/>
      <c r="AP976" s="353"/>
      <c r="AQ976" s="353"/>
      <c r="AR976" s="353"/>
      <c r="AS976" s="353"/>
      <c r="AT976" s="353"/>
      <c r="AU976" s="353"/>
      <c r="AV976" s="353"/>
      <c r="AW976" s="353"/>
      <c r="AX976" s="353"/>
    </row>
    <row r="977" spans="1:50" ht="30" hidden="1" customHeight="1" x14ac:dyDescent="0.15">
      <c r="A977" s="373">
        <v>9</v>
      </c>
      <c r="B977" s="37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56"/>
      <c r="AD977" s="364"/>
      <c r="AE977" s="364"/>
      <c r="AF977" s="364"/>
      <c r="AG977" s="364"/>
      <c r="AH977" s="365"/>
      <c r="AI977" s="366"/>
      <c r="AJ977" s="366"/>
      <c r="AK977" s="366"/>
      <c r="AL977" s="350"/>
      <c r="AM977" s="351"/>
      <c r="AN977" s="351"/>
      <c r="AO977" s="352"/>
      <c r="AP977" s="353"/>
      <c r="AQ977" s="353"/>
      <c r="AR977" s="353"/>
      <c r="AS977" s="353"/>
      <c r="AT977" s="353"/>
      <c r="AU977" s="353"/>
      <c r="AV977" s="353"/>
      <c r="AW977" s="353"/>
      <c r="AX977" s="353"/>
    </row>
    <row r="978" spans="1:50" ht="30" hidden="1" customHeight="1" x14ac:dyDescent="0.15">
      <c r="A978" s="373">
        <v>10</v>
      </c>
      <c r="B978" s="37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56"/>
      <c r="AD978" s="364"/>
      <c r="AE978" s="364"/>
      <c r="AF978" s="364"/>
      <c r="AG978" s="364"/>
      <c r="AH978" s="365"/>
      <c r="AI978" s="366"/>
      <c r="AJ978" s="366"/>
      <c r="AK978" s="366"/>
      <c r="AL978" s="350"/>
      <c r="AM978" s="351"/>
      <c r="AN978" s="351"/>
      <c r="AO978" s="352"/>
      <c r="AP978" s="353"/>
      <c r="AQ978" s="353"/>
      <c r="AR978" s="353"/>
      <c r="AS978" s="353"/>
      <c r="AT978" s="353"/>
      <c r="AU978" s="353"/>
      <c r="AV978" s="353"/>
      <c r="AW978" s="353"/>
      <c r="AX978" s="353"/>
    </row>
    <row r="979" spans="1:50" ht="30" hidden="1" customHeight="1" x14ac:dyDescent="0.15">
      <c r="A979" s="373">
        <v>11</v>
      </c>
      <c r="B979" s="37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3">
        <v>12</v>
      </c>
      <c r="B980" s="37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3">
        <v>13</v>
      </c>
      <c r="B981" s="37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3">
        <v>14</v>
      </c>
      <c r="B982" s="37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3">
        <v>15</v>
      </c>
      <c r="B983" s="37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3">
        <v>16</v>
      </c>
      <c r="B984" s="37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3">
        <v>17</v>
      </c>
      <c r="B985" s="37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3">
        <v>18</v>
      </c>
      <c r="B986" s="37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3">
        <v>19</v>
      </c>
      <c r="B987" s="37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3">
        <v>20</v>
      </c>
      <c r="B988" s="37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3">
        <v>21</v>
      </c>
      <c r="B989" s="37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3">
        <v>22</v>
      </c>
      <c r="B990" s="37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3">
        <v>23</v>
      </c>
      <c r="B991" s="373">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3">
        <v>24</v>
      </c>
      <c r="B992" s="373">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3">
        <v>25</v>
      </c>
      <c r="B993" s="373">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3">
        <v>26</v>
      </c>
      <c r="B994" s="37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3">
        <v>27</v>
      </c>
      <c r="B995" s="37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3">
        <v>28</v>
      </c>
      <c r="B996" s="37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3">
        <v>29</v>
      </c>
      <c r="B997" s="37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3">
        <v>30</v>
      </c>
      <c r="B998" s="37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12.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431</v>
      </c>
      <c r="K1001" s="358"/>
      <c r="L1001" s="358"/>
      <c r="M1001" s="358"/>
      <c r="N1001" s="358"/>
      <c r="O1001" s="358"/>
      <c r="P1001" s="359" t="s">
        <v>376</v>
      </c>
      <c r="Q1001" s="359"/>
      <c r="R1001" s="359"/>
      <c r="S1001" s="359"/>
      <c r="T1001" s="359"/>
      <c r="U1001" s="359"/>
      <c r="V1001" s="359"/>
      <c r="W1001" s="359"/>
      <c r="X1001" s="359"/>
      <c r="Y1001" s="360" t="s">
        <v>428</v>
      </c>
      <c r="Z1001" s="361"/>
      <c r="AA1001" s="361"/>
      <c r="AB1001" s="361"/>
      <c r="AC1001" s="142" t="s">
        <v>474</v>
      </c>
      <c r="AD1001" s="142"/>
      <c r="AE1001" s="142"/>
      <c r="AF1001" s="142"/>
      <c r="AG1001" s="142"/>
      <c r="AH1001" s="360" t="s">
        <v>509</v>
      </c>
      <c r="AI1001" s="357"/>
      <c r="AJ1001" s="357"/>
      <c r="AK1001" s="357"/>
      <c r="AL1001" s="357" t="s">
        <v>21</v>
      </c>
      <c r="AM1001" s="357"/>
      <c r="AN1001" s="357"/>
      <c r="AO1001" s="362"/>
      <c r="AP1001" s="363" t="s">
        <v>432</v>
      </c>
      <c r="AQ1001" s="363"/>
      <c r="AR1001" s="363"/>
      <c r="AS1001" s="363"/>
      <c r="AT1001" s="363"/>
      <c r="AU1001" s="363"/>
      <c r="AV1001" s="363"/>
      <c r="AW1001" s="363"/>
      <c r="AX1001" s="363"/>
    </row>
    <row r="1002" spans="1:50" ht="30" hidden="1" customHeight="1" x14ac:dyDescent="0.15">
      <c r="A1002" s="373">
        <v>1</v>
      </c>
      <c r="B1002" s="37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3">
        <v>2</v>
      </c>
      <c r="B1003" s="37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3">
        <v>3</v>
      </c>
      <c r="B1004" s="373">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3">
        <v>4</v>
      </c>
      <c r="B1005" s="373">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3">
        <v>5</v>
      </c>
      <c r="B1006" s="37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3">
        <v>6</v>
      </c>
      <c r="B1007" s="37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3">
        <v>7</v>
      </c>
      <c r="B1008" s="37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3">
        <v>8</v>
      </c>
      <c r="B1009" s="37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3">
        <v>9</v>
      </c>
      <c r="B1010" s="37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3">
        <v>10</v>
      </c>
      <c r="B1011" s="37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3">
        <v>11</v>
      </c>
      <c r="B1012" s="37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3">
        <v>12</v>
      </c>
      <c r="B1013" s="37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3">
        <v>13</v>
      </c>
      <c r="B1014" s="37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3">
        <v>14</v>
      </c>
      <c r="B1015" s="37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3">
        <v>15</v>
      </c>
      <c r="B1016" s="37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3">
        <v>16</v>
      </c>
      <c r="B1017" s="37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3">
        <v>17</v>
      </c>
      <c r="B1018" s="37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3">
        <v>18</v>
      </c>
      <c r="B1019" s="37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3">
        <v>19</v>
      </c>
      <c r="B1020" s="37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3">
        <v>20</v>
      </c>
      <c r="B1021" s="37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3">
        <v>21</v>
      </c>
      <c r="B1022" s="37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3">
        <v>22</v>
      </c>
      <c r="B1023" s="37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3">
        <v>23</v>
      </c>
      <c r="B1024" s="373">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3">
        <v>24</v>
      </c>
      <c r="B1025" s="373">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3">
        <v>25</v>
      </c>
      <c r="B1026" s="373">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3">
        <v>26</v>
      </c>
      <c r="B1027" s="37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3">
        <v>27</v>
      </c>
      <c r="B1028" s="37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3">
        <v>28</v>
      </c>
      <c r="B1029" s="37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3">
        <v>29</v>
      </c>
      <c r="B1030" s="37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3">
        <v>30</v>
      </c>
      <c r="B1031" s="37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14.2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431</v>
      </c>
      <c r="K1034" s="358"/>
      <c r="L1034" s="358"/>
      <c r="M1034" s="358"/>
      <c r="N1034" s="358"/>
      <c r="O1034" s="358"/>
      <c r="P1034" s="359" t="s">
        <v>376</v>
      </c>
      <c r="Q1034" s="359"/>
      <c r="R1034" s="359"/>
      <c r="S1034" s="359"/>
      <c r="T1034" s="359"/>
      <c r="U1034" s="359"/>
      <c r="V1034" s="359"/>
      <c r="W1034" s="359"/>
      <c r="X1034" s="359"/>
      <c r="Y1034" s="360" t="s">
        <v>428</v>
      </c>
      <c r="Z1034" s="361"/>
      <c r="AA1034" s="361"/>
      <c r="AB1034" s="361"/>
      <c r="AC1034" s="142" t="s">
        <v>474</v>
      </c>
      <c r="AD1034" s="142"/>
      <c r="AE1034" s="142"/>
      <c r="AF1034" s="142"/>
      <c r="AG1034" s="142"/>
      <c r="AH1034" s="360" t="s">
        <v>509</v>
      </c>
      <c r="AI1034" s="357"/>
      <c r="AJ1034" s="357"/>
      <c r="AK1034" s="357"/>
      <c r="AL1034" s="357" t="s">
        <v>21</v>
      </c>
      <c r="AM1034" s="357"/>
      <c r="AN1034" s="357"/>
      <c r="AO1034" s="362"/>
      <c r="AP1034" s="363" t="s">
        <v>432</v>
      </c>
      <c r="AQ1034" s="363"/>
      <c r="AR1034" s="363"/>
      <c r="AS1034" s="363"/>
      <c r="AT1034" s="363"/>
      <c r="AU1034" s="363"/>
      <c r="AV1034" s="363"/>
      <c r="AW1034" s="363"/>
      <c r="AX1034" s="363"/>
    </row>
    <row r="1035" spans="1:50" ht="30" customHeight="1" x14ac:dyDescent="0.15">
      <c r="A1035" s="373">
        <v>1</v>
      </c>
      <c r="B1035" s="373">
        <v>1</v>
      </c>
      <c r="C1035" s="340" t="s">
        <v>633</v>
      </c>
      <c r="D1035" s="340"/>
      <c r="E1035" s="340"/>
      <c r="F1035" s="340"/>
      <c r="G1035" s="340"/>
      <c r="H1035" s="340"/>
      <c r="I1035" s="340"/>
      <c r="J1035" s="341">
        <v>7010401072259</v>
      </c>
      <c r="K1035" s="342"/>
      <c r="L1035" s="342"/>
      <c r="M1035" s="342"/>
      <c r="N1035" s="342"/>
      <c r="O1035" s="342"/>
      <c r="P1035" s="343" t="s">
        <v>634</v>
      </c>
      <c r="Q1035" s="343"/>
      <c r="R1035" s="343"/>
      <c r="S1035" s="343"/>
      <c r="T1035" s="343"/>
      <c r="U1035" s="343"/>
      <c r="V1035" s="343"/>
      <c r="W1035" s="343"/>
      <c r="X1035" s="343"/>
      <c r="Y1035" s="344">
        <v>167</v>
      </c>
      <c r="Z1035" s="345"/>
      <c r="AA1035" s="345"/>
      <c r="AB1035" s="346"/>
      <c r="AC1035" s="356" t="s">
        <v>631</v>
      </c>
      <c r="AD1035" s="364"/>
      <c r="AE1035" s="364"/>
      <c r="AF1035" s="364"/>
      <c r="AG1035" s="364"/>
      <c r="AH1035" s="365">
        <v>1</v>
      </c>
      <c r="AI1035" s="366"/>
      <c r="AJ1035" s="366"/>
      <c r="AK1035" s="366"/>
      <c r="AL1035" s="350">
        <v>99.327773627561797</v>
      </c>
      <c r="AM1035" s="351"/>
      <c r="AN1035" s="351"/>
      <c r="AO1035" s="352"/>
      <c r="AP1035" s="353" t="s">
        <v>550</v>
      </c>
      <c r="AQ1035" s="353"/>
      <c r="AR1035" s="353"/>
      <c r="AS1035" s="353"/>
      <c r="AT1035" s="353"/>
      <c r="AU1035" s="353"/>
      <c r="AV1035" s="353"/>
      <c r="AW1035" s="353"/>
      <c r="AX1035" s="353"/>
    </row>
    <row r="1036" spans="1:50" ht="30" customHeight="1" x14ac:dyDescent="0.15">
      <c r="A1036" s="373">
        <v>2</v>
      </c>
      <c r="B1036" s="373">
        <v>1</v>
      </c>
      <c r="C1036" s="340" t="s">
        <v>635</v>
      </c>
      <c r="D1036" s="340"/>
      <c r="E1036" s="340"/>
      <c r="F1036" s="340"/>
      <c r="G1036" s="340"/>
      <c r="H1036" s="340"/>
      <c r="I1036" s="340"/>
      <c r="J1036" s="341">
        <v>8010401009458</v>
      </c>
      <c r="K1036" s="342"/>
      <c r="L1036" s="342"/>
      <c r="M1036" s="342"/>
      <c r="N1036" s="342"/>
      <c r="O1036" s="342"/>
      <c r="P1036" s="343" t="s">
        <v>636</v>
      </c>
      <c r="Q1036" s="343"/>
      <c r="R1036" s="343"/>
      <c r="S1036" s="343"/>
      <c r="T1036" s="343"/>
      <c r="U1036" s="343"/>
      <c r="V1036" s="343"/>
      <c r="W1036" s="343"/>
      <c r="X1036" s="343"/>
      <c r="Y1036" s="344">
        <v>67</v>
      </c>
      <c r="Z1036" s="345"/>
      <c r="AA1036" s="345"/>
      <c r="AB1036" s="346"/>
      <c r="AC1036" s="356" t="s">
        <v>600</v>
      </c>
      <c r="AD1036" s="364"/>
      <c r="AE1036" s="364"/>
      <c r="AF1036" s="364"/>
      <c r="AG1036" s="364"/>
      <c r="AH1036" s="365">
        <v>1</v>
      </c>
      <c r="AI1036" s="366"/>
      <c r="AJ1036" s="366"/>
      <c r="AK1036" s="366"/>
      <c r="AL1036" s="350">
        <v>95.112898236931628</v>
      </c>
      <c r="AM1036" s="351"/>
      <c r="AN1036" s="351"/>
      <c r="AO1036" s="352"/>
      <c r="AP1036" s="353" t="s">
        <v>550</v>
      </c>
      <c r="AQ1036" s="353"/>
      <c r="AR1036" s="353"/>
      <c r="AS1036" s="353"/>
      <c r="AT1036" s="353"/>
      <c r="AU1036" s="353"/>
      <c r="AV1036" s="353"/>
      <c r="AW1036" s="353"/>
      <c r="AX1036" s="353"/>
    </row>
    <row r="1037" spans="1:50" ht="30" customHeight="1" x14ac:dyDescent="0.15">
      <c r="A1037" s="373">
        <v>3</v>
      </c>
      <c r="B1037" s="373">
        <v>1</v>
      </c>
      <c r="C1037" s="340" t="s">
        <v>637</v>
      </c>
      <c r="D1037" s="340"/>
      <c r="E1037" s="340"/>
      <c r="F1037" s="340"/>
      <c r="G1037" s="340"/>
      <c r="H1037" s="340"/>
      <c r="I1037" s="340"/>
      <c r="J1037" s="341">
        <v>9011501008398</v>
      </c>
      <c r="K1037" s="342"/>
      <c r="L1037" s="342"/>
      <c r="M1037" s="342"/>
      <c r="N1037" s="342"/>
      <c r="O1037" s="342"/>
      <c r="P1037" s="343" t="s">
        <v>638</v>
      </c>
      <c r="Q1037" s="343"/>
      <c r="R1037" s="343"/>
      <c r="S1037" s="343"/>
      <c r="T1037" s="343"/>
      <c r="U1037" s="343"/>
      <c r="V1037" s="343"/>
      <c r="W1037" s="343"/>
      <c r="X1037" s="343"/>
      <c r="Y1037" s="344">
        <v>32</v>
      </c>
      <c r="Z1037" s="345"/>
      <c r="AA1037" s="345"/>
      <c r="AB1037" s="346"/>
      <c r="AC1037" s="356" t="s">
        <v>631</v>
      </c>
      <c r="AD1037" s="364"/>
      <c r="AE1037" s="364"/>
      <c r="AF1037" s="364"/>
      <c r="AG1037" s="364"/>
      <c r="AH1037" s="365">
        <v>2</v>
      </c>
      <c r="AI1037" s="366"/>
      <c r="AJ1037" s="366"/>
      <c r="AK1037" s="366"/>
      <c r="AL1037" s="350">
        <v>67.965104483668085</v>
      </c>
      <c r="AM1037" s="351"/>
      <c r="AN1037" s="351"/>
      <c r="AO1037" s="352"/>
      <c r="AP1037" s="353" t="s">
        <v>550</v>
      </c>
      <c r="AQ1037" s="353"/>
      <c r="AR1037" s="353"/>
      <c r="AS1037" s="353"/>
      <c r="AT1037" s="353"/>
      <c r="AU1037" s="353"/>
      <c r="AV1037" s="353"/>
      <c r="AW1037" s="353"/>
      <c r="AX1037" s="353"/>
    </row>
    <row r="1038" spans="1:50" ht="30" customHeight="1" x14ac:dyDescent="0.15">
      <c r="A1038" s="373">
        <v>4</v>
      </c>
      <c r="B1038" s="373">
        <v>1</v>
      </c>
      <c r="C1038" s="340" t="s">
        <v>639</v>
      </c>
      <c r="D1038" s="340"/>
      <c r="E1038" s="340"/>
      <c r="F1038" s="340"/>
      <c r="G1038" s="340"/>
      <c r="H1038" s="340"/>
      <c r="I1038" s="340"/>
      <c r="J1038" s="341">
        <v>3012401012867</v>
      </c>
      <c r="K1038" s="342"/>
      <c r="L1038" s="342"/>
      <c r="M1038" s="342"/>
      <c r="N1038" s="342"/>
      <c r="O1038" s="342"/>
      <c r="P1038" s="343" t="s">
        <v>640</v>
      </c>
      <c r="Q1038" s="343"/>
      <c r="R1038" s="343"/>
      <c r="S1038" s="343"/>
      <c r="T1038" s="343"/>
      <c r="U1038" s="343"/>
      <c r="V1038" s="343"/>
      <c r="W1038" s="343"/>
      <c r="X1038" s="343"/>
      <c r="Y1038" s="344">
        <v>19</v>
      </c>
      <c r="Z1038" s="345"/>
      <c r="AA1038" s="345"/>
      <c r="AB1038" s="346"/>
      <c r="AC1038" s="356" t="s">
        <v>600</v>
      </c>
      <c r="AD1038" s="364"/>
      <c r="AE1038" s="364"/>
      <c r="AF1038" s="364"/>
      <c r="AG1038" s="364"/>
      <c r="AH1038" s="365">
        <v>1</v>
      </c>
      <c r="AI1038" s="366"/>
      <c r="AJ1038" s="366"/>
      <c r="AK1038" s="366"/>
      <c r="AL1038" s="350">
        <v>98.039215686274503</v>
      </c>
      <c r="AM1038" s="351"/>
      <c r="AN1038" s="351"/>
      <c r="AO1038" s="352"/>
      <c r="AP1038" s="353" t="s">
        <v>550</v>
      </c>
      <c r="AQ1038" s="353"/>
      <c r="AR1038" s="353"/>
      <c r="AS1038" s="353"/>
      <c r="AT1038" s="353"/>
      <c r="AU1038" s="353"/>
      <c r="AV1038" s="353"/>
      <c r="AW1038" s="353"/>
      <c r="AX1038" s="353"/>
    </row>
    <row r="1039" spans="1:50" ht="30" customHeight="1" x14ac:dyDescent="0.15">
      <c r="A1039" s="373">
        <v>5</v>
      </c>
      <c r="B1039" s="373">
        <v>1</v>
      </c>
      <c r="C1039" s="340" t="s">
        <v>641</v>
      </c>
      <c r="D1039" s="340"/>
      <c r="E1039" s="340"/>
      <c r="F1039" s="340"/>
      <c r="G1039" s="340"/>
      <c r="H1039" s="340"/>
      <c r="I1039" s="340"/>
      <c r="J1039" s="341">
        <v>8070001022970</v>
      </c>
      <c r="K1039" s="342"/>
      <c r="L1039" s="342"/>
      <c r="M1039" s="342"/>
      <c r="N1039" s="342"/>
      <c r="O1039" s="342"/>
      <c r="P1039" s="343" t="s">
        <v>640</v>
      </c>
      <c r="Q1039" s="343"/>
      <c r="R1039" s="343"/>
      <c r="S1039" s="343"/>
      <c r="T1039" s="343"/>
      <c r="U1039" s="343"/>
      <c r="V1039" s="343"/>
      <c r="W1039" s="343"/>
      <c r="X1039" s="343"/>
      <c r="Y1039" s="344">
        <v>12</v>
      </c>
      <c r="Z1039" s="345"/>
      <c r="AA1039" s="345"/>
      <c r="AB1039" s="346"/>
      <c r="AC1039" s="356" t="s">
        <v>631</v>
      </c>
      <c r="AD1039" s="364"/>
      <c r="AE1039" s="364"/>
      <c r="AF1039" s="364"/>
      <c r="AG1039" s="364"/>
      <c r="AH1039" s="365">
        <v>1</v>
      </c>
      <c r="AI1039" s="366"/>
      <c r="AJ1039" s="366"/>
      <c r="AK1039" s="366"/>
      <c r="AL1039" s="350">
        <v>100</v>
      </c>
      <c r="AM1039" s="351"/>
      <c r="AN1039" s="351"/>
      <c r="AO1039" s="352"/>
      <c r="AP1039" s="353" t="s">
        <v>550</v>
      </c>
      <c r="AQ1039" s="353"/>
      <c r="AR1039" s="353"/>
      <c r="AS1039" s="353"/>
      <c r="AT1039" s="353"/>
      <c r="AU1039" s="353"/>
      <c r="AV1039" s="353"/>
      <c r="AW1039" s="353"/>
      <c r="AX1039" s="353"/>
    </row>
    <row r="1040" spans="1:50" ht="30" hidden="1" customHeight="1" x14ac:dyDescent="0.15">
      <c r="A1040" s="373">
        <v>6</v>
      </c>
      <c r="B1040" s="37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56"/>
      <c r="AD1040" s="364"/>
      <c r="AE1040" s="364"/>
      <c r="AF1040" s="364"/>
      <c r="AG1040" s="364"/>
      <c r="AH1040" s="365"/>
      <c r="AI1040" s="366"/>
      <c r="AJ1040" s="366"/>
      <c r="AK1040" s="366"/>
      <c r="AL1040" s="350"/>
      <c r="AM1040" s="351"/>
      <c r="AN1040" s="351"/>
      <c r="AO1040" s="352"/>
      <c r="AP1040" s="353"/>
      <c r="AQ1040" s="353"/>
      <c r="AR1040" s="353"/>
      <c r="AS1040" s="353"/>
      <c r="AT1040" s="353"/>
      <c r="AU1040" s="353"/>
      <c r="AV1040" s="353"/>
      <c r="AW1040" s="353"/>
      <c r="AX1040" s="353"/>
    </row>
    <row r="1041" spans="1:50" ht="30" hidden="1" customHeight="1" x14ac:dyDescent="0.15">
      <c r="A1041" s="373">
        <v>7</v>
      </c>
      <c r="B1041" s="37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3">
        <v>8</v>
      </c>
      <c r="B1042" s="37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3">
        <v>9</v>
      </c>
      <c r="B1043" s="37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3">
        <v>10</v>
      </c>
      <c r="B1044" s="37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3">
        <v>11</v>
      </c>
      <c r="B1045" s="37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3">
        <v>12</v>
      </c>
      <c r="B1046" s="37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3">
        <v>13</v>
      </c>
      <c r="B1047" s="37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3">
        <v>14</v>
      </c>
      <c r="B1048" s="37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3">
        <v>15</v>
      </c>
      <c r="B1049" s="37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3">
        <v>16</v>
      </c>
      <c r="B1050" s="37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3">
        <v>17</v>
      </c>
      <c r="B1051" s="37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3">
        <v>18</v>
      </c>
      <c r="B1052" s="37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3">
        <v>19</v>
      </c>
      <c r="B1053" s="37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3">
        <v>20</v>
      </c>
      <c r="B1054" s="37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3">
        <v>21</v>
      </c>
      <c r="B1055" s="37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3">
        <v>22</v>
      </c>
      <c r="B1056" s="37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3">
        <v>23</v>
      </c>
      <c r="B1057" s="373">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3">
        <v>24</v>
      </c>
      <c r="B1058" s="373">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3">
        <v>25</v>
      </c>
      <c r="B1059" s="373">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3">
        <v>26</v>
      </c>
      <c r="B1060" s="37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3">
        <v>27</v>
      </c>
      <c r="B1061" s="37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3">
        <v>28</v>
      </c>
      <c r="B1062" s="37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3">
        <v>29</v>
      </c>
      <c r="B1063" s="37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3">
        <v>30</v>
      </c>
      <c r="B1064" s="37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431</v>
      </c>
      <c r="K1067" s="358"/>
      <c r="L1067" s="358"/>
      <c r="M1067" s="358"/>
      <c r="N1067" s="358"/>
      <c r="O1067" s="358"/>
      <c r="P1067" s="359" t="s">
        <v>376</v>
      </c>
      <c r="Q1067" s="359"/>
      <c r="R1067" s="359"/>
      <c r="S1067" s="359"/>
      <c r="T1067" s="359"/>
      <c r="U1067" s="359"/>
      <c r="V1067" s="359"/>
      <c r="W1067" s="359"/>
      <c r="X1067" s="359"/>
      <c r="Y1067" s="360" t="s">
        <v>428</v>
      </c>
      <c r="Z1067" s="361"/>
      <c r="AA1067" s="361"/>
      <c r="AB1067" s="361"/>
      <c r="AC1067" s="142" t="s">
        <v>474</v>
      </c>
      <c r="AD1067" s="142"/>
      <c r="AE1067" s="142"/>
      <c r="AF1067" s="142"/>
      <c r="AG1067" s="142"/>
      <c r="AH1067" s="360" t="s">
        <v>509</v>
      </c>
      <c r="AI1067" s="357"/>
      <c r="AJ1067" s="357"/>
      <c r="AK1067" s="357"/>
      <c r="AL1067" s="357" t="s">
        <v>21</v>
      </c>
      <c r="AM1067" s="357"/>
      <c r="AN1067" s="357"/>
      <c r="AO1067" s="362"/>
      <c r="AP1067" s="363" t="s">
        <v>432</v>
      </c>
      <c r="AQ1067" s="363"/>
      <c r="AR1067" s="363"/>
      <c r="AS1067" s="363"/>
      <c r="AT1067" s="363"/>
      <c r="AU1067" s="363"/>
      <c r="AV1067" s="363"/>
      <c r="AW1067" s="363"/>
      <c r="AX1067" s="363"/>
    </row>
    <row r="1068" spans="1:50" ht="30" hidden="1" customHeight="1" x14ac:dyDescent="0.15">
      <c r="A1068" s="373">
        <v>1</v>
      </c>
      <c r="B1068" s="37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3">
        <v>2</v>
      </c>
      <c r="B1069" s="37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3">
        <v>3</v>
      </c>
      <c r="B1070" s="373">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3">
        <v>4</v>
      </c>
      <c r="B1071" s="373">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3">
        <v>5</v>
      </c>
      <c r="B1072" s="37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3">
        <v>6</v>
      </c>
      <c r="B1073" s="37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3">
        <v>7</v>
      </c>
      <c r="B1074" s="37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3">
        <v>8</v>
      </c>
      <c r="B1075" s="37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3">
        <v>9</v>
      </c>
      <c r="B1076" s="37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3">
        <v>10</v>
      </c>
      <c r="B1077" s="37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3">
        <v>11</v>
      </c>
      <c r="B1078" s="37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3">
        <v>12</v>
      </c>
      <c r="B1079" s="37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3">
        <v>13</v>
      </c>
      <c r="B1080" s="37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3">
        <v>14</v>
      </c>
      <c r="B1081" s="37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3">
        <v>15</v>
      </c>
      <c r="B1082" s="37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3">
        <v>16</v>
      </c>
      <c r="B1083" s="37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3">
        <v>17</v>
      </c>
      <c r="B1084" s="37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3">
        <v>18</v>
      </c>
      <c r="B1085" s="37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3">
        <v>19</v>
      </c>
      <c r="B1086" s="37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3">
        <v>20</v>
      </c>
      <c r="B1087" s="37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3">
        <v>21</v>
      </c>
      <c r="B1088" s="37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3">
        <v>22</v>
      </c>
      <c r="B1089" s="37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3">
        <v>23</v>
      </c>
      <c r="B1090" s="373">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3">
        <v>24</v>
      </c>
      <c r="B1091" s="373">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3">
        <v>25</v>
      </c>
      <c r="B1092" s="373">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3">
        <v>26</v>
      </c>
      <c r="B1093" s="37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3">
        <v>27</v>
      </c>
      <c r="B1094" s="37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3">
        <v>28</v>
      </c>
      <c r="B1095" s="37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3">
        <v>29</v>
      </c>
      <c r="B1096" s="37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3">
        <v>30</v>
      </c>
      <c r="B1097" s="37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4" t="s">
        <v>462</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481</v>
      </c>
      <c r="AM1098" s="276"/>
      <c r="AN1098" s="276"/>
      <c r="AO1098" s="80"/>
      <c r="AP1098" s="69"/>
      <c r="AQ1098" s="69"/>
      <c r="AR1098" s="69"/>
      <c r="AS1098" s="69"/>
      <c r="AT1098" s="69"/>
      <c r="AU1098" s="69"/>
      <c r="AV1098" s="69"/>
      <c r="AW1098" s="69"/>
      <c r="AX1098" s="70"/>
    </row>
    <row r="1099" spans="1:50" ht="13.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431</v>
      </c>
      <c r="K1101" s="142"/>
      <c r="L1101" s="142"/>
      <c r="M1101" s="142"/>
      <c r="N1101" s="142"/>
      <c r="O1101" s="142"/>
      <c r="P1101" s="360" t="s">
        <v>27</v>
      </c>
      <c r="Q1101" s="360"/>
      <c r="R1101" s="360"/>
      <c r="S1101" s="360"/>
      <c r="T1101" s="360"/>
      <c r="U1101" s="360"/>
      <c r="V1101" s="360"/>
      <c r="W1101" s="360"/>
      <c r="X1101" s="360"/>
      <c r="Y1101" s="142" t="s">
        <v>433</v>
      </c>
      <c r="Z1101" s="377"/>
      <c r="AA1101" s="377"/>
      <c r="AB1101" s="377"/>
      <c r="AC1101" s="142" t="s">
        <v>377</v>
      </c>
      <c r="AD1101" s="142"/>
      <c r="AE1101" s="142"/>
      <c r="AF1101" s="142"/>
      <c r="AG1101" s="142"/>
      <c r="AH1101" s="360" t="s">
        <v>391</v>
      </c>
      <c r="AI1101" s="361"/>
      <c r="AJ1101" s="361"/>
      <c r="AK1101" s="361"/>
      <c r="AL1101" s="361" t="s">
        <v>21</v>
      </c>
      <c r="AM1101" s="361"/>
      <c r="AN1101" s="361"/>
      <c r="AO1101" s="378"/>
      <c r="AP1101" s="363" t="s">
        <v>463</v>
      </c>
      <c r="AQ1101" s="363"/>
      <c r="AR1101" s="363"/>
      <c r="AS1101" s="363"/>
      <c r="AT1101" s="363"/>
      <c r="AU1101" s="363"/>
      <c r="AV1101" s="363"/>
      <c r="AW1101" s="363"/>
      <c r="AX1101" s="363"/>
    </row>
    <row r="1102" spans="1:50" ht="30" customHeight="1" x14ac:dyDescent="0.15">
      <c r="A1102" s="373">
        <v>1</v>
      </c>
      <c r="B1102" s="373">
        <v>1</v>
      </c>
      <c r="C1102" s="370" t="s">
        <v>646</v>
      </c>
      <c r="D1102" s="370"/>
      <c r="E1102" s="371" t="s">
        <v>647</v>
      </c>
      <c r="F1102" s="372"/>
      <c r="G1102" s="372"/>
      <c r="H1102" s="372"/>
      <c r="I1102" s="372"/>
      <c r="J1102" s="341">
        <v>5180001038835</v>
      </c>
      <c r="K1102" s="342"/>
      <c r="L1102" s="342"/>
      <c r="M1102" s="342"/>
      <c r="N1102" s="342"/>
      <c r="O1102" s="342"/>
      <c r="P1102" s="343" t="s">
        <v>602</v>
      </c>
      <c r="Q1102" s="343"/>
      <c r="R1102" s="343"/>
      <c r="S1102" s="343"/>
      <c r="T1102" s="343"/>
      <c r="U1102" s="343"/>
      <c r="V1102" s="343"/>
      <c r="W1102" s="343"/>
      <c r="X1102" s="343"/>
      <c r="Y1102" s="344">
        <v>252</v>
      </c>
      <c r="Z1102" s="345"/>
      <c r="AA1102" s="345"/>
      <c r="AB1102" s="346"/>
      <c r="AC1102" s="347" t="s">
        <v>515</v>
      </c>
      <c r="AD1102" s="347"/>
      <c r="AE1102" s="347"/>
      <c r="AF1102" s="347"/>
      <c r="AG1102" s="347"/>
      <c r="AH1102" s="348">
        <v>6</v>
      </c>
      <c r="AI1102" s="349"/>
      <c r="AJ1102" s="349"/>
      <c r="AK1102" s="349"/>
      <c r="AL1102" s="350">
        <v>92.04029231680822</v>
      </c>
      <c r="AM1102" s="351"/>
      <c r="AN1102" s="351"/>
      <c r="AO1102" s="352"/>
      <c r="AP1102" s="353" t="str">
        <f>'[2]ピボット国債(地)'!$U16</f>
        <v>-</v>
      </c>
      <c r="AQ1102" s="353"/>
      <c r="AR1102" s="353"/>
      <c r="AS1102" s="353"/>
      <c r="AT1102" s="353"/>
      <c r="AU1102" s="353"/>
      <c r="AV1102" s="353"/>
      <c r="AW1102" s="353"/>
      <c r="AX1102" s="353"/>
    </row>
    <row r="1103" spans="1:50" ht="30" customHeight="1" x14ac:dyDescent="0.15">
      <c r="A1103" s="373">
        <v>2</v>
      </c>
      <c r="B1103" s="373">
        <v>1</v>
      </c>
      <c r="C1103" s="370" t="s">
        <v>646</v>
      </c>
      <c r="D1103" s="370"/>
      <c r="E1103" s="371" t="s">
        <v>647</v>
      </c>
      <c r="F1103" s="372"/>
      <c r="G1103" s="372"/>
      <c r="H1103" s="372"/>
      <c r="I1103" s="372"/>
      <c r="J1103" s="341">
        <v>5180001038835</v>
      </c>
      <c r="K1103" s="342"/>
      <c r="L1103" s="342"/>
      <c r="M1103" s="342"/>
      <c r="N1103" s="342"/>
      <c r="O1103" s="342"/>
      <c r="P1103" s="343" t="s">
        <v>602</v>
      </c>
      <c r="Q1103" s="343"/>
      <c r="R1103" s="343"/>
      <c r="S1103" s="343"/>
      <c r="T1103" s="343"/>
      <c r="U1103" s="343"/>
      <c r="V1103" s="343"/>
      <c r="W1103" s="343"/>
      <c r="X1103" s="343"/>
      <c r="Y1103" s="344">
        <v>224</v>
      </c>
      <c r="Z1103" s="345"/>
      <c r="AA1103" s="345"/>
      <c r="AB1103" s="346"/>
      <c r="AC1103" s="347" t="s">
        <v>515</v>
      </c>
      <c r="AD1103" s="347"/>
      <c r="AE1103" s="347"/>
      <c r="AF1103" s="347"/>
      <c r="AG1103" s="347"/>
      <c r="AH1103" s="348">
        <v>6</v>
      </c>
      <c r="AI1103" s="349"/>
      <c r="AJ1103" s="349"/>
      <c r="AK1103" s="349"/>
      <c r="AL1103" s="350">
        <v>93.43059120176504</v>
      </c>
      <c r="AM1103" s="351"/>
      <c r="AN1103" s="351"/>
      <c r="AO1103" s="352"/>
      <c r="AP1103" s="353" t="str">
        <f>'[2]ピボット国債(地)'!$U17</f>
        <v>-</v>
      </c>
      <c r="AQ1103" s="353"/>
      <c r="AR1103" s="353"/>
      <c r="AS1103" s="353"/>
      <c r="AT1103" s="353"/>
      <c r="AU1103" s="353"/>
      <c r="AV1103" s="353"/>
      <c r="AW1103" s="353"/>
      <c r="AX1103" s="353"/>
    </row>
    <row r="1104" spans="1:50" ht="30" customHeight="1" x14ac:dyDescent="0.15">
      <c r="A1104" s="373">
        <v>3</v>
      </c>
      <c r="B1104" s="373">
        <v>1</v>
      </c>
      <c r="C1104" s="370" t="s">
        <v>646</v>
      </c>
      <c r="D1104" s="370"/>
      <c r="E1104" s="371" t="s">
        <v>647</v>
      </c>
      <c r="F1104" s="372"/>
      <c r="G1104" s="372"/>
      <c r="H1104" s="372"/>
      <c r="I1104" s="372"/>
      <c r="J1104" s="341">
        <v>5180001038835</v>
      </c>
      <c r="K1104" s="342"/>
      <c r="L1104" s="342"/>
      <c r="M1104" s="342"/>
      <c r="N1104" s="342"/>
      <c r="O1104" s="342"/>
      <c r="P1104" s="343" t="s">
        <v>602</v>
      </c>
      <c r="Q1104" s="343"/>
      <c r="R1104" s="343"/>
      <c r="S1104" s="343"/>
      <c r="T1104" s="343"/>
      <c r="U1104" s="343"/>
      <c r="V1104" s="343"/>
      <c r="W1104" s="343"/>
      <c r="X1104" s="343"/>
      <c r="Y1104" s="344">
        <v>202</v>
      </c>
      <c r="Z1104" s="345"/>
      <c r="AA1104" s="345"/>
      <c r="AB1104" s="346"/>
      <c r="AC1104" s="347" t="s">
        <v>515</v>
      </c>
      <c r="AD1104" s="347"/>
      <c r="AE1104" s="347"/>
      <c r="AF1104" s="347"/>
      <c r="AG1104" s="347"/>
      <c r="AH1104" s="348">
        <v>4</v>
      </c>
      <c r="AI1104" s="349"/>
      <c r="AJ1104" s="349"/>
      <c r="AK1104" s="349"/>
      <c r="AL1104" s="350">
        <v>90.990070093457945</v>
      </c>
      <c r="AM1104" s="351"/>
      <c r="AN1104" s="351"/>
      <c r="AO1104" s="352"/>
      <c r="AP1104" s="353" t="str">
        <f>'[2]ピボット国債(地)'!$U18</f>
        <v>-</v>
      </c>
      <c r="AQ1104" s="353"/>
      <c r="AR1104" s="353"/>
      <c r="AS1104" s="353"/>
      <c r="AT1104" s="353"/>
      <c r="AU1104" s="353"/>
      <c r="AV1104" s="353"/>
      <c r="AW1104" s="353"/>
      <c r="AX1104" s="353"/>
    </row>
    <row r="1105" spans="1:50" ht="30" customHeight="1" x14ac:dyDescent="0.15">
      <c r="A1105" s="373">
        <v>4</v>
      </c>
      <c r="B1105" s="373">
        <v>1</v>
      </c>
      <c r="C1105" s="370" t="s">
        <v>646</v>
      </c>
      <c r="D1105" s="370"/>
      <c r="E1105" s="371" t="s">
        <v>647</v>
      </c>
      <c r="F1105" s="372"/>
      <c r="G1105" s="372"/>
      <c r="H1105" s="372"/>
      <c r="I1105" s="372"/>
      <c r="J1105" s="341">
        <v>5180001038835</v>
      </c>
      <c r="K1105" s="342"/>
      <c r="L1105" s="342"/>
      <c r="M1105" s="342"/>
      <c r="N1105" s="342"/>
      <c r="O1105" s="342"/>
      <c r="P1105" s="355" t="s">
        <v>670</v>
      </c>
      <c r="Q1105" s="343"/>
      <c r="R1105" s="343"/>
      <c r="S1105" s="343"/>
      <c r="T1105" s="343"/>
      <c r="U1105" s="343"/>
      <c r="V1105" s="343"/>
      <c r="W1105" s="343"/>
      <c r="X1105" s="343"/>
      <c r="Y1105" s="344">
        <v>148</v>
      </c>
      <c r="Z1105" s="345"/>
      <c r="AA1105" s="345"/>
      <c r="AB1105" s="346"/>
      <c r="AC1105" s="347" t="s">
        <v>515</v>
      </c>
      <c r="AD1105" s="347"/>
      <c r="AE1105" s="347"/>
      <c r="AF1105" s="347"/>
      <c r="AG1105" s="347"/>
      <c r="AH1105" s="348">
        <v>3</v>
      </c>
      <c r="AI1105" s="349"/>
      <c r="AJ1105" s="349"/>
      <c r="AK1105" s="349"/>
      <c r="AL1105" s="350">
        <v>92.856174596719526</v>
      </c>
      <c r="AM1105" s="351"/>
      <c r="AN1105" s="351"/>
      <c r="AO1105" s="352"/>
      <c r="AP1105" s="353" t="str">
        <f>'[2]ピボット国債(地)'!$U19</f>
        <v>-</v>
      </c>
      <c r="AQ1105" s="353"/>
      <c r="AR1105" s="353"/>
      <c r="AS1105" s="353"/>
      <c r="AT1105" s="353"/>
      <c r="AU1105" s="353"/>
      <c r="AV1105" s="353"/>
      <c r="AW1105" s="353"/>
      <c r="AX1105" s="353"/>
    </row>
    <row r="1106" spans="1:50" ht="60" customHeight="1" x14ac:dyDescent="0.15">
      <c r="A1106" s="373">
        <v>5</v>
      </c>
      <c r="B1106" s="373">
        <v>1</v>
      </c>
      <c r="C1106" s="370" t="s">
        <v>646</v>
      </c>
      <c r="D1106" s="370"/>
      <c r="E1106" s="371" t="s">
        <v>648</v>
      </c>
      <c r="F1106" s="372"/>
      <c r="G1106" s="372"/>
      <c r="H1106" s="372"/>
      <c r="I1106" s="372"/>
      <c r="J1106" s="341">
        <v>3011101049682</v>
      </c>
      <c r="K1106" s="342"/>
      <c r="L1106" s="342"/>
      <c r="M1106" s="342"/>
      <c r="N1106" s="342"/>
      <c r="O1106" s="342"/>
      <c r="P1106" s="343" t="s">
        <v>649</v>
      </c>
      <c r="Q1106" s="343"/>
      <c r="R1106" s="343"/>
      <c r="S1106" s="343"/>
      <c r="T1106" s="343"/>
      <c r="U1106" s="343"/>
      <c r="V1106" s="343"/>
      <c r="W1106" s="343"/>
      <c r="X1106" s="343"/>
      <c r="Y1106" s="344">
        <v>345</v>
      </c>
      <c r="Z1106" s="345"/>
      <c r="AA1106" s="345"/>
      <c r="AB1106" s="346"/>
      <c r="AC1106" s="347" t="s">
        <v>515</v>
      </c>
      <c r="AD1106" s="347"/>
      <c r="AE1106" s="347"/>
      <c r="AF1106" s="347"/>
      <c r="AG1106" s="347"/>
      <c r="AH1106" s="348">
        <v>1</v>
      </c>
      <c r="AI1106" s="349"/>
      <c r="AJ1106" s="349"/>
      <c r="AK1106" s="349"/>
      <c r="AL1106" s="350">
        <v>99.99373080057677</v>
      </c>
      <c r="AM1106" s="351"/>
      <c r="AN1106" s="351"/>
      <c r="AO1106" s="352"/>
      <c r="AP1106" s="353" t="str">
        <f>'[2]ピボット国債(地)'!$U20</f>
        <v>-</v>
      </c>
      <c r="AQ1106" s="353"/>
      <c r="AR1106" s="353"/>
      <c r="AS1106" s="353"/>
      <c r="AT1106" s="353"/>
      <c r="AU1106" s="353"/>
      <c r="AV1106" s="353"/>
      <c r="AW1106" s="353"/>
      <c r="AX1106" s="353"/>
    </row>
    <row r="1107" spans="1:50" ht="60" customHeight="1" x14ac:dyDescent="0.15">
      <c r="A1107" s="373">
        <v>6</v>
      </c>
      <c r="B1107" s="373">
        <v>1</v>
      </c>
      <c r="C1107" s="370" t="s">
        <v>646</v>
      </c>
      <c r="D1107" s="370"/>
      <c r="E1107" s="371" t="s">
        <v>648</v>
      </c>
      <c r="F1107" s="372"/>
      <c r="G1107" s="372"/>
      <c r="H1107" s="372"/>
      <c r="I1107" s="372"/>
      <c r="J1107" s="341">
        <v>3011101049682</v>
      </c>
      <c r="K1107" s="342"/>
      <c r="L1107" s="342"/>
      <c r="M1107" s="342"/>
      <c r="N1107" s="342"/>
      <c r="O1107" s="342"/>
      <c r="P1107" s="343" t="s">
        <v>649</v>
      </c>
      <c r="Q1107" s="343"/>
      <c r="R1107" s="343"/>
      <c r="S1107" s="343"/>
      <c r="T1107" s="343"/>
      <c r="U1107" s="343"/>
      <c r="V1107" s="343"/>
      <c r="W1107" s="343"/>
      <c r="X1107" s="343"/>
      <c r="Y1107" s="344">
        <v>273</v>
      </c>
      <c r="Z1107" s="345"/>
      <c r="AA1107" s="345"/>
      <c r="AB1107" s="346"/>
      <c r="AC1107" s="347" t="s">
        <v>515</v>
      </c>
      <c r="AD1107" s="347"/>
      <c r="AE1107" s="347"/>
      <c r="AF1107" s="347"/>
      <c r="AG1107" s="347"/>
      <c r="AH1107" s="348">
        <v>1</v>
      </c>
      <c r="AI1107" s="349"/>
      <c r="AJ1107" s="349"/>
      <c r="AK1107" s="349"/>
      <c r="AL1107" s="350">
        <v>98.520249221183803</v>
      </c>
      <c r="AM1107" s="351"/>
      <c r="AN1107" s="351"/>
      <c r="AO1107" s="352"/>
      <c r="AP1107" s="353" t="str">
        <f>'[2]ピボット国債(地)'!$U21</f>
        <v>-</v>
      </c>
      <c r="AQ1107" s="353"/>
      <c r="AR1107" s="353"/>
      <c r="AS1107" s="353"/>
      <c r="AT1107" s="353"/>
      <c r="AU1107" s="353"/>
      <c r="AV1107" s="353"/>
      <c r="AW1107" s="353"/>
      <c r="AX1107" s="353"/>
    </row>
    <row r="1108" spans="1:50" ht="30" customHeight="1" x14ac:dyDescent="0.15">
      <c r="A1108" s="373">
        <v>7</v>
      </c>
      <c r="B1108" s="373">
        <v>1</v>
      </c>
      <c r="C1108" s="370" t="s">
        <v>646</v>
      </c>
      <c r="D1108" s="370"/>
      <c r="E1108" s="371" t="s">
        <v>608</v>
      </c>
      <c r="F1108" s="372"/>
      <c r="G1108" s="372"/>
      <c r="H1108" s="372"/>
      <c r="I1108" s="372"/>
      <c r="J1108" s="341">
        <v>6180301018560</v>
      </c>
      <c r="K1108" s="342"/>
      <c r="L1108" s="342"/>
      <c r="M1108" s="342"/>
      <c r="N1108" s="342"/>
      <c r="O1108" s="342"/>
      <c r="P1108" s="343" t="s">
        <v>649</v>
      </c>
      <c r="Q1108" s="343"/>
      <c r="R1108" s="343"/>
      <c r="S1108" s="343"/>
      <c r="T1108" s="343"/>
      <c r="U1108" s="343"/>
      <c r="V1108" s="343"/>
      <c r="W1108" s="343"/>
      <c r="X1108" s="343"/>
      <c r="Y1108" s="344">
        <v>572</v>
      </c>
      <c r="Z1108" s="345"/>
      <c r="AA1108" s="345"/>
      <c r="AB1108" s="346"/>
      <c r="AC1108" s="347" t="s">
        <v>515</v>
      </c>
      <c r="AD1108" s="347"/>
      <c r="AE1108" s="347"/>
      <c r="AF1108" s="347"/>
      <c r="AG1108" s="347"/>
      <c r="AH1108" s="348">
        <v>1</v>
      </c>
      <c r="AI1108" s="349"/>
      <c r="AJ1108" s="349"/>
      <c r="AK1108" s="349"/>
      <c r="AL1108" s="350">
        <v>98.661553640239006</v>
      </c>
      <c r="AM1108" s="351"/>
      <c r="AN1108" s="351"/>
      <c r="AO1108" s="352"/>
      <c r="AP1108" s="353" t="str">
        <f>'[2]ピボット国債(地)'!$U22</f>
        <v>-</v>
      </c>
      <c r="AQ1108" s="353"/>
      <c r="AR1108" s="353"/>
      <c r="AS1108" s="353"/>
      <c r="AT1108" s="353"/>
      <c r="AU1108" s="353"/>
      <c r="AV1108" s="353"/>
      <c r="AW1108" s="353"/>
      <c r="AX1108" s="353"/>
    </row>
    <row r="1109" spans="1:50" ht="30" customHeight="1" x14ac:dyDescent="0.15">
      <c r="A1109" s="373">
        <v>8</v>
      </c>
      <c r="B1109" s="373">
        <v>1</v>
      </c>
      <c r="C1109" s="370" t="s">
        <v>646</v>
      </c>
      <c r="D1109" s="370"/>
      <c r="E1109" s="371" t="s">
        <v>650</v>
      </c>
      <c r="F1109" s="372"/>
      <c r="G1109" s="372"/>
      <c r="H1109" s="372"/>
      <c r="I1109" s="372"/>
      <c r="J1109" s="341">
        <v>7180001016319</v>
      </c>
      <c r="K1109" s="342"/>
      <c r="L1109" s="342"/>
      <c r="M1109" s="342"/>
      <c r="N1109" s="342"/>
      <c r="O1109" s="342"/>
      <c r="P1109" s="343" t="s">
        <v>649</v>
      </c>
      <c r="Q1109" s="343"/>
      <c r="R1109" s="343"/>
      <c r="S1109" s="343"/>
      <c r="T1109" s="343"/>
      <c r="U1109" s="343"/>
      <c r="V1109" s="343"/>
      <c r="W1109" s="343"/>
      <c r="X1109" s="343"/>
      <c r="Y1109" s="344">
        <v>570</v>
      </c>
      <c r="Z1109" s="345"/>
      <c r="AA1109" s="345"/>
      <c r="AB1109" s="346"/>
      <c r="AC1109" s="347" t="s">
        <v>515</v>
      </c>
      <c r="AD1109" s="347"/>
      <c r="AE1109" s="347"/>
      <c r="AF1109" s="347"/>
      <c r="AG1109" s="347"/>
      <c r="AH1109" s="348">
        <v>1</v>
      </c>
      <c r="AI1109" s="349"/>
      <c r="AJ1109" s="349"/>
      <c r="AK1109" s="349"/>
      <c r="AL1109" s="350">
        <v>98.826436071649169</v>
      </c>
      <c r="AM1109" s="351"/>
      <c r="AN1109" s="351"/>
      <c r="AO1109" s="352"/>
      <c r="AP1109" s="353" t="str">
        <f>'[2]ピボット国債(地)'!$U23</f>
        <v>-</v>
      </c>
      <c r="AQ1109" s="353"/>
      <c r="AR1109" s="353"/>
      <c r="AS1109" s="353"/>
      <c r="AT1109" s="353"/>
      <c r="AU1109" s="353"/>
      <c r="AV1109" s="353"/>
      <c r="AW1109" s="353"/>
      <c r="AX1109" s="353"/>
    </row>
    <row r="1110" spans="1:50" ht="30" customHeight="1" x14ac:dyDescent="0.15">
      <c r="A1110" s="373">
        <v>9</v>
      </c>
      <c r="B1110" s="373">
        <v>1</v>
      </c>
      <c r="C1110" s="370" t="s">
        <v>646</v>
      </c>
      <c r="D1110" s="370"/>
      <c r="E1110" s="371" t="s">
        <v>651</v>
      </c>
      <c r="F1110" s="372"/>
      <c r="G1110" s="372"/>
      <c r="H1110" s="372"/>
      <c r="I1110" s="372"/>
      <c r="J1110" s="341">
        <v>6190001007045</v>
      </c>
      <c r="K1110" s="342"/>
      <c r="L1110" s="342"/>
      <c r="M1110" s="342"/>
      <c r="N1110" s="342"/>
      <c r="O1110" s="342"/>
      <c r="P1110" s="343" t="s">
        <v>602</v>
      </c>
      <c r="Q1110" s="343"/>
      <c r="R1110" s="343"/>
      <c r="S1110" s="343"/>
      <c r="T1110" s="343"/>
      <c r="U1110" s="343"/>
      <c r="V1110" s="343"/>
      <c r="W1110" s="343"/>
      <c r="X1110" s="343"/>
      <c r="Y1110" s="344">
        <v>265</v>
      </c>
      <c r="Z1110" s="345"/>
      <c r="AA1110" s="345"/>
      <c r="AB1110" s="346"/>
      <c r="AC1110" s="347" t="s">
        <v>515</v>
      </c>
      <c r="AD1110" s="347"/>
      <c r="AE1110" s="347"/>
      <c r="AF1110" s="347"/>
      <c r="AG1110" s="347"/>
      <c r="AH1110" s="348">
        <v>2</v>
      </c>
      <c r="AI1110" s="349"/>
      <c r="AJ1110" s="349"/>
      <c r="AK1110" s="349"/>
      <c r="AL1110" s="350">
        <v>90.626618332470215</v>
      </c>
      <c r="AM1110" s="351"/>
      <c r="AN1110" s="351"/>
      <c r="AO1110" s="352"/>
      <c r="AP1110" s="353" t="str">
        <f>'[2]ピボット国債(地)'!$U24</f>
        <v>-</v>
      </c>
      <c r="AQ1110" s="353"/>
      <c r="AR1110" s="353"/>
      <c r="AS1110" s="353"/>
      <c r="AT1110" s="353"/>
      <c r="AU1110" s="353"/>
      <c r="AV1110" s="353"/>
      <c r="AW1110" s="353"/>
      <c r="AX1110" s="353"/>
    </row>
    <row r="1111" spans="1:50" ht="30" customHeight="1" x14ac:dyDescent="0.15">
      <c r="A1111" s="373">
        <v>10</v>
      </c>
      <c r="B1111" s="373">
        <v>1</v>
      </c>
      <c r="C1111" s="370" t="s">
        <v>646</v>
      </c>
      <c r="D1111" s="370"/>
      <c r="E1111" s="371" t="s">
        <v>651</v>
      </c>
      <c r="F1111" s="372"/>
      <c r="G1111" s="372"/>
      <c r="H1111" s="372"/>
      <c r="I1111" s="372"/>
      <c r="J1111" s="341">
        <v>6190001007045</v>
      </c>
      <c r="K1111" s="342"/>
      <c r="L1111" s="342"/>
      <c r="M1111" s="342"/>
      <c r="N1111" s="342"/>
      <c r="O1111" s="342"/>
      <c r="P1111" s="343" t="s">
        <v>602</v>
      </c>
      <c r="Q1111" s="343"/>
      <c r="R1111" s="343"/>
      <c r="S1111" s="343"/>
      <c r="T1111" s="343"/>
      <c r="U1111" s="343"/>
      <c r="V1111" s="343"/>
      <c r="W1111" s="343"/>
      <c r="X1111" s="343"/>
      <c r="Y1111" s="344">
        <v>252</v>
      </c>
      <c r="Z1111" s="345"/>
      <c r="AA1111" s="345"/>
      <c r="AB1111" s="346"/>
      <c r="AC1111" s="347" t="s">
        <v>515</v>
      </c>
      <c r="AD1111" s="347"/>
      <c r="AE1111" s="347"/>
      <c r="AF1111" s="347"/>
      <c r="AG1111" s="347"/>
      <c r="AH1111" s="348">
        <v>7</v>
      </c>
      <c r="AI1111" s="349"/>
      <c r="AJ1111" s="349"/>
      <c r="AK1111" s="349"/>
      <c r="AL1111" s="350">
        <v>90.99785198203476</v>
      </c>
      <c r="AM1111" s="351"/>
      <c r="AN1111" s="351"/>
      <c r="AO1111" s="352"/>
      <c r="AP1111" s="353" t="str">
        <f>'[2]ピボット国債(地)'!$U25</f>
        <v>-</v>
      </c>
      <c r="AQ1111" s="353"/>
      <c r="AR1111" s="353"/>
      <c r="AS1111" s="353"/>
      <c r="AT1111" s="353"/>
      <c r="AU1111" s="353"/>
      <c r="AV1111" s="353"/>
      <c r="AW1111" s="353"/>
      <c r="AX1111" s="353"/>
    </row>
    <row r="1112" spans="1:50" ht="30" customHeight="1" x14ac:dyDescent="0.15">
      <c r="A1112" s="373">
        <v>11</v>
      </c>
      <c r="B1112" s="373">
        <v>1</v>
      </c>
      <c r="C1112" s="370" t="s">
        <v>646</v>
      </c>
      <c r="D1112" s="370"/>
      <c r="E1112" s="371" t="s">
        <v>652</v>
      </c>
      <c r="F1112" s="372"/>
      <c r="G1112" s="372"/>
      <c r="H1112" s="372"/>
      <c r="I1112" s="372"/>
      <c r="J1112" s="341">
        <v>7190001000602</v>
      </c>
      <c r="K1112" s="342"/>
      <c r="L1112" s="342"/>
      <c r="M1112" s="342"/>
      <c r="N1112" s="342"/>
      <c r="O1112" s="342"/>
      <c r="P1112" s="343" t="s">
        <v>649</v>
      </c>
      <c r="Q1112" s="343"/>
      <c r="R1112" s="343"/>
      <c r="S1112" s="343"/>
      <c r="T1112" s="343"/>
      <c r="U1112" s="343"/>
      <c r="V1112" s="343"/>
      <c r="W1112" s="343"/>
      <c r="X1112" s="343"/>
      <c r="Y1112" s="344">
        <v>508</v>
      </c>
      <c r="Z1112" s="345"/>
      <c r="AA1112" s="345"/>
      <c r="AB1112" s="346"/>
      <c r="AC1112" s="347" t="s">
        <v>515</v>
      </c>
      <c r="AD1112" s="347"/>
      <c r="AE1112" s="347"/>
      <c r="AF1112" s="347"/>
      <c r="AG1112" s="347"/>
      <c r="AH1112" s="348">
        <v>1</v>
      </c>
      <c r="AI1112" s="349"/>
      <c r="AJ1112" s="349"/>
      <c r="AK1112" s="349"/>
      <c r="AL1112" s="350">
        <v>99.578380897900374</v>
      </c>
      <c r="AM1112" s="351"/>
      <c r="AN1112" s="351"/>
      <c r="AO1112" s="352"/>
      <c r="AP1112" s="353" t="str">
        <f>'[2]ピボット国債(地)'!$U26</f>
        <v>-</v>
      </c>
      <c r="AQ1112" s="353"/>
      <c r="AR1112" s="353"/>
      <c r="AS1112" s="353"/>
      <c r="AT1112" s="353"/>
      <c r="AU1112" s="353"/>
      <c r="AV1112" s="353"/>
      <c r="AW1112" s="353"/>
      <c r="AX1112" s="353"/>
    </row>
    <row r="1113" spans="1:50" ht="30" customHeight="1" x14ac:dyDescent="0.15">
      <c r="A1113" s="373">
        <v>12</v>
      </c>
      <c r="B1113" s="373">
        <v>1</v>
      </c>
      <c r="C1113" s="370" t="s">
        <v>646</v>
      </c>
      <c r="D1113" s="370"/>
      <c r="E1113" s="371" t="s">
        <v>653</v>
      </c>
      <c r="F1113" s="372"/>
      <c r="G1113" s="372"/>
      <c r="H1113" s="372"/>
      <c r="I1113" s="372"/>
      <c r="J1113" s="341">
        <v>4190001011131</v>
      </c>
      <c r="K1113" s="342"/>
      <c r="L1113" s="342"/>
      <c r="M1113" s="342"/>
      <c r="N1113" s="342"/>
      <c r="O1113" s="342"/>
      <c r="P1113" s="343" t="s">
        <v>649</v>
      </c>
      <c r="Q1113" s="343"/>
      <c r="R1113" s="343"/>
      <c r="S1113" s="343"/>
      <c r="T1113" s="343"/>
      <c r="U1113" s="343"/>
      <c r="V1113" s="343"/>
      <c r="W1113" s="343"/>
      <c r="X1113" s="343"/>
      <c r="Y1113" s="344">
        <v>479</v>
      </c>
      <c r="Z1113" s="345"/>
      <c r="AA1113" s="345"/>
      <c r="AB1113" s="346"/>
      <c r="AC1113" s="347" t="s">
        <v>515</v>
      </c>
      <c r="AD1113" s="347"/>
      <c r="AE1113" s="347"/>
      <c r="AF1113" s="347"/>
      <c r="AG1113" s="347"/>
      <c r="AH1113" s="348">
        <v>2</v>
      </c>
      <c r="AI1113" s="349"/>
      <c r="AJ1113" s="349"/>
      <c r="AK1113" s="349"/>
      <c r="AL1113" s="350">
        <v>92.450275955430612</v>
      </c>
      <c r="AM1113" s="351"/>
      <c r="AN1113" s="351"/>
      <c r="AO1113" s="352"/>
      <c r="AP1113" s="353" t="str">
        <f>'[2]ピボット国債(地)'!$U27</f>
        <v>-</v>
      </c>
      <c r="AQ1113" s="353"/>
      <c r="AR1113" s="353"/>
      <c r="AS1113" s="353"/>
      <c r="AT1113" s="353"/>
      <c r="AU1113" s="353"/>
      <c r="AV1113" s="353"/>
      <c r="AW1113" s="353"/>
      <c r="AX1113" s="353"/>
    </row>
    <row r="1114" spans="1:50" ht="30" customHeight="1" x14ac:dyDescent="0.15">
      <c r="A1114" s="373">
        <v>13</v>
      </c>
      <c r="B1114" s="373">
        <v>1</v>
      </c>
      <c r="C1114" s="370" t="s">
        <v>646</v>
      </c>
      <c r="D1114" s="370"/>
      <c r="E1114" s="371" t="s">
        <v>654</v>
      </c>
      <c r="F1114" s="372"/>
      <c r="G1114" s="372"/>
      <c r="H1114" s="372"/>
      <c r="I1114" s="372"/>
      <c r="J1114" s="341">
        <v>1180001096804</v>
      </c>
      <c r="K1114" s="342"/>
      <c r="L1114" s="342"/>
      <c r="M1114" s="342"/>
      <c r="N1114" s="342"/>
      <c r="O1114" s="342"/>
      <c r="P1114" s="343" t="s">
        <v>649</v>
      </c>
      <c r="Q1114" s="343"/>
      <c r="R1114" s="343"/>
      <c r="S1114" s="343"/>
      <c r="T1114" s="343"/>
      <c r="U1114" s="343"/>
      <c r="V1114" s="343"/>
      <c r="W1114" s="343"/>
      <c r="X1114" s="343"/>
      <c r="Y1114" s="344">
        <v>471</v>
      </c>
      <c r="Z1114" s="345"/>
      <c r="AA1114" s="345"/>
      <c r="AB1114" s="346"/>
      <c r="AC1114" s="347" t="s">
        <v>515</v>
      </c>
      <c r="AD1114" s="347"/>
      <c r="AE1114" s="347"/>
      <c r="AF1114" s="347"/>
      <c r="AG1114" s="347"/>
      <c r="AH1114" s="348">
        <v>1</v>
      </c>
      <c r="AI1114" s="349"/>
      <c r="AJ1114" s="349"/>
      <c r="AK1114" s="349"/>
      <c r="AL1114" s="350">
        <v>98.967200090795586</v>
      </c>
      <c r="AM1114" s="351"/>
      <c r="AN1114" s="351"/>
      <c r="AO1114" s="352"/>
      <c r="AP1114" s="353" t="str">
        <f>'[2]ピボット国債(地)'!$U28</f>
        <v>-</v>
      </c>
      <c r="AQ1114" s="353"/>
      <c r="AR1114" s="353"/>
      <c r="AS1114" s="353"/>
      <c r="AT1114" s="353"/>
      <c r="AU1114" s="353"/>
      <c r="AV1114" s="353"/>
      <c r="AW1114" s="353"/>
      <c r="AX1114" s="353"/>
    </row>
    <row r="1115" spans="1:50" ht="30" customHeight="1" x14ac:dyDescent="0.15">
      <c r="A1115" s="373">
        <v>14</v>
      </c>
      <c r="B1115" s="373">
        <v>1</v>
      </c>
      <c r="C1115" s="370" t="s">
        <v>646</v>
      </c>
      <c r="D1115" s="370"/>
      <c r="E1115" s="371" t="s">
        <v>655</v>
      </c>
      <c r="F1115" s="372"/>
      <c r="G1115" s="372"/>
      <c r="H1115" s="372"/>
      <c r="I1115" s="372"/>
      <c r="J1115" s="341">
        <v>9100001017743</v>
      </c>
      <c r="K1115" s="342"/>
      <c r="L1115" s="342"/>
      <c r="M1115" s="342"/>
      <c r="N1115" s="342"/>
      <c r="O1115" s="342"/>
      <c r="P1115" s="343" t="s">
        <v>649</v>
      </c>
      <c r="Q1115" s="343"/>
      <c r="R1115" s="343"/>
      <c r="S1115" s="343"/>
      <c r="T1115" s="343"/>
      <c r="U1115" s="343"/>
      <c r="V1115" s="343"/>
      <c r="W1115" s="343"/>
      <c r="X1115" s="343"/>
      <c r="Y1115" s="344">
        <v>454</v>
      </c>
      <c r="Z1115" s="345"/>
      <c r="AA1115" s="345"/>
      <c r="AB1115" s="346"/>
      <c r="AC1115" s="347" t="s">
        <v>515</v>
      </c>
      <c r="AD1115" s="347"/>
      <c r="AE1115" s="347"/>
      <c r="AF1115" s="347"/>
      <c r="AG1115" s="347"/>
      <c r="AH1115" s="348">
        <v>1</v>
      </c>
      <c r="AI1115" s="349"/>
      <c r="AJ1115" s="349"/>
      <c r="AK1115" s="349"/>
      <c r="AL1115" s="350">
        <v>98.739890915930033</v>
      </c>
      <c r="AM1115" s="351"/>
      <c r="AN1115" s="351"/>
      <c r="AO1115" s="352"/>
      <c r="AP1115" s="353" t="str">
        <f>'[2]ピボット国債(地)'!$U29</f>
        <v>-</v>
      </c>
      <c r="AQ1115" s="353"/>
      <c r="AR1115" s="353"/>
      <c r="AS1115" s="353"/>
      <c r="AT1115" s="353"/>
      <c r="AU1115" s="353"/>
      <c r="AV1115" s="353"/>
      <c r="AW1115" s="353"/>
      <c r="AX1115" s="353"/>
    </row>
    <row r="1116" spans="1:50" ht="30" customHeight="1" x14ac:dyDescent="0.15">
      <c r="A1116" s="373">
        <v>15</v>
      </c>
      <c r="B1116" s="373">
        <v>1</v>
      </c>
      <c r="C1116" s="370" t="s">
        <v>646</v>
      </c>
      <c r="D1116" s="370"/>
      <c r="E1116" s="371" t="s">
        <v>656</v>
      </c>
      <c r="F1116" s="372"/>
      <c r="G1116" s="372"/>
      <c r="H1116" s="372"/>
      <c r="I1116" s="372"/>
      <c r="J1116" s="341">
        <v>9200001025752</v>
      </c>
      <c r="K1116" s="342"/>
      <c r="L1116" s="342"/>
      <c r="M1116" s="342"/>
      <c r="N1116" s="342"/>
      <c r="O1116" s="342"/>
      <c r="P1116" s="343" t="s">
        <v>649</v>
      </c>
      <c r="Q1116" s="343"/>
      <c r="R1116" s="343"/>
      <c r="S1116" s="343"/>
      <c r="T1116" s="343"/>
      <c r="U1116" s="343"/>
      <c r="V1116" s="343"/>
      <c r="W1116" s="343"/>
      <c r="X1116" s="343"/>
      <c r="Y1116" s="344">
        <v>343</v>
      </c>
      <c r="Z1116" s="345"/>
      <c r="AA1116" s="345"/>
      <c r="AB1116" s="346"/>
      <c r="AC1116" s="347" t="s">
        <v>515</v>
      </c>
      <c r="AD1116" s="347"/>
      <c r="AE1116" s="347"/>
      <c r="AF1116" s="347"/>
      <c r="AG1116" s="347"/>
      <c r="AH1116" s="348">
        <v>1</v>
      </c>
      <c r="AI1116" s="349"/>
      <c r="AJ1116" s="349"/>
      <c r="AK1116" s="349"/>
      <c r="AL1116" s="350">
        <v>96.688862537626562</v>
      </c>
      <c r="AM1116" s="351"/>
      <c r="AN1116" s="351"/>
      <c r="AO1116" s="352"/>
      <c r="AP1116" s="353" t="str">
        <f>'[2]ピボット国債(地)'!$U30</f>
        <v>-</v>
      </c>
      <c r="AQ1116" s="353"/>
      <c r="AR1116" s="353"/>
      <c r="AS1116" s="353"/>
      <c r="AT1116" s="353"/>
      <c r="AU1116" s="353"/>
      <c r="AV1116" s="353"/>
      <c r="AW1116" s="353"/>
      <c r="AX1116" s="353"/>
    </row>
    <row r="1117" spans="1:50" ht="30" customHeight="1" x14ac:dyDescent="0.15">
      <c r="A1117" s="373">
        <v>16</v>
      </c>
      <c r="B1117" s="373">
        <v>1</v>
      </c>
      <c r="C1117" s="370" t="s">
        <v>646</v>
      </c>
      <c r="D1117" s="370"/>
      <c r="E1117" s="371" t="s">
        <v>656</v>
      </c>
      <c r="F1117" s="372"/>
      <c r="G1117" s="372"/>
      <c r="H1117" s="372"/>
      <c r="I1117" s="372"/>
      <c r="J1117" s="341">
        <v>9200001025752</v>
      </c>
      <c r="K1117" s="342"/>
      <c r="L1117" s="342"/>
      <c r="M1117" s="342"/>
      <c r="N1117" s="342"/>
      <c r="O1117" s="342"/>
      <c r="P1117" s="343" t="s">
        <v>604</v>
      </c>
      <c r="Q1117" s="343"/>
      <c r="R1117" s="343"/>
      <c r="S1117" s="343"/>
      <c r="T1117" s="343"/>
      <c r="U1117" s="343"/>
      <c r="V1117" s="343"/>
      <c r="W1117" s="343"/>
      <c r="X1117" s="343"/>
      <c r="Y1117" s="344">
        <v>93</v>
      </c>
      <c r="Z1117" s="345"/>
      <c r="AA1117" s="345"/>
      <c r="AB1117" s="346"/>
      <c r="AC1117" s="347" t="s">
        <v>515</v>
      </c>
      <c r="AD1117" s="347"/>
      <c r="AE1117" s="347"/>
      <c r="AF1117" s="347"/>
      <c r="AG1117" s="347"/>
      <c r="AH1117" s="348">
        <v>2</v>
      </c>
      <c r="AI1117" s="349"/>
      <c r="AJ1117" s="349"/>
      <c r="AK1117" s="349"/>
      <c r="AL1117" s="350">
        <v>99.226952809507324</v>
      </c>
      <c r="AM1117" s="351"/>
      <c r="AN1117" s="351"/>
      <c r="AO1117" s="352"/>
      <c r="AP1117" s="353" t="str">
        <f>'[2]ピボット国債(地)'!$U31</f>
        <v>-</v>
      </c>
      <c r="AQ1117" s="353"/>
      <c r="AR1117" s="353"/>
      <c r="AS1117" s="353"/>
      <c r="AT1117" s="353"/>
      <c r="AU1117" s="353"/>
      <c r="AV1117" s="353"/>
      <c r="AW1117" s="353"/>
      <c r="AX1117" s="353"/>
    </row>
    <row r="1118" spans="1:50" ht="30" hidden="1" customHeight="1" x14ac:dyDescent="0.15">
      <c r="A1118" s="373">
        <v>17</v>
      </c>
      <c r="B1118" s="373">
        <v>1</v>
      </c>
      <c r="C1118" s="370"/>
      <c r="D1118" s="370"/>
      <c r="E1118" s="371"/>
      <c r="F1118" s="372"/>
      <c r="G1118" s="372"/>
      <c r="H1118" s="372"/>
      <c r="I1118" s="372"/>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3">
        <v>18</v>
      </c>
      <c r="B1119" s="373">
        <v>1</v>
      </c>
      <c r="C1119" s="370"/>
      <c r="D1119" s="370"/>
      <c r="E1119" s="371"/>
      <c r="F1119" s="372"/>
      <c r="G1119" s="372"/>
      <c r="H1119" s="372"/>
      <c r="I1119" s="372"/>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3">
        <v>19</v>
      </c>
      <c r="B1120" s="373">
        <v>1</v>
      </c>
      <c r="C1120" s="370"/>
      <c r="D1120" s="370"/>
      <c r="E1120" s="371"/>
      <c r="F1120" s="372"/>
      <c r="G1120" s="372"/>
      <c r="H1120" s="372"/>
      <c r="I1120" s="372"/>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3">
        <v>20</v>
      </c>
      <c r="B1121" s="373">
        <v>1</v>
      </c>
      <c r="C1121" s="370"/>
      <c r="D1121" s="370"/>
      <c r="E1121" s="371"/>
      <c r="F1121" s="372"/>
      <c r="G1121" s="372"/>
      <c r="H1121" s="372"/>
      <c r="I1121" s="372"/>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3">
        <v>21</v>
      </c>
      <c r="B1122" s="373">
        <v>1</v>
      </c>
      <c r="C1122" s="370"/>
      <c r="D1122" s="370"/>
      <c r="E1122" s="371"/>
      <c r="F1122" s="372"/>
      <c r="G1122" s="372"/>
      <c r="H1122" s="372"/>
      <c r="I1122" s="372"/>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3">
        <v>22</v>
      </c>
      <c r="B1123" s="373">
        <v>1</v>
      </c>
      <c r="C1123" s="370"/>
      <c r="D1123" s="370"/>
      <c r="E1123" s="371"/>
      <c r="F1123" s="372"/>
      <c r="G1123" s="372"/>
      <c r="H1123" s="372"/>
      <c r="I1123" s="372"/>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3">
        <v>23</v>
      </c>
      <c r="B1124" s="373">
        <v>1</v>
      </c>
      <c r="C1124" s="370"/>
      <c r="D1124" s="370"/>
      <c r="E1124" s="371"/>
      <c r="F1124" s="372"/>
      <c r="G1124" s="372"/>
      <c r="H1124" s="372"/>
      <c r="I1124" s="372"/>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3">
        <v>24</v>
      </c>
      <c r="B1125" s="373">
        <v>1</v>
      </c>
      <c r="C1125" s="370"/>
      <c r="D1125" s="370"/>
      <c r="E1125" s="371"/>
      <c r="F1125" s="372"/>
      <c r="G1125" s="372"/>
      <c r="H1125" s="372"/>
      <c r="I1125" s="372"/>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3">
        <v>25</v>
      </c>
      <c r="B1126" s="373">
        <v>1</v>
      </c>
      <c r="C1126" s="370"/>
      <c r="D1126" s="370"/>
      <c r="E1126" s="371"/>
      <c r="F1126" s="372"/>
      <c r="G1126" s="372"/>
      <c r="H1126" s="372"/>
      <c r="I1126" s="372"/>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3">
        <v>26</v>
      </c>
      <c r="B1127" s="373">
        <v>1</v>
      </c>
      <c r="C1127" s="370"/>
      <c r="D1127" s="370"/>
      <c r="E1127" s="371"/>
      <c r="F1127" s="372"/>
      <c r="G1127" s="372"/>
      <c r="H1127" s="372"/>
      <c r="I1127" s="372"/>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3">
        <v>27</v>
      </c>
      <c r="B1128" s="373">
        <v>1</v>
      </c>
      <c r="C1128" s="370"/>
      <c r="D1128" s="370"/>
      <c r="E1128" s="371"/>
      <c r="F1128" s="372"/>
      <c r="G1128" s="372"/>
      <c r="H1128" s="372"/>
      <c r="I1128" s="372"/>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3">
        <v>28</v>
      </c>
      <c r="B1129" s="373">
        <v>1</v>
      </c>
      <c r="C1129" s="370"/>
      <c r="D1129" s="370"/>
      <c r="E1129" s="371"/>
      <c r="F1129" s="372"/>
      <c r="G1129" s="372"/>
      <c r="H1129" s="372"/>
      <c r="I1129" s="372"/>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3">
        <v>29</v>
      </c>
      <c r="B1130" s="373">
        <v>1</v>
      </c>
      <c r="C1130" s="370"/>
      <c r="D1130" s="370"/>
      <c r="E1130" s="371"/>
      <c r="F1130" s="372"/>
      <c r="G1130" s="372"/>
      <c r="H1130" s="372"/>
      <c r="I1130" s="372"/>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3">
        <v>30</v>
      </c>
      <c r="B1131" s="373">
        <v>1</v>
      </c>
      <c r="C1131" s="370"/>
      <c r="D1131" s="370"/>
      <c r="E1131" s="371"/>
      <c r="F1131" s="372"/>
      <c r="G1131" s="372"/>
      <c r="H1131" s="372"/>
      <c r="I1131" s="372"/>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31.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45:AO866">
    <cfRule type="expression" dxfId="2495" priority="6623">
      <formula>IF(AND(AL845&gt;=0, RIGHT(TEXT(AL845,"0.#"),1)&lt;&gt;"."),TRUE,FALSE)</formula>
    </cfRule>
    <cfRule type="expression" dxfId="2494" priority="6624">
      <formula>IF(AND(AL845&gt;=0, RIGHT(TEXT(AL845,"0.#"),1)="."),TRUE,FALSE)</formula>
    </cfRule>
    <cfRule type="expression" dxfId="2493" priority="6625">
      <formula>IF(AND(AL845&lt;0, RIGHT(TEXT(AL845,"0.#"),1)&lt;&gt;"."),TRUE,FALSE)</formula>
    </cfRule>
    <cfRule type="expression" dxfId="2492" priority="6626">
      <formula>IF(AND(AL845&lt;0, RIGHT(TEXT(AL845,"0.#"),1)="."),TRUE,FALSE)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45:Y866">
    <cfRule type="expression" dxfId="2421" priority="2951">
      <formula>IF(RIGHT(TEXT(Y845,"0.#"),1)=".",FALSE,TRUE)</formula>
    </cfRule>
    <cfRule type="expression" dxfId="2420" priority="2952">
      <formula>IF(RIGHT(TEXT(Y845,"0.#"),1)=".",TRUE,FALSE)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44">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44">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80:Y899">
    <cfRule type="expression" dxfId="2055" priority="2067">
      <formula>IF(RIGHT(TEXT(Y880,"0.#"),1)=".",FALSE,TRUE)</formula>
    </cfRule>
    <cfRule type="expression" dxfId="2054" priority="2068">
      <formula>IF(RIGHT(TEXT(Y880,"0.#"),1)=".",TRUE,FALSE)</formula>
    </cfRule>
  </conditionalFormatting>
  <conditionalFormatting sqref="Y870:Y879">
    <cfRule type="expression" dxfId="2053" priority="2061">
      <formula>IF(RIGHT(TEXT(Y870,"0.#"),1)=".",FALSE,TRUE)</formula>
    </cfRule>
    <cfRule type="expression" dxfId="2052" priority="2062">
      <formula>IF(RIGHT(TEXT(Y870,"0.#"),1)=".",TRUE,FALSE)</formula>
    </cfRule>
  </conditionalFormatting>
  <conditionalFormatting sqref="Y913:Y932">
    <cfRule type="expression" dxfId="2051" priority="2055">
      <formula>IF(RIGHT(TEXT(Y913,"0.#"),1)=".",FALSE,TRUE)</formula>
    </cfRule>
    <cfRule type="expression" dxfId="2050" priority="2056">
      <formula>IF(RIGHT(TEXT(Y913,"0.#"),1)=".",TRUE,FALSE)</formula>
    </cfRule>
  </conditionalFormatting>
  <conditionalFormatting sqref="Y903:Y912">
    <cfRule type="expression" dxfId="2049" priority="2049">
      <formula>IF(RIGHT(TEXT(Y903,"0.#"),1)=".",FALSE,TRUE)</formula>
    </cfRule>
    <cfRule type="expression" dxfId="2048" priority="2050">
      <formula>IF(RIGHT(TEXT(Y903,"0.#"),1)=".",TRUE,FALSE)</formula>
    </cfRule>
  </conditionalFormatting>
  <conditionalFormatting sqref="Y946:Y965">
    <cfRule type="expression" dxfId="2047" priority="2043">
      <formula>IF(RIGHT(TEXT(Y946,"0.#"),1)=".",FALSE,TRUE)</formula>
    </cfRule>
    <cfRule type="expression" dxfId="2046" priority="2044">
      <formula>IF(RIGHT(TEXT(Y946,"0.#"),1)=".",TRUE,FALSE)</formula>
    </cfRule>
  </conditionalFormatting>
  <conditionalFormatting sqref="Y936:Y945">
    <cfRule type="expression" dxfId="2045" priority="2037">
      <formula>IF(RIGHT(TEXT(Y936,"0.#"),1)=".",FALSE,TRUE)</formula>
    </cfRule>
    <cfRule type="expression" dxfId="2044" priority="2038">
      <formula>IF(RIGHT(TEXT(Y936,"0.#"),1)=".",TRUE,FALSE)</formula>
    </cfRule>
  </conditionalFormatting>
  <conditionalFormatting sqref="Y979:Y998">
    <cfRule type="expression" dxfId="2043" priority="2031">
      <formula>IF(RIGHT(TEXT(Y979,"0.#"),1)=".",FALSE,TRUE)</formula>
    </cfRule>
    <cfRule type="expression" dxfId="2042" priority="2032">
      <formula>IF(RIGHT(TEXT(Y979,"0.#"),1)=".",TRUE,FALSE)</formula>
    </cfRule>
  </conditionalFormatting>
  <conditionalFormatting sqref="Y969:Y978">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80:AO899">
    <cfRule type="expression" dxfId="1957" priority="2069">
      <formula>IF(AND(AL880&gt;=0, RIGHT(TEXT(AL880,"0.#"),1)&lt;&gt;"."),TRUE,FALSE)</formula>
    </cfRule>
    <cfRule type="expression" dxfId="1956" priority="2070">
      <formula>IF(AND(AL880&gt;=0, RIGHT(TEXT(AL880,"0.#"),1)="."),TRUE,FALSE)</formula>
    </cfRule>
    <cfRule type="expression" dxfId="1955" priority="2071">
      <formula>IF(AND(AL880&lt;0, RIGHT(TEXT(AL880,"0.#"),1)&lt;&gt;"."),TRUE,FALSE)</formula>
    </cfRule>
    <cfRule type="expression" dxfId="1954" priority="2072">
      <formula>IF(AND(AL880&lt;0, RIGHT(TEXT(AL880,"0.#"),1)="."),TRUE,FALSE)</formula>
    </cfRule>
  </conditionalFormatting>
  <conditionalFormatting sqref="AL870:AO870 AL876:AO879">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13:AO932">
    <cfRule type="expression" dxfId="1949" priority="2057">
      <formula>IF(AND(AL913&gt;=0, RIGHT(TEXT(AL913,"0.#"),1)&lt;&gt;"."),TRUE,FALSE)</formula>
    </cfRule>
    <cfRule type="expression" dxfId="1948" priority="2058">
      <formula>IF(AND(AL913&gt;=0, RIGHT(TEXT(AL913,"0.#"),1)="."),TRUE,FALSE)</formula>
    </cfRule>
    <cfRule type="expression" dxfId="1947" priority="2059">
      <formula>IF(AND(AL913&lt;0, RIGHT(TEXT(AL913,"0.#"),1)&lt;&gt;"."),TRUE,FALSE)</formula>
    </cfRule>
    <cfRule type="expression" dxfId="1946" priority="2060">
      <formula>IF(AND(AL913&lt;0, RIGHT(TEXT(AL913,"0.#"),1)="."),TRUE,FALSE)</formula>
    </cfRule>
  </conditionalFormatting>
  <conditionalFormatting sqref="AL903:AO912">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46:AO965">
    <cfRule type="expression" dxfId="1941" priority="2045">
      <formula>IF(AND(AL946&gt;=0, RIGHT(TEXT(AL946,"0.#"),1)&lt;&gt;"."),TRUE,FALSE)</formula>
    </cfRule>
    <cfRule type="expression" dxfId="1940" priority="2046">
      <formula>IF(AND(AL946&gt;=0, RIGHT(TEXT(AL946,"0.#"),1)="."),TRUE,FALSE)</formula>
    </cfRule>
    <cfRule type="expression" dxfId="1939" priority="2047">
      <formula>IF(AND(AL946&lt;0, RIGHT(TEXT(AL946,"0.#"),1)&lt;&gt;"."),TRUE,FALSE)</formula>
    </cfRule>
    <cfRule type="expression" dxfId="1938" priority="2048">
      <formula>IF(AND(AL946&lt;0, RIGHT(TEXT(AL946,"0.#"),1)="."),TRUE,FALSE)</formula>
    </cfRule>
  </conditionalFormatting>
  <conditionalFormatting sqref="AL936:AO945">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9:AO998">
    <cfRule type="expression" dxfId="1933" priority="2033">
      <formula>IF(AND(AL979&gt;=0, RIGHT(TEXT(AL979,"0.#"),1)&lt;&gt;"."),TRUE,FALSE)</formula>
    </cfRule>
    <cfRule type="expression" dxfId="1932" priority="2034">
      <formula>IF(AND(AL979&gt;=0, RIGHT(TEXT(AL979,"0.#"),1)="."),TRUE,FALSE)</formula>
    </cfRule>
    <cfRule type="expression" dxfId="1931" priority="2035">
      <formula>IF(AND(AL979&lt;0, RIGHT(TEXT(AL979,"0.#"),1)&lt;&gt;"."),TRUE,FALSE)</formula>
    </cfRule>
    <cfRule type="expression" dxfId="1930" priority="2036">
      <formula>IF(AND(AL979&lt;0, RIGHT(TEXT(AL979,"0.#"),1)="."),TRUE,FALSE)</formula>
    </cfRule>
  </conditionalFormatting>
  <conditionalFormatting sqref="AL969:AO978">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41:AO1064">
    <cfRule type="expression" dxfId="1915" priority="2009">
      <formula>IF(AND(AL1041&gt;=0, RIGHT(TEXT(AL1041,"0.#"),1)&lt;&gt;"."),TRUE,FALSE)</formula>
    </cfRule>
    <cfRule type="expression" dxfId="1914" priority="2010">
      <formula>IF(AND(AL1041&gt;=0, RIGHT(TEXT(AL1041,"0.#"),1)="."),TRUE,FALSE)</formula>
    </cfRule>
    <cfRule type="expression" dxfId="1913" priority="2011">
      <formula>IF(AND(AL1041&lt;0, RIGHT(TEXT(AL1041,"0.#"),1)&lt;&gt;"."),TRUE,FALSE)</formula>
    </cfRule>
    <cfRule type="expression" dxfId="1912" priority="2012">
      <formula>IF(AND(AL1041&lt;0, RIGHT(TEXT(AL1041,"0.#"),1)="."),TRUE,FALSE)</formula>
    </cfRule>
  </conditionalFormatting>
  <conditionalFormatting sqref="Y1041:Y1064">
    <cfRule type="expression" dxfId="1911" priority="2007">
      <formula>IF(RIGHT(TEXT(Y1041,"0.#"),1)=".",FALSE,TRUE)</formula>
    </cfRule>
    <cfRule type="expression" dxfId="1910" priority="2008">
      <formula>IF(RIGHT(TEXT(Y1041,"0.#"),1)=".",TRUE,FALSE)</formula>
    </cfRule>
  </conditionalFormatting>
  <conditionalFormatting sqref="AL1035:AO1040">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40">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9" max="49" man="1"/>
    <brk id="699" max="49" man="1"/>
    <brk id="727" max="49" man="1"/>
    <brk id="735" max="49" man="1"/>
    <brk id="778" max="49" man="1"/>
    <brk id="832" max="49" man="1"/>
    <brk id="933"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3" sqref="T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直接実施、委託・請負</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548</v>
      </c>
      <c r="M6" s="13" t="str">
        <f t="shared" si="2"/>
        <v>公共事業</v>
      </c>
      <c r="N6" s="13" t="str">
        <f t="shared" si="6"/>
        <v>公共事業</v>
      </c>
      <c r="O6" s="13"/>
      <c r="P6" s="12" t="s">
        <v>194</v>
      </c>
      <c r="Q6" s="17"/>
      <c r="R6" s="13" t="str">
        <f t="shared" si="3"/>
        <v/>
      </c>
      <c r="S6" s="13" t="str">
        <f t="shared" si="4"/>
        <v>直接実施、委託・請負</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公共事業</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t="s">
        <v>548</v>
      </c>
      <c r="C10" s="13" t="str">
        <f t="shared" si="0"/>
        <v>国土強靱化施策</v>
      </c>
      <c r="D10" s="13" t="str">
        <f t="shared" si="8"/>
        <v>国土強靱化施策</v>
      </c>
      <c r="F10" s="18" t="s">
        <v>235</v>
      </c>
      <c r="G10" s="17"/>
      <c r="H10" s="13" t="str">
        <f t="shared" si="1"/>
        <v/>
      </c>
      <c r="I10" s="13" t="str">
        <f t="shared" si="5"/>
        <v>一般会計</v>
      </c>
      <c r="K10" s="14" t="s">
        <v>464</v>
      </c>
      <c r="L10" s="15"/>
      <c r="M10" s="13" t="str">
        <f t="shared" si="2"/>
        <v/>
      </c>
      <c r="N10" s="13" t="str">
        <f t="shared" si="6"/>
        <v>公共事業</v>
      </c>
      <c r="O10" s="13"/>
      <c r="P10" s="13" t="str">
        <f>S8</f>
        <v>直接実施、委託・請負</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t="s">
        <v>548</v>
      </c>
      <c r="C25" s="13" t="str">
        <f t="shared" si="0"/>
        <v>一億総活躍推進</v>
      </c>
      <c r="D25" s="13" t="str">
        <f>IF(C25="",D24,IF(D24&lt;&gt;"",CONCATENATE(D24,"、",C25),C25))</f>
        <v>国土強靱化施策、一億総活躍推進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国土強靱化施策、一億総活躍推進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Q18" sqref="AQ18:AT1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486</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8"/>
      <c r="Z2" s="830"/>
      <c r="AA2" s="831"/>
      <c r="AB2" s="1032" t="s">
        <v>11</v>
      </c>
      <c r="AC2" s="1033"/>
      <c r="AD2" s="1034"/>
      <c r="AE2" s="1038" t="s">
        <v>357</v>
      </c>
      <c r="AF2" s="1038"/>
      <c r="AG2" s="1038"/>
      <c r="AH2" s="1038"/>
      <c r="AI2" s="1038" t="s">
        <v>363</v>
      </c>
      <c r="AJ2" s="1038"/>
      <c r="AK2" s="1038"/>
      <c r="AL2" s="1038"/>
      <c r="AM2" s="1038" t="s">
        <v>467</v>
      </c>
      <c r="AN2" s="1038"/>
      <c r="AO2" s="1038"/>
      <c r="AP2" s="554"/>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1"/>
      <c r="H4" s="1005"/>
      <c r="I4" s="1005"/>
      <c r="J4" s="1005"/>
      <c r="K4" s="1005"/>
      <c r="L4" s="1005"/>
      <c r="M4" s="1005"/>
      <c r="N4" s="1005"/>
      <c r="O4" s="1006"/>
      <c r="P4" s="98"/>
      <c r="Q4" s="1013"/>
      <c r="R4" s="1013"/>
      <c r="S4" s="1013"/>
      <c r="T4" s="1013"/>
      <c r="U4" s="1013"/>
      <c r="V4" s="1013"/>
      <c r="W4" s="1013"/>
      <c r="X4" s="1014"/>
      <c r="Y4" s="1023" t="s">
        <v>12</v>
      </c>
      <c r="Z4" s="1024"/>
      <c r="AA4" s="1025"/>
      <c r="AB4" s="458"/>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1"/>
      <c r="B5" s="402"/>
      <c r="C5" s="402"/>
      <c r="D5" s="402"/>
      <c r="E5" s="402"/>
      <c r="F5" s="403"/>
      <c r="G5" s="1007"/>
      <c r="H5" s="1008"/>
      <c r="I5" s="1008"/>
      <c r="J5" s="1008"/>
      <c r="K5" s="1008"/>
      <c r="L5" s="1008"/>
      <c r="M5" s="1008"/>
      <c r="N5" s="1008"/>
      <c r="O5" s="1009"/>
      <c r="P5" s="1015"/>
      <c r="Q5" s="1015"/>
      <c r="R5" s="1015"/>
      <c r="S5" s="1015"/>
      <c r="T5" s="1015"/>
      <c r="U5" s="1015"/>
      <c r="V5" s="1015"/>
      <c r="W5" s="1015"/>
      <c r="X5" s="1016"/>
      <c r="Y5" s="412" t="s">
        <v>54</v>
      </c>
      <c r="Z5" s="1020"/>
      <c r="AA5" s="1021"/>
      <c r="AB5" s="520"/>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1"/>
      <c r="B6" s="402"/>
      <c r="C6" s="402"/>
      <c r="D6" s="402"/>
      <c r="E6" s="402"/>
      <c r="F6" s="403"/>
      <c r="G6" s="1010"/>
      <c r="H6" s="1011"/>
      <c r="I6" s="1011"/>
      <c r="J6" s="1011"/>
      <c r="K6" s="1011"/>
      <c r="L6" s="1011"/>
      <c r="M6" s="1011"/>
      <c r="N6" s="1011"/>
      <c r="O6" s="1012"/>
      <c r="P6" s="1017"/>
      <c r="Q6" s="1017"/>
      <c r="R6" s="1017"/>
      <c r="S6" s="1017"/>
      <c r="T6" s="1017"/>
      <c r="U6" s="1017"/>
      <c r="V6" s="1017"/>
      <c r="W6" s="1017"/>
      <c r="X6" s="1018"/>
      <c r="Y6" s="1019" t="s">
        <v>13</v>
      </c>
      <c r="Z6" s="1020"/>
      <c r="AA6" s="1021"/>
      <c r="AB6" s="594"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522</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486</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8"/>
      <c r="Z9" s="830"/>
      <c r="AA9" s="831"/>
      <c r="AB9" s="1032" t="s">
        <v>11</v>
      </c>
      <c r="AC9" s="1033"/>
      <c r="AD9" s="1034"/>
      <c r="AE9" s="1038" t="s">
        <v>357</v>
      </c>
      <c r="AF9" s="1038"/>
      <c r="AG9" s="1038"/>
      <c r="AH9" s="1038"/>
      <c r="AI9" s="1038" t="s">
        <v>363</v>
      </c>
      <c r="AJ9" s="1038"/>
      <c r="AK9" s="1038"/>
      <c r="AL9" s="1038"/>
      <c r="AM9" s="1038" t="s">
        <v>467</v>
      </c>
      <c r="AN9" s="1038"/>
      <c r="AO9" s="1038"/>
      <c r="AP9" s="554"/>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1"/>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8"/>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1"/>
      <c r="B12" s="402"/>
      <c r="C12" s="402"/>
      <c r="D12" s="402"/>
      <c r="E12" s="402"/>
      <c r="F12" s="403"/>
      <c r="G12" s="1007"/>
      <c r="H12" s="1008"/>
      <c r="I12" s="1008"/>
      <c r="J12" s="1008"/>
      <c r="K12" s="1008"/>
      <c r="L12" s="1008"/>
      <c r="M12" s="1008"/>
      <c r="N12" s="1008"/>
      <c r="O12" s="1009"/>
      <c r="P12" s="1015"/>
      <c r="Q12" s="1015"/>
      <c r="R12" s="1015"/>
      <c r="S12" s="1015"/>
      <c r="T12" s="1015"/>
      <c r="U12" s="1015"/>
      <c r="V12" s="1015"/>
      <c r="W12" s="1015"/>
      <c r="X12" s="1016"/>
      <c r="Y12" s="412" t="s">
        <v>54</v>
      </c>
      <c r="Z12" s="1020"/>
      <c r="AA12" s="1021"/>
      <c r="AB12" s="520"/>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4"/>
      <c r="B13" s="405"/>
      <c r="C13" s="405"/>
      <c r="D13" s="405"/>
      <c r="E13" s="405"/>
      <c r="F13" s="406"/>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4"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522</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486</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8"/>
      <c r="Z16" s="830"/>
      <c r="AA16" s="831"/>
      <c r="AB16" s="1032" t="s">
        <v>11</v>
      </c>
      <c r="AC16" s="1033"/>
      <c r="AD16" s="1034"/>
      <c r="AE16" s="1038" t="s">
        <v>357</v>
      </c>
      <c r="AF16" s="1038"/>
      <c r="AG16" s="1038"/>
      <c r="AH16" s="1038"/>
      <c r="AI16" s="1038" t="s">
        <v>363</v>
      </c>
      <c r="AJ16" s="1038"/>
      <c r="AK16" s="1038"/>
      <c r="AL16" s="1038"/>
      <c r="AM16" s="1038" t="s">
        <v>467</v>
      </c>
      <c r="AN16" s="1038"/>
      <c r="AO16" s="1038"/>
      <c r="AP16" s="554"/>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1"/>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8"/>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1"/>
      <c r="B19" s="402"/>
      <c r="C19" s="402"/>
      <c r="D19" s="402"/>
      <c r="E19" s="402"/>
      <c r="F19" s="403"/>
      <c r="G19" s="1007"/>
      <c r="H19" s="1008"/>
      <c r="I19" s="1008"/>
      <c r="J19" s="1008"/>
      <c r="K19" s="1008"/>
      <c r="L19" s="1008"/>
      <c r="M19" s="1008"/>
      <c r="N19" s="1008"/>
      <c r="O19" s="1009"/>
      <c r="P19" s="1015"/>
      <c r="Q19" s="1015"/>
      <c r="R19" s="1015"/>
      <c r="S19" s="1015"/>
      <c r="T19" s="1015"/>
      <c r="U19" s="1015"/>
      <c r="V19" s="1015"/>
      <c r="W19" s="1015"/>
      <c r="X19" s="1016"/>
      <c r="Y19" s="412" t="s">
        <v>54</v>
      </c>
      <c r="Z19" s="1020"/>
      <c r="AA19" s="1021"/>
      <c r="AB19" s="520"/>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4"/>
      <c r="B20" s="405"/>
      <c r="C20" s="405"/>
      <c r="D20" s="405"/>
      <c r="E20" s="405"/>
      <c r="F20" s="406"/>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4"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522</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486</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8"/>
      <c r="Z23" s="830"/>
      <c r="AA23" s="831"/>
      <c r="AB23" s="1032" t="s">
        <v>11</v>
      </c>
      <c r="AC23" s="1033"/>
      <c r="AD23" s="1034"/>
      <c r="AE23" s="1038" t="s">
        <v>357</v>
      </c>
      <c r="AF23" s="1038"/>
      <c r="AG23" s="1038"/>
      <c r="AH23" s="1038"/>
      <c r="AI23" s="1038" t="s">
        <v>363</v>
      </c>
      <c r="AJ23" s="1038"/>
      <c r="AK23" s="1038"/>
      <c r="AL23" s="1038"/>
      <c r="AM23" s="1038" t="s">
        <v>467</v>
      </c>
      <c r="AN23" s="1038"/>
      <c r="AO23" s="1038"/>
      <c r="AP23" s="554"/>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1"/>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8"/>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1"/>
      <c r="B26" s="402"/>
      <c r="C26" s="402"/>
      <c r="D26" s="402"/>
      <c r="E26" s="402"/>
      <c r="F26" s="403"/>
      <c r="G26" s="1007"/>
      <c r="H26" s="1008"/>
      <c r="I26" s="1008"/>
      <c r="J26" s="1008"/>
      <c r="K26" s="1008"/>
      <c r="L26" s="1008"/>
      <c r="M26" s="1008"/>
      <c r="N26" s="1008"/>
      <c r="O26" s="1009"/>
      <c r="P26" s="1015"/>
      <c r="Q26" s="1015"/>
      <c r="R26" s="1015"/>
      <c r="S26" s="1015"/>
      <c r="T26" s="1015"/>
      <c r="U26" s="1015"/>
      <c r="V26" s="1015"/>
      <c r="W26" s="1015"/>
      <c r="X26" s="1016"/>
      <c r="Y26" s="412" t="s">
        <v>54</v>
      </c>
      <c r="Z26" s="1020"/>
      <c r="AA26" s="1021"/>
      <c r="AB26" s="520"/>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4"/>
      <c r="B27" s="405"/>
      <c r="C27" s="405"/>
      <c r="D27" s="405"/>
      <c r="E27" s="405"/>
      <c r="F27" s="406"/>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4"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522</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486</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8"/>
      <c r="Z30" s="830"/>
      <c r="AA30" s="831"/>
      <c r="AB30" s="1032" t="s">
        <v>11</v>
      </c>
      <c r="AC30" s="1033"/>
      <c r="AD30" s="1034"/>
      <c r="AE30" s="1038" t="s">
        <v>357</v>
      </c>
      <c r="AF30" s="1038"/>
      <c r="AG30" s="1038"/>
      <c r="AH30" s="1038"/>
      <c r="AI30" s="1038" t="s">
        <v>363</v>
      </c>
      <c r="AJ30" s="1038"/>
      <c r="AK30" s="1038"/>
      <c r="AL30" s="1038"/>
      <c r="AM30" s="1038" t="s">
        <v>467</v>
      </c>
      <c r="AN30" s="1038"/>
      <c r="AO30" s="1038"/>
      <c r="AP30" s="554"/>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1"/>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8"/>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1"/>
      <c r="B33" s="402"/>
      <c r="C33" s="402"/>
      <c r="D33" s="402"/>
      <c r="E33" s="402"/>
      <c r="F33" s="403"/>
      <c r="G33" s="1007"/>
      <c r="H33" s="1008"/>
      <c r="I33" s="1008"/>
      <c r="J33" s="1008"/>
      <c r="K33" s="1008"/>
      <c r="L33" s="1008"/>
      <c r="M33" s="1008"/>
      <c r="N33" s="1008"/>
      <c r="O33" s="1009"/>
      <c r="P33" s="1015"/>
      <c r="Q33" s="1015"/>
      <c r="R33" s="1015"/>
      <c r="S33" s="1015"/>
      <c r="T33" s="1015"/>
      <c r="U33" s="1015"/>
      <c r="V33" s="1015"/>
      <c r="W33" s="1015"/>
      <c r="X33" s="1016"/>
      <c r="Y33" s="412" t="s">
        <v>54</v>
      </c>
      <c r="Z33" s="1020"/>
      <c r="AA33" s="1021"/>
      <c r="AB33" s="520"/>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4"/>
      <c r="B34" s="405"/>
      <c r="C34" s="405"/>
      <c r="D34" s="405"/>
      <c r="E34" s="405"/>
      <c r="F34" s="406"/>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4"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522</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486</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8"/>
      <c r="Z37" s="830"/>
      <c r="AA37" s="831"/>
      <c r="AB37" s="1032" t="s">
        <v>11</v>
      </c>
      <c r="AC37" s="1033"/>
      <c r="AD37" s="1034"/>
      <c r="AE37" s="1038" t="s">
        <v>357</v>
      </c>
      <c r="AF37" s="1038"/>
      <c r="AG37" s="1038"/>
      <c r="AH37" s="1038"/>
      <c r="AI37" s="1038" t="s">
        <v>363</v>
      </c>
      <c r="AJ37" s="1038"/>
      <c r="AK37" s="1038"/>
      <c r="AL37" s="1038"/>
      <c r="AM37" s="1038" t="s">
        <v>467</v>
      </c>
      <c r="AN37" s="1038"/>
      <c r="AO37" s="1038"/>
      <c r="AP37" s="554"/>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1"/>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8"/>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1"/>
      <c r="B40" s="402"/>
      <c r="C40" s="402"/>
      <c r="D40" s="402"/>
      <c r="E40" s="402"/>
      <c r="F40" s="403"/>
      <c r="G40" s="1007"/>
      <c r="H40" s="1008"/>
      <c r="I40" s="1008"/>
      <c r="J40" s="1008"/>
      <c r="K40" s="1008"/>
      <c r="L40" s="1008"/>
      <c r="M40" s="1008"/>
      <c r="N40" s="1008"/>
      <c r="O40" s="1009"/>
      <c r="P40" s="1015"/>
      <c r="Q40" s="1015"/>
      <c r="R40" s="1015"/>
      <c r="S40" s="1015"/>
      <c r="T40" s="1015"/>
      <c r="U40" s="1015"/>
      <c r="V40" s="1015"/>
      <c r="W40" s="1015"/>
      <c r="X40" s="1016"/>
      <c r="Y40" s="412" t="s">
        <v>54</v>
      </c>
      <c r="Z40" s="1020"/>
      <c r="AA40" s="1021"/>
      <c r="AB40" s="520"/>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4"/>
      <c r="B41" s="405"/>
      <c r="C41" s="405"/>
      <c r="D41" s="405"/>
      <c r="E41" s="405"/>
      <c r="F41" s="406"/>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4"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486</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8"/>
      <c r="Z44" s="830"/>
      <c r="AA44" s="831"/>
      <c r="AB44" s="1032" t="s">
        <v>11</v>
      </c>
      <c r="AC44" s="1033"/>
      <c r="AD44" s="1034"/>
      <c r="AE44" s="1038" t="s">
        <v>357</v>
      </c>
      <c r="AF44" s="1038"/>
      <c r="AG44" s="1038"/>
      <c r="AH44" s="1038"/>
      <c r="AI44" s="1038" t="s">
        <v>363</v>
      </c>
      <c r="AJ44" s="1038"/>
      <c r="AK44" s="1038"/>
      <c r="AL44" s="1038"/>
      <c r="AM44" s="1038" t="s">
        <v>467</v>
      </c>
      <c r="AN44" s="1038"/>
      <c r="AO44" s="1038"/>
      <c r="AP44" s="554"/>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1"/>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8"/>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1"/>
      <c r="B47" s="402"/>
      <c r="C47" s="402"/>
      <c r="D47" s="402"/>
      <c r="E47" s="402"/>
      <c r="F47" s="403"/>
      <c r="G47" s="1007"/>
      <c r="H47" s="1008"/>
      <c r="I47" s="1008"/>
      <c r="J47" s="1008"/>
      <c r="K47" s="1008"/>
      <c r="L47" s="1008"/>
      <c r="M47" s="1008"/>
      <c r="N47" s="1008"/>
      <c r="O47" s="1009"/>
      <c r="P47" s="1015"/>
      <c r="Q47" s="1015"/>
      <c r="R47" s="1015"/>
      <c r="S47" s="1015"/>
      <c r="T47" s="1015"/>
      <c r="U47" s="1015"/>
      <c r="V47" s="1015"/>
      <c r="W47" s="1015"/>
      <c r="X47" s="1016"/>
      <c r="Y47" s="412" t="s">
        <v>54</v>
      </c>
      <c r="Z47" s="1020"/>
      <c r="AA47" s="1021"/>
      <c r="AB47" s="520"/>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4"/>
      <c r="B48" s="405"/>
      <c r="C48" s="405"/>
      <c r="D48" s="405"/>
      <c r="E48" s="405"/>
      <c r="F48" s="406"/>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4"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486</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8"/>
      <c r="Z51" s="830"/>
      <c r="AA51" s="831"/>
      <c r="AB51" s="554" t="s">
        <v>11</v>
      </c>
      <c r="AC51" s="1033"/>
      <c r="AD51" s="1034"/>
      <c r="AE51" s="1038" t="s">
        <v>357</v>
      </c>
      <c r="AF51" s="1038"/>
      <c r="AG51" s="1038"/>
      <c r="AH51" s="1038"/>
      <c r="AI51" s="1038" t="s">
        <v>363</v>
      </c>
      <c r="AJ51" s="1038"/>
      <c r="AK51" s="1038"/>
      <c r="AL51" s="1038"/>
      <c r="AM51" s="1038" t="s">
        <v>467</v>
      </c>
      <c r="AN51" s="1038"/>
      <c r="AO51" s="1038"/>
      <c r="AP51" s="554"/>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1"/>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8"/>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1"/>
      <c r="B54" s="402"/>
      <c r="C54" s="402"/>
      <c r="D54" s="402"/>
      <c r="E54" s="402"/>
      <c r="F54" s="403"/>
      <c r="G54" s="1007"/>
      <c r="H54" s="1008"/>
      <c r="I54" s="1008"/>
      <c r="J54" s="1008"/>
      <c r="K54" s="1008"/>
      <c r="L54" s="1008"/>
      <c r="M54" s="1008"/>
      <c r="N54" s="1008"/>
      <c r="O54" s="1009"/>
      <c r="P54" s="1015"/>
      <c r="Q54" s="1015"/>
      <c r="R54" s="1015"/>
      <c r="S54" s="1015"/>
      <c r="T54" s="1015"/>
      <c r="U54" s="1015"/>
      <c r="V54" s="1015"/>
      <c r="W54" s="1015"/>
      <c r="X54" s="1016"/>
      <c r="Y54" s="412" t="s">
        <v>54</v>
      </c>
      <c r="Z54" s="1020"/>
      <c r="AA54" s="1021"/>
      <c r="AB54" s="520"/>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4"/>
      <c r="B55" s="405"/>
      <c r="C55" s="405"/>
      <c r="D55" s="405"/>
      <c r="E55" s="405"/>
      <c r="F55" s="406"/>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4"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486</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8"/>
      <c r="Z58" s="830"/>
      <c r="AA58" s="831"/>
      <c r="AB58" s="1032" t="s">
        <v>11</v>
      </c>
      <c r="AC58" s="1033"/>
      <c r="AD58" s="1034"/>
      <c r="AE58" s="1038" t="s">
        <v>357</v>
      </c>
      <c r="AF58" s="1038"/>
      <c r="AG58" s="1038"/>
      <c r="AH58" s="1038"/>
      <c r="AI58" s="1038" t="s">
        <v>363</v>
      </c>
      <c r="AJ58" s="1038"/>
      <c r="AK58" s="1038"/>
      <c r="AL58" s="1038"/>
      <c r="AM58" s="1038" t="s">
        <v>467</v>
      </c>
      <c r="AN58" s="1038"/>
      <c r="AO58" s="1038"/>
      <c r="AP58" s="554"/>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1"/>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8"/>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1"/>
      <c r="B61" s="402"/>
      <c r="C61" s="402"/>
      <c r="D61" s="402"/>
      <c r="E61" s="402"/>
      <c r="F61" s="403"/>
      <c r="G61" s="1007"/>
      <c r="H61" s="1008"/>
      <c r="I61" s="1008"/>
      <c r="J61" s="1008"/>
      <c r="K61" s="1008"/>
      <c r="L61" s="1008"/>
      <c r="M61" s="1008"/>
      <c r="N61" s="1008"/>
      <c r="O61" s="1009"/>
      <c r="P61" s="1015"/>
      <c r="Q61" s="1015"/>
      <c r="R61" s="1015"/>
      <c r="S61" s="1015"/>
      <c r="T61" s="1015"/>
      <c r="U61" s="1015"/>
      <c r="V61" s="1015"/>
      <c r="W61" s="1015"/>
      <c r="X61" s="1016"/>
      <c r="Y61" s="412" t="s">
        <v>54</v>
      </c>
      <c r="Z61" s="1020"/>
      <c r="AA61" s="1021"/>
      <c r="AB61" s="520"/>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4"/>
      <c r="B62" s="405"/>
      <c r="C62" s="405"/>
      <c r="D62" s="405"/>
      <c r="E62" s="405"/>
      <c r="F62" s="406"/>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4"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486</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8"/>
      <c r="Z65" s="830"/>
      <c r="AA65" s="831"/>
      <c r="AB65" s="1032" t="s">
        <v>11</v>
      </c>
      <c r="AC65" s="1033"/>
      <c r="AD65" s="1034"/>
      <c r="AE65" s="1038" t="s">
        <v>357</v>
      </c>
      <c r="AF65" s="1038"/>
      <c r="AG65" s="1038"/>
      <c r="AH65" s="1038"/>
      <c r="AI65" s="1038" t="s">
        <v>363</v>
      </c>
      <c r="AJ65" s="1038"/>
      <c r="AK65" s="1038"/>
      <c r="AL65" s="1038"/>
      <c r="AM65" s="1038" t="s">
        <v>467</v>
      </c>
      <c r="AN65" s="1038"/>
      <c r="AO65" s="1038"/>
      <c r="AP65" s="554"/>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1"/>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8"/>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1"/>
      <c r="B68" s="402"/>
      <c r="C68" s="402"/>
      <c r="D68" s="402"/>
      <c r="E68" s="402"/>
      <c r="F68" s="403"/>
      <c r="G68" s="1007"/>
      <c r="H68" s="1008"/>
      <c r="I68" s="1008"/>
      <c r="J68" s="1008"/>
      <c r="K68" s="1008"/>
      <c r="L68" s="1008"/>
      <c r="M68" s="1008"/>
      <c r="N68" s="1008"/>
      <c r="O68" s="1009"/>
      <c r="P68" s="1015"/>
      <c r="Q68" s="1015"/>
      <c r="R68" s="1015"/>
      <c r="S68" s="1015"/>
      <c r="T68" s="1015"/>
      <c r="U68" s="1015"/>
      <c r="V68" s="1015"/>
      <c r="W68" s="1015"/>
      <c r="X68" s="1016"/>
      <c r="Y68" s="412" t="s">
        <v>54</v>
      </c>
      <c r="Z68" s="1020"/>
      <c r="AA68" s="1021"/>
      <c r="AB68" s="520"/>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4"/>
      <c r="B69" s="405"/>
      <c r="C69" s="405"/>
      <c r="D69" s="405"/>
      <c r="E69" s="405"/>
      <c r="F69" s="406"/>
      <c r="G69" s="1010"/>
      <c r="H69" s="1011"/>
      <c r="I69" s="1011"/>
      <c r="J69" s="1011"/>
      <c r="K69" s="1011"/>
      <c r="L69" s="1011"/>
      <c r="M69" s="1011"/>
      <c r="N69" s="1011"/>
      <c r="O69" s="1012"/>
      <c r="P69" s="1017"/>
      <c r="Q69" s="1017"/>
      <c r="R69" s="1017"/>
      <c r="S69" s="1017"/>
      <c r="T69" s="1017"/>
      <c r="U69" s="1017"/>
      <c r="V69" s="1017"/>
      <c r="W69" s="1017"/>
      <c r="X69" s="1018"/>
      <c r="Y69" s="412" t="s">
        <v>13</v>
      </c>
      <c r="Z69" s="1020"/>
      <c r="AA69" s="1021"/>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522</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5" t="s">
        <v>508</v>
      </c>
      <c r="H2" s="596"/>
      <c r="I2" s="596"/>
      <c r="J2" s="596"/>
      <c r="K2" s="596"/>
      <c r="L2" s="596"/>
      <c r="M2" s="596"/>
      <c r="N2" s="596"/>
      <c r="O2" s="596"/>
      <c r="P2" s="596"/>
      <c r="Q2" s="596"/>
      <c r="R2" s="596"/>
      <c r="S2" s="596"/>
      <c r="T2" s="596"/>
      <c r="U2" s="596"/>
      <c r="V2" s="596"/>
      <c r="W2" s="596"/>
      <c r="X2" s="596"/>
      <c r="Y2" s="596"/>
      <c r="Z2" s="596"/>
      <c r="AA2" s="596"/>
      <c r="AB2" s="597"/>
      <c r="AC2" s="595" t="s">
        <v>510</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1"/>
      <c r="B4" s="1052"/>
      <c r="C4" s="1052"/>
      <c r="D4" s="1052"/>
      <c r="E4" s="1052"/>
      <c r="F4" s="1053"/>
      <c r="G4" s="670"/>
      <c r="H4" s="671"/>
      <c r="I4" s="671"/>
      <c r="J4" s="671"/>
      <c r="K4" s="672"/>
      <c r="L4" s="664"/>
      <c r="M4" s="665"/>
      <c r="N4" s="665"/>
      <c r="O4" s="665"/>
      <c r="P4" s="665"/>
      <c r="Q4" s="665"/>
      <c r="R4" s="665"/>
      <c r="S4" s="665"/>
      <c r="T4" s="665"/>
      <c r="U4" s="665"/>
      <c r="V4" s="665"/>
      <c r="W4" s="665"/>
      <c r="X4" s="666"/>
      <c r="Y4" s="385"/>
      <c r="Z4" s="386"/>
      <c r="AA4" s="386"/>
      <c r="AB4" s="806"/>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51"/>
      <c r="B5" s="1052"/>
      <c r="C5" s="1052"/>
      <c r="D5" s="1052"/>
      <c r="E5" s="1052"/>
      <c r="F5" s="105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1"/>
      <c r="B6" s="1052"/>
      <c r="C6" s="1052"/>
      <c r="D6" s="1052"/>
      <c r="E6" s="1052"/>
      <c r="F6" s="105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1"/>
      <c r="B7" s="1052"/>
      <c r="C7" s="1052"/>
      <c r="D7" s="1052"/>
      <c r="E7" s="1052"/>
      <c r="F7" s="105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1"/>
      <c r="B8" s="1052"/>
      <c r="C8" s="1052"/>
      <c r="D8" s="1052"/>
      <c r="E8" s="1052"/>
      <c r="F8" s="105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1"/>
      <c r="B9" s="1052"/>
      <c r="C9" s="1052"/>
      <c r="D9" s="1052"/>
      <c r="E9" s="1052"/>
      <c r="F9" s="105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1"/>
      <c r="B10" s="1052"/>
      <c r="C10" s="1052"/>
      <c r="D10" s="1052"/>
      <c r="E10" s="1052"/>
      <c r="F10" s="105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1"/>
      <c r="B11" s="1052"/>
      <c r="C11" s="1052"/>
      <c r="D11" s="1052"/>
      <c r="E11" s="1052"/>
      <c r="F11" s="105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1"/>
      <c r="B12" s="1052"/>
      <c r="C12" s="1052"/>
      <c r="D12" s="1052"/>
      <c r="E12" s="1052"/>
      <c r="F12" s="105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1"/>
      <c r="B13" s="1052"/>
      <c r="C13" s="1052"/>
      <c r="D13" s="1052"/>
      <c r="E13" s="1052"/>
      <c r="F13" s="105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1"/>
      <c r="B14" s="1052"/>
      <c r="C14" s="1052"/>
      <c r="D14" s="1052"/>
      <c r="E14" s="1052"/>
      <c r="F14" s="1053"/>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1"/>
      <c r="B15" s="1052"/>
      <c r="C15" s="1052"/>
      <c r="D15" s="1052"/>
      <c r="E15" s="1052"/>
      <c r="F15" s="1053"/>
      <c r="G15" s="595" t="s">
        <v>401</v>
      </c>
      <c r="H15" s="596"/>
      <c r="I15" s="596"/>
      <c r="J15" s="596"/>
      <c r="K15" s="596"/>
      <c r="L15" s="596"/>
      <c r="M15" s="596"/>
      <c r="N15" s="596"/>
      <c r="O15" s="596"/>
      <c r="P15" s="596"/>
      <c r="Q15" s="596"/>
      <c r="R15" s="596"/>
      <c r="S15" s="596"/>
      <c r="T15" s="596"/>
      <c r="U15" s="596"/>
      <c r="V15" s="596"/>
      <c r="W15" s="596"/>
      <c r="X15" s="596"/>
      <c r="Y15" s="596"/>
      <c r="Z15" s="596"/>
      <c r="AA15" s="596"/>
      <c r="AB15" s="597"/>
      <c r="AC15" s="595" t="s">
        <v>402</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51"/>
      <c r="B16" s="1052"/>
      <c r="C16" s="1052"/>
      <c r="D16" s="1052"/>
      <c r="E16" s="1052"/>
      <c r="F16" s="1053"/>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1"/>
      <c r="B17" s="1052"/>
      <c r="C17" s="1052"/>
      <c r="D17" s="1052"/>
      <c r="E17" s="1052"/>
      <c r="F17" s="1053"/>
      <c r="G17" s="670"/>
      <c r="H17" s="671"/>
      <c r="I17" s="671"/>
      <c r="J17" s="671"/>
      <c r="K17" s="672"/>
      <c r="L17" s="664"/>
      <c r="M17" s="665"/>
      <c r="N17" s="665"/>
      <c r="O17" s="665"/>
      <c r="P17" s="665"/>
      <c r="Q17" s="665"/>
      <c r="R17" s="665"/>
      <c r="S17" s="665"/>
      <c r="T17" s="665"/>
      <c r="U17" s="665"/>
      <c r="V17" s="665"/>
      <c r="W17" s="665"/>
      <c r="X17" s="666"/>
      <c r="Y17" s="385"/>
      <c r="Z17" s="386"/>
      <c r="AA17" s="386"/>
      <c r="AB17" s="806"/>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51"/>
      <c r="B18" s="1052"/>
      <c r="C18" s="1052"/>
      <c r="D18" s="1052"/>
      <c r="E18" s="1052"/>
      <c r="F18" s="105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1"/>
      <c r="B19" s="1052"/>
      <c r="C19" s="1052"/>
      <c r="D19" s="1052"/>
      <c r="E19" s="1052"/>
      <c r="F19" s="105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1"/>
      <c r="B20" s="1052"/>
      <c r="C20" s="1052"/>
      <c r="D20" s="1052"/>
      <c r="E20" s="1052"/>
      <c r="F20" s="105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1"/>
      <c r="B21" s="1052"/>
      <c r="C21" s="1052"/>
      <c r="D21" s="1052"/>
      <c r="E21" s="1052"/>
      <c r="F21" s="105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1"/>
      <c r="B22" s="1052"/>
      <c r="C22" s="1052"/>
      <c r="D22" s="1052"/>
      <c r="E22" s="1052"/>
      <c r="F22" s="105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1"/>
      <c r="B23" s="1052"/>
      <c r="C23" s="1052"/>
      <c r="D23" s="1052"/>
      <c r="E23" s="1052"/>
      <c r="F23" s="105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1"/>
      <c r="B24" s="1052"/>
      <c r="C24" s="1052"/>
      <c r="D24" s="1052"/>
      <c r="E24" s="1052"/>
      <c r="F24" s="105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1"/>
      <c r="B25" s="1052"/>
      <c r="C25" s="1052"/>
      <c r="D25" s="1052"/>
      <c r="E25" s="1052"/>
      <c r="F25" s="105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1"/>
      <c r="B26" s="1052"/>
      <c r="C26" s="1052"/>
      <c r="D26" s="1052"/>
      <c r="E26" s="1052"/>
      <c r="F26" s="105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1"/>
      <c r="B27" s="1052"/>
      <c r="C27" s="1052"/>
      <c r="D27" s="1052"/>
      <c r="E27" s="1052"/>
      <c r="F27" s="1053"/>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1"/>
      <c r="B28" s="1052"/>
      <c r="C28" s="1052"/>
      <c r="D28" s="1052"/>
      <c r="E28" s="1052"/>
      <c r="F28" s="1053"/>
      <c r="G28" s="595" t="s">
        <v>400</v>
      </c>
      <c r="H28" s="596"/>
      <c r="I28" s="596"/>
      <c r="J28" s="596"/>
      <c r="K28" s="596"/>
      <c r="L28" s="596"/>
      <c r="M28" s="596"/>
      <c r="N28" s="596"/>
      <c r="O28" s="596"/>
      <c r="P28" s="596"/>
      <c r="Q28" s="596"/>
      <c r="R28" s="596"/>
      <c r="S28" s="596"/>
      <c r="T28" s="596"/>
      <c r="U28" s="596"/>
      <c r="V28" s="596"/>
      <c r="W28" s="596"/>
      <c r="X28" s="596"/>
      <c r="Y28" s="596"/>
      <c r="Z28" s="596"/>
      <c r="AA28" s="596"/>
      <c r="AB28" s="597"/>
      <c r="AC28" s="595" t="s">
        <v>403</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51"/>
      <c r="B29" s="1052"/>
      <c r="C29" s="1052"/>
      <c r="D29" s="1052"/>
      <c r="E29" s="1052"/>
      <c r="F29" s="1053"/>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1"/>
      <c r="B30" s="1052"/>
      <c r="C30" s="1052"/>
      <c r="D30" s="1052"/>
      <c r="E30" s="1052"/>
      <c r="F30" s="1053"/>
      <c r="G30" s="670"/>
      <c r="H30" s="671"/>
      <c r="I30" s="671"/>
      <c r="J30" s="671"/>
      <c r="K30" s="672"/>
      <c r="L30" s="664"/>
      <c r="M30" s="665"/>
      <c r="N30" s="665"/>
      <c r="O30" s="665"/>
      <c r="P30" s="665"/>
      <c r="Q30" s="665"/>
      <c r="R30" s="665"/>
      <c r="S30" s="665"/>
      <c r="T30" s="665"/>
      <c r="U30" s="665"/>
      <c r="V30" s="665"/>
      <c r="W30" s="665"/>
      <c r="X30" s="666"/>
      <c r="Y30" s="385"/>
      <c r="Z30" s="386"/>
      <c r="AA30" s="386"/>
      <c r="AB30" s="806"/>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51"/>
      <c r="B31" s="1052"/>
      <c r="C31" s="1052"/>
      <c r="D31" s="1052"/>
      <c r="E31" s="1052"/>
      <c r="F31" s="105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1"/>
      <c r="B32" s="1052"/>
      <c r="C32" s="1052"/>
      <c r="D32" s="1052"/>
      <c r="E32" s="1052"/>
      <c r="F32" s="105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1"/>
      <c r="B33" s="1052"/>
      <c r="C33" s="1052"/>
      <c r="D33" s="1052"/>
      <c r="E33" s="1052"/>
      <c r="F33" s="105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1"/>
      <c r="B34" s="1052"/>
      <c r="C34" s="1052"/>
      <c r="D34" s="1052"/>
      <c r="E34" s="1052"/>
      <c r="F34" s="105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1"/>
      <c r="B35" s="1052"/>
      <c r="C35" s="1052"/>
      <c r="D35" s="1052"/>
      <c r="E35" s="1052"/>
      <c r="F35" s="105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1"/>
      <c r="B36" s="1052"/>
      <c r="C36" s="1052"/>
      <c r="D36" s="1052"/>
      <c r="E36" s="1052"/>
      <c r="F36" s="105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1"/>
      <c r="B37" s="1052"/>
      <c r="C37" s="1052"/>
      <c r="D37" s="1052"/>
      <c r="E37" s="1052"/>
      <c r="F37" s="105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1"/>
      <c r="B38" s="1052"/>
      <c r="C38" s="1052"/>
      <c r="D38" s="1052"/>
      <c r="E38" s="1052"/>
      <c r="F38" s="105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1"/>
      <c r="B39" s="1052"/>
      <c r="C39" s="1052"/>
      <c r="D39" s="1052"/>
      <c r="E39" s="1052"/>
      <c r="F39" s="105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1"/>
      <c r="B40" s="1052"/>
      <c r="C40" s="1052"/>
      <c r="D40" s="1052"/>
      <c r="E40" s="1052"/>
      <c r="F40" s="1053"/>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1"/>
      <c r="B41" s="1052"/>
      <c r="C41" s="1052"/>
      <c r="D41" s="1052"/>
      <c r="E41" s="1052"/>
      <c r="F41" s="1053"/>
      <c r="G41" s="595" t="s">
        <v>450</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51"/>
      <c r="B42" s="1052"/>
      <c r="C42" s="1052"/>
      <c r="D42" s="1052"/>
      <c r="E42" s="1052"/>
      <c r="F42" s="1053"/>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1"/>
      <c r="B43" s="1052"/>
      <c r="C43" s="1052"/>
      <c r="D43" s="1052"/>
      <c r="E43" s="1052"/>
      <c r="F43" s="1053"/>
      <c r="G43" s="670"/>
      <c r="H43" s="671"/>
      <c r="I43" s="671"/>
      <c r="J43" s="671"/>
      <c r="K43" s="672"/>
      <c r="L43" s="664"/>
      <c r="M43" s="665"/>
      <c r="N43" s="665"/>
      <c r="O43" s="665"/>
      <c r="P43" s="665"/>
      <c r="Q43" s="665"/>
      <c r="R43" s="665"/>
      <c r="S43" s="665"/>
      <c r="T43" s="665"/>
      <c r="U43" s="665"/>
      <c r="V43" s="665"/>
      <c r="W43" s="665"/>
      <c r="X43" s="666"/>
      <c r="Y43" s="385"/>
      <c r="Z43" s="386"/>
      <c r="AA43" s="386"/>
      <c r="AB43" s="806"/>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51"/>
      <c r="B44" s="1052"/>
      <c r="C44" s="1052"/>
      <c r="D44" s="1052"/>
      <c r="E44" s="1052"/>
      <c r="F44" s="105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1"/>
      <c r="B45" s="1052"/>
      <c r="C45" s="1052"/>
      <c r="D45" s="1052"/>
      <c r="E45" s="1052"/>
      <c r="F45" s="105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1"/>
      <c r="B46" s="1052"/>
      <c r="C46" s="1052"/>
      <c r="D46" s="1052"/>
      <c r="E46" s="1052"/>
      <c r="F46" s="105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1"/>
      <c r="B47" s="1052"/>
      <c r="C47" s="1052"/>
      <c r="D47" s="1052"/>
      <c r="E47" s="1052"/>
      <c r="F47" s="105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1"/>
      <c r="B48" s="1052"/>
      <c r="C48" s="1052"/>
      <c r="D48" s="1052"/>
      <c r="E48" s="1052"/>
      <c r="F48" s="105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1"/>
      <c r="B49" s="1052"/>
      <c r="C49" s="1052"/>
      <c r="D49" s="1052"/>
      <c r="E49" s="1052"/>
      <c r="F49" s="105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1"/>
      <c r="B50" s="1052"/>
      <c r="C50" s="1052"/>
      <c r="D50" s="1052"/>
      <c r="E50" s="1052"/>
      <c r="F50" s="105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1"/>
      <c r="B51" s="1052"/>
      <c r="C51" s="1052"/>
      <c r="D51" s="1052"/>
      <c r="E51" s="1052"/>
      <c r="F51" s="105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1"/>
      <c r="B52" s="1052"/>
      <c r="C52" s="1052"/>
      <c r="D52" s="1052"/>
      <c r="E52" s="1052"/>
      <c r="F52" s="105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404</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51"/>
      <c r="B56" s="1052"/>
      <c r="C56" s="1052"/>
      <c r="D56" s="1052"/>
      <c r="E56" s="1052"/>
      <c r="F56" s="1053"/>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1"/>
      <c r="B57" s="1052"/>
      <c r="C57" s="1052"/>
      <c r="D57" s="1052"/>
      <c r="E57" s="1052"/>
      <c r="F57" s="1053"/>
      <c r="G57" s="670"/>
      <c r="H57" s="671"/>
      <c r="I57" s="671"/>
      <c r="J57" s="671"/>
      <c r="K57" s="672"/>
      <c r="L57" s="664"/>
      <c r="M57" s="665"/>
      <c r="N57" s="665"/>
      <c r="O57" s="665"/>
      <c r="P57" s="665"/>
      <c r="Q57" s="665"/>
      <c r="R57" s="665"/>
      <c r="S57" s="665"/>
      <c r="T57" s="665"/>
      <c r="U57" s="665"/>
      <c r="V57" s="665"/>
      <c r="W57" s="665"/>
      <c r="X57" s="666"/>
      <c r="Y57" s="385"/>
      <c r="Z57" s="386"/>
      <c r="AA57" s="386"/>
      <c r="AB57" s="806"/>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51"/>
      <c r="B58" s="1052"/>
      <c r="C58" s="1052"/>
      <c r="D58" s="1052"/>
      <c r="E58" s="1052"/>
      <c r="F58" s="105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1"/>
      <c r="B59" s="1052"/>
      <c r="C59" s="1052"/>
      <c r="D59" s="1052"/>
      <c r="E59" s="1052"/>
      <c r="F59" s="105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1"/>
      <c r="B60" s="1052"/>
      <c r="C60" s="1052"/>
      <c r="D60" s="1052"/>
      <c r="E60" s="1052"/>
      <c r="F60" s="105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1"/>
      <c r="B61" s="1052"/>
      <c r="C61" s="1052"/>
      <c r="D61" s="1052"/>
      <c r="E61" s="1052"/>
      <c r="F61" s="105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1"/>
      <c r="B62" s="1052"/>
      <c r="C62" s="1052"/>
      <c r="D62" s="1052"/>
      <c r="E62" s="1052"/>
      <c r="F62" s="105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1"/>
      <c r="B63" s="1052"/>
      <c r="C63" s="1052"/>
      <c r="D63" s="1052"/>
      <c r="E63" s="1052"/>
      <c r="F63" s="105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1"/>
      <c r="B64" s="1052"/>
      <c r="C64" s="1052"/>
      <c r="D64" s="1052"/>
      <c r="E64" s="1052"/>
      <c r="F64" s="105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1"/>
      <c r="B65" s="1052"/>
      <c r="C65" s="1052"/>
      <c r="D65" s="1052"/>
      <c r="E65" s="1052"/>
      <c r="F65" s="105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1"/>
      <c r="B66" s="1052"/>
      <c r="C66" s="1052"/>
      <c r="D66" s="1052"/>
      <c r="E66" s="1052"/>
      <c r="F66" s="105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1"/>
      <c r="B67" s="1052"/>
      <c r="C67" s="1052"/>
      <c r="D67" s="1052"/>
      <c r="E67" s="1052"/>
      <c r="F67" s="1053"/>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1"/>
      <c r="B68" s="1052"/>
      <c r="C68" s="1052"/>
      <c r="D68" s="1052"/>
      <c r="E68" s="1052"/>
      <c r="F68" s="1053"/>
      <c r="G68" s="595" t="s">
        <v>405</v>
      </c>
      <c r="H68" s="596"/>
      <c r="I68" s="596"/>
      <c r="J68" s="596"/>
      <c r="K68" s="596"/>
      <c r="L68" s="596"/>
      <c r="M68" s="596"/>
      <c r="N68" s="596"/>
      <c r="O68" s="596"/>
      <c r="P68" s="596"/>
      <c r="Q68" s="596"/>
      <c r="R68" s="596"/>
      <c r="S68" s="596"/>
      <c r="T68" s="596"/>
      <c r="U68" s="596"/>
      <c r="V68" s="596"/>
      <c r="W68" s="596"/>
      <c r="X68" s="596"/>
      <c r="Y68" s="596"/>
      <c r="Z68" s="596"/>
      <c r="AA68" s="596"/>
      <c r="AB68" s="597"/>
      <c r="AC68" s="595" t="s">
        <v>406</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51"/>
      <c r="B69" s="1052"/>
      <c r="C69" s="1052"/>
      <c r="D69" s="1052"/>
      <c r="E69" s="1052"/>
      <c r="F69" s="1053"/>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1"/>
      <c r="B70" s="1052"/>
      <c r="C70" s="1052"/>
      <c r="D70" s="1052"/>
      <c r="E70" s="1052"/>
      <c r="F70" s="1053"/>
      <c r="G70" s="670"/>
      <c r="H70" s="671"/>
      <c r="I70" s="671"/>
      <c r="J70" s="671"/>
      <c r="K70" s="672"/>
      <c r="L70" s="664"/>
      <c r="M70" s="665"/>
      <c r="N70" s="665"/>
      <c r="O70" s="665"/>
      <c r="P70" s="665"/>
      <c r="Q70" s="665"/>
      <c r="R70" s="665"/>
      <c r="S70" s="665"/>
      <c r="T70" s="665"/>
      <c r="U70" s="665"/>
      <c r="V70" s="665"/>
      <c r="W70" s="665"/>
      <c r="X70" s="666"/>
      <c r="Y70" s="385"/>
      <c r="Z70" s="386"/>
      <c r="AA70" s="386"/>
      <c r="AB70" s="806"/>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51"/>
      <c r="B71" s="1052"/>
      <c r="C71" s="1052"/>
      <c r="D71" s="1052"/>
      <c r="E71" s="1052"/>
      <c r="F71" s="105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1"/>
      <c r="B72" s="1052"/>
      <c r="C72" s="1052"/>
      <c r="D72" s="1052"/>
      <c r="E72" s="1052"/>
      <c r="F72" s="105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1"/>
      <c r="B73" s="1052"/>
      <c r="C73" s="1052"/>
      <c r="D73" s="1052"/>
      <c r="E73" s="1052"/>
      <c r="F73" s="105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1"/>
      <c r="B74" s="1052"/>
      <c r="C74" s="1052"/>
      <c r="D74" s="1052"/>
      <c r="E74" s="1052"/>
      <c r="F74" s="105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1"/>
      <c r="B75" s="1052"/>
      <c r="C75" s="1052"/>
      <c r="D75" s="1052"/>
      <c r="E75" s="1052"/>
      <c r="F75" s="105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1"/>
      <c r="B76" s="1052"/>
      <c r="C76" s="1052"/>
      <c r="D76" s="1052"/>
      <c r="E76" s="1052"/>
      <c r="F76" s="105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1"/>
      <c r="B77" s="1052"/>
      <c r="C77" s="1052"/>
      <c r="D77" s="1052"/>
      <c r="E77" s="1052"/>
      <c r="F77" s="105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1"/>
      <c r="B78" s="1052"/>
      <c r="C78" s="1052"/>
      <c r="D78" s="1052"/>
      <c r="E78" s="1052"/>
      <c r="F78" s="105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1"/>
      <c r="B79" s="1052"/>
      <c r="C79" s="1052"/>
      <c r="D79" s="1052"/>
      <c r="E79" s="1052"/>
      <c r="F79" s="105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1"/>
      <c r="B80" s="1052"/>
      <c r="C80" s="1052"/>
      <c r="D80" s="1052"/>
      <c r="E80" s="1052"/>
      <c r="F80" s="1053"/>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1"/>
      <c r="B81" s="1052"/>
      <c r="C81" s="1052"/>
      <c r="D81" s="1052"/>
      <c r="E81" s="1052"/>
      <c r="F81" s="1053"/>
      <c r="G81" s="595" t="s">
        <v>407</v>
      </c>
      <c r="H81" s="596"/>
      <c r="I81" s="596"/>
      <c r="J81" s="596"/>
      <c r="K81" s="596"/>
      <c r="L81" s="596"/>
      <c r="M81" s="596"/>
      <c r="N81" s="596"/>
      <c r="O81" s="596"/>
      <c r="P81" s="596"/>
      <c r="Q81" s="596"/>
      <c r="R81" s="596"/>
      <c r="S81" s="596"/>
      <c r="T81" s="596"/>
      <c r="U81" s="596"/>
      <c r="V81" s="596"/>
      <c r="W81" s="596"/>
      <c r="X81" s="596"/>
      <c r="Y81" s="596"/>
      <c r="Z81" s="596"/>
      <c r="AA81" s="596"/>
      <c r="AB81" s="597"/>
      <c r="AC81" s="595" t="s">
        <v>408</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51"/>
      <c r="B82" s="1052"/>
      <c r="C82" s="1052"/>
      <c r="D82" s="1052"/>
      <c r="E82" s="1052"/>
      <c r="F82" s="1053"/>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1"/>
      <c r="B83" s="1052"/>
      <c r="C83" s="1052"/>
      <c r="D83" s="1052"/>
      <c r="E83" s="1052"/>
      <c r="F83" s="1053"/>
      <c r="G83" s="670"/>
      <c r="H83" s="671"/>
      <c r="I83" s="671"/>
      <c r="J83" s="671"/>
      <c r="K83" s="672"/>
      <c r="L83" s="664"/>
      <c r="M83" s="665"/>
      <c r="N83" s="665"/>
      <c r="O83" s="665"/>
      <c r="P83" s="665"/>
      <c r="Q83" s="665"/>
      <c r="R83" s="665"/>
      <c r="S83" s="665"/>
      <c r="T83" s="665"/>
      <c r="U83" s="665"/>
      <c r="V83" s="665"/>
      <c r="W83" s="665"/>
      <c r="X83" s="666"/>
      <c r="Y83" s="385"/>
      <c r="Z83" s="386"/>
      <c r="AA83" s="386"/>
      <c r="AB83" s="806"/>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51"/>
      <c r="B84" s="1052"/>
      <c r="C84" s="1052"/>
      <c r="D84" s="1052"/>
      <c r="E84" s="1052"/>
      <c r="F84" s="105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1"/>
      <c r="B85" s="1052"/>
      <c r="C85" s="1052"/>
      <c r="D85" s="1052"/>
      <c r="E85" s="1052"/>
      <c r="F85" s="105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1"/>
      <c r="B86" s="1052"/>
      <c r="C86" s="1052"/>
      <c r="D86" s="1052"/>
      <c r="E86" s="1052"/>
      <c r="F86" s="105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1"/>
      <c r="B87" s="1052"/>
      <c r="C87" s="1052"/>
      <c r="D87" s="1052"/>
      <c r="E87" s="1052"/>
      <c r="F87" s="105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1"/>
      <c r="B88" s="1052"/>
      <c r="C88" s="1052"/>
      <c r="D88" s="1052"/>
      <c r="E88" s="1052"/>
      <c r="F88" s="105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1"/>
      <c r="B89" s="1052"/>
      <c r="C89" s="1052"/>
      <c r="D89" s="1052"/>
      <c r="E89" s="1052"/>
      <c r="F89" s="105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1"/>
      <c r="B90" s="1052"/>
      <c r="C90" s="1052"/>
      <c r="D90" s="1052"/>
      <c r="E90" s="1052"/>
      <c r="F90" s="105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1"/>
      <c r="B91" s="1052"/>
      <c r="C91" s="1052"/>
      <c r="D91" s="1052"/>
      <c r="E91" s="1052"/>
      <c r="F91" s="105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1"/>
      <c r="B92" s="1052"/>
      <c r="C92" s="1052"/>
      <c r="D92" s="1052"/>
      <c r="E92" s="1052"/>
      <c r="F92" s="105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1"/>
      <c r="B93" s="1052"/>
      <c r="C93" s="1052"/>
      <c r="D93" s="1052"/>
      <c r="E93" s="1052"/>
      <c r="F93" s="1053"/>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1"/>
      <c r="B94" s="1052"/>
      <c r="C94" s="1052"/>
      <c r="D94" s="1052"/>
      <c r="E94" s="1052"/>
      <c r="F94" s="1053"/>
      <c r="G94" s="595" t="s">
        <v>409</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51"/>
      <c r="B95" s="1052"/>
      <c r="C95" s="1052"/>
      <c r="D95" s="1052"/>
      <c r="E95" s="1052"/>
      <c r="F95" s="1053"/>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1"/>
      <c r="B96" s="1052"/>
      <c r="C96" s="1052"/>
      <c r="D96" s="1052"/>
      <c r="E96" s="1052"/>
      <c r="F96" s="1053"/>
      <c r="G96" s="670"/>
      <c r="H96" s="671"/>
      <c r="I96" s="671"/>
      <c r="J96" s="671"/>
      <c r="K96" s="672"/>
      <c r="L96" s="664"/>
      <c r="M96" s="665"/>
      <c r="N96" s="665"/>
      <c r="O96" s="665"/>
      <c r="P96" s="665"/>
      <c r="Q96" s="665"/>
      <c r="R96" s="665"/>
      <c r="S96" s="665"/>
      <c r="T96" s="665"/>
      <c r="U96" s="665"/>
      <c r="V96" s="665"/>
      <c r="W96" s="665"/>
      <c r="X96" s="666"/>
      <c r="Y96" s="385"/>
      <c r="Z96" s="386"/>
      <c r="AA96" s="386"/>
      <c r="AB96" s="806"/>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51"/>
      <c r="B97" s="1052"/>
      <c r="C97" s="1052"/>
      <c r="D97" s="1052"/>
      <c r="E97" s="1052"/>
      <c r="F97" s="105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1"/>
      <c r="B98" s="1052"/>
      <c r="C98" s="1052"/>
      <c r="D98" s="1052"/>
      <c r="E98" s="1052"/>
      <c r="F98" s="105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1"/>
      <c r="B99" s="1052"/>
      <c r="C99" s="1052"/>
      <c r="D99" s="1052"/>
      <c r="E99" s="1052"/>
      <c r="F99" s="105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1"/>
      <c r="B100" s="1052"/>
      <c r="C100" s="1052"/>
      <c r="D100" s="1052"/>
      <c r="E100" s="1052"/>
      <c r="F100" s="105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1"/>
      <c r="B101" s="1052"/>
      <c r="C101" s="1052"/>
      <c r="D101" s="1052"/>
      <c r="E101" s="1052"/>
      <c r="F101" s="105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1"/>
      <c r="B102" s="1052"/>
      <c r="C102" s="1052"/>
      <c r="D102" s="1052"/>
      <c r="E102" s="1052"/>
      <c r="F102" s="105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1"/>
      <c r="B103" s="1052"/>
      <c r="C103" s="1052"/>
      <c r="D103" s="1052"/>
      <c r="E103" s="1052"/>
      <c r="F103" s="105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1"/>
      <c r="B104" s="1052"/>
      <c r="C104" s="1052"/>
      <c r="D104" s="1052"/>
      <c r="E104" s="1052"/>
      <c r="F104" s="105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1"/>
      <c r="B105" s="1052"/>
      <c r="C105" s="1052"/>
      <c r="D105" s="1052"/>
      <c r="E105" s="1052"/>
      <c r="F105" s="105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51"/>
      <c r="B109" s="1052"/>
      <c r="C109" s="1052"/>
      <c r="D109" s="1052"/>
      <c r="E109" s="1052"/>
      <c r="F109" s="1053"/>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1"/>
      <c r="B110" s="1052"/>
      <c r="C110" s="1052"/>
      <c r="D110" s="1052"/>
      <c r="E110" s="1052"/>
      <c r="F110" s="1053"/>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6"/>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51"/>
      <c r="B111" s="1052"/>
      <c r="C111" s="1052"/>
      <c r="D111" s="1052"/>
      <c r="E111" s="1052"/>
      <c r="F111" s="105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1"/>
      <c r="B112" s="1052"/>
      <c r="C112" s="1052"/>
      <c r="D112" s="1052"/>
      <c r="E112" s="1052"/>
      <c r="F112" s="105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1"/>
      <c r="B113" s="1052"/>
      <c r="C113" s="1052"/>
      <c r="D113" s="1052"/>
      <c r="E113" s="1052"/>
      <c r="F113" s="105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1"/>
      <c r="B114" s="1052"/>
      <c r="C114" s="1052"/>
      <c r="D114" s="1052"/>
      <c r="E114" s="1052"/>
      <c r="F114" s="105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1"/>
      <c r="B115" s="1052"/>
      <c r="C115" s="1052"/>
      <c r="D115" s="1052"/>
      <c r="E115" s="1052"/>
      <c r="F115" s="105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1"/>
      <c r="B116" s="1052"/>
      <c r="C116" s="1052"/>
      <c r="D116" s="1052"/>
      <c r="E116" s="1052"/>
      <c r="F116" s="105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1"/>
      <c r="B117" s="1052"/>
      <c r="C117" s="1052"/>
      <c r="D117" s="1052"/>
      <c r="E117" s="1052"/>
      <c r="F117" s="105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1"/>
      <c r="B118" s="1052"/>
      <c r="C118" s="1052"/>
      <c r="D118" s="1052"/>
      <c r="E118" s="1052"/>
      <c r="F118" s="105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1"/>
      <c r="B119" s="1052"/>
      <c r="C119" s="1052"/>
      <c r="D119" s="1052"/>
      <c r="E119" s="1052"/>
      <c r="F119" s="105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1"/>
      <c r="B120" s="1052"/>
      <c r="C120" s="1052"/>
      <c r="D120" s="1052"/>
      <c r="E120" s="1052"/>
      <c r="F120" s="1053"/>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1"/>
      <c r="B121" s="1052"/>
      <c r="C121" s="1052"/>
      <c r="D121" s="1052"/>
      <c r="E121" s="1052"/>
      <c r="F121" s="1053"/>
      <c r="G121" s="595" t="s">
        <v>411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51"/>
      <c r="B122" s="1052"/>
      <c r="C122" s="1052"/>
      <c r="D122" s="1052"/>
      <c r="E122" s="1052"/>
      <c r="F122" s="1053"/>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1"/>
      <c r="B123" s="1052"/>
      <c r="C123" s="1052"/>
      <c r="D123" s="1052"/>
      <c r="E123" s="1052"/>
      <c r="F123" s="1053"/>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6"/>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51"/>
      <c r="B124" s="1052"/>
      <c r="C124" s="1052"/>
      <c r="D124" s="1052"/>
      <c r="E124" s="1052"/>
      <c r="F124" s="105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1"/>
      <c r="B125" s="1052"/>
      <c r="C125" s="1052"/>
      <c r="D125" s="1052"/>
      <c r="E125" s="1052"/>
      <c r="F125" s="105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1"/>
      <c r="B126" s="1052"/>
      <c r="C126" s="1052"/>
      <c r="D126" s="1052"/>
      <c r="E126" s="1052"/>
      <c r="F126" s="105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1"/>
      <c r="B127" s="1052"/>
      <c r="C127" s="1052"/>
      <c r="D127" s="1052"/>
      <c r="E127" s="1052"/>
      <c r="F127" s="105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1"/>
      <c r="B128" s="1052"/>
      <c r="C128" s="1052"/>
      <c r="D128" s="1052"/>
      <c r="E128" s="1052"/>
      <c r="F128" s="105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1"/>
      <c r="B129" s="1052"/>
      <c r="C129" s="1052"/>
      <c r="D129" s="1052"/>
      <c r="E129" s="1052"/>
      <c r="F129" s="105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1"/>
      <c r="B130" s="1052"/>
      <c r="C130" s="1052"/>
      <c r="D130" s="1052"/>
      <c r="E130" s="1052"/>
      <c r="F130" s="105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1"/>
      <c r="B131" s="1052"/>
      <c r="C131" s="1052"/>
      <c r="D131" s="1052"/>
      <c r="E131" s="1052"/>
      <c r="F131" s="105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1"/>
      <c r="B132" s="1052"/>
      <c r="C132" s="1052"/>
      <c r="D132" s="1052"/>
      <c r="E132" s="1052"/>
      <c r="F132" s="105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1"/>
      <c r="B133" s="1052"/>
      <c r="C133" s="1052"/>
      <c r="D133" s="1052"/>
      <c r="E133" s="1052"/>
      <c r="F133" s="1053"/>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1"/>
      <c r="B134" s="1052"/>
      <c r="C134" s="1052"/>
      <c r="D134" s="1052"/>
      <c r="E134" s="1052"/>
      <c r="F134" s="1053"/>
      <c r="G134" s="595" t="s">
        <v>413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51"/>
      <c r="B135" s="1052"/>
      <c r="C135" s="1052"/>
      <c r="D135" s="1052"/>
      <c r="E135" s="1052"/>
      <c r="F135" s="1053"/>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1"/>
      <c r="B136" s="1052"/>
      <c r="C136" s="1052"/>
      <c r="D136" s="1052"/>
      <c r="E136" s="1052"/>
      <c r="F136" s="1053"/>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6"/>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51"/>
      <c r="B137" s="1052"/>
      <c r="C137" s="1052"/>
      <c r="D137" s="1052"/>
      <c r="E137" s="1052"/>
      <c r="F137" s="105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1"/>
      <c r="B138" s="1052"/>
      <c r="C138" s="1052"/>
      <c r="D138" s="1052"/>
      <c r="E138" s="1052"/>
      <c r="F138" s="105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1"/>
      <c r="B139" s="1052"/>
      <c r="C139" s="1052"/>
      <c r="D139" s="1052"/>
      <c r="E139" s="1052"/>
      <c r="F139" s="105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1"/>
      <c r="B140" s="1052"/>
      <c r="C140" s="1052"/>
      <c r="D140" s="1052"/>
      <c r="E140" s="1052"/>
      <c r="F140" s="105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1"/>
      <c r="B141" s="1052"/>
      <c r="C141" s="1052"/>
      <c r="D141" s="1052"/>
      <c r="E141" s="1052"/>
      <c r="F141" s="105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1"/>
      <c r="B142" s="1052"/>
      <c r="C142" s="1052"/>
      <c r="D142" s="1052"/>
      <c r="E142" s="1052"/>
      <c r="F142" s="105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1"/>
      <c r="B143" s="1052"/>
      <c r="C143" s="1052"/>
      <c r="D143" s="1052"/>
      <c r="E143" s="1052"/>
      <c r="F143" s="105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1"/>
      <c r="B144" s="1052"/>
      <c r="C144" s="1052"/>
      <c r="D144" s="1052"/>
      <c r="E144" s="1052"/>
      <c r="F144" s="105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1"/>
      <c r="B145" s="1052"/>
      <c r="C145" s="1052"/>
      <c r="D145" s="1052"/>
      <c r="E145" s="1052"/>
      <c r="F145" s="105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1"/>
      <c r="B146" s="1052"/>
      <c r="C146" s="1052"/>
      <c r="D146" s="1052"/>
      <c r="E146" s="1052"/>
      <c r="F146" s="1053"/>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1"/>
      <c r="B147" s="1052"/>
      <c r="C147" s="1052"/>
      <c r="D147" s="1052"/>
      <c r="E147" s="1052"/>
      <c r="F147" s="1053"/>
      <c r="G147" s="595" t="s">
        <v>415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51"/>
      <c r="B148" s="1052"/>
      <c r="C148" s="1052"/>
      <c r="D148" s="1052"/>
      <c r="E148" s="1052"/>
      <c r="F148" s="1053"/>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1"/>
      <c r="B149" s="1052"/>
      <c r="C149" s="1052"/>
      <c r="D149" s="1052"/>
      <c r="E149" s="1052"/>
      <c r="F149" s="1053"/>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6"/>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51"/>
      <c r="B150" s="1052"/>
      <c r="C150" s="1052"/>
      <c r="D150" s="1052"/>
      <c r="E150" s="1052"/>
      <c r="F150" s="105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1"/>
      <c r="B151" s="1052"/>
      <c r="C151" s="1052"/>
      <c r="D151" s="1052"/>
      <c r="E151" s="1052"/>
      <c r="F151" s="105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1"/>
      <c r="B152" s="1052"/>
      <c r="C152" s="1052"/>
      <c r="D152" s="1052"/>
      <c r="E152" s="1052"/>
      <c r="F152" s="105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1"/>
      <c r="B153" s="1052"/>
      <c r="C153" s="1052"/>
      <c r="D153" s="1052"/>
      <c r="E153" s="1052"/>
      <c r="F153" s="105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1"/>
      <c r="B154" s="1052"/>
      <c r="C154" s="1052"/>
      <c r="D154" s="1052"/>
      <c r="E154" s="1052"/>
      <c r="F154" s="105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1"/>
      <c r="B155" s="1052"/>
      <c r="C155" s="1052"/>
      <c r="D155" s="1052"/>
      <c r="E155" s="1052"/>
      <c r="F155" s="105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1"/>
      <c r="B156" s="1052"/>
      <c r="C156" s="1052"/>
      <c r="D156" s="1052"/>
      <c r="E156" s="1052"/>
      <c r="F156" s="105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1"/>
      <c r="B157" s="1052"/>
      <c r="C157" s="1052"/>
      <c r="D157" s="1052"/>
      <c r="E157" s="1052"/>
      <c r="F157" s="105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1"/>
      <c r="B158" s="1052"/>
      <c r="C158" s="1052"/>
      <c r="D158" s="1052"/>
      <c r="E158" s="1052"/>
      <c r="F158" s="105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51"/>
      <c r="B162" s="1052"/>
      <c r="C162" s="1052"/>
      <c r="D162" s="1052"/>
      <c r="E162" s="1052"/>
      <c r="F162" s="1053"/>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1"/>
      <c r="B163" s="1052"/>
      <c r="C163" s="1052"/>
      <c r="D163" s="1052"/>
      <c r="E163" s="1052"/>
      <c r="F163" s="1053"/>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6"/>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51"/>
      <c r="B164" s="1052"/>
      <c r="C164" s="1052"/>
      <c r="D164" s="1052"/>
      <c r="E164" s="1052"/>
      <c r="F164" s="105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1"/>
      <c r="B165" s="1052"/>
      <c r="C165" s="1052"/>
      <c r="D165" s="1052"/>
      <c r="E165" s="1052"/>
      <c r="F165" s="105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1"/>
      <c r="B166" s="1052"/>
      <c r="C166" s="1052"/>
      <c r="D166" s="1052"/>
      <c r="E166" s="1052"/>
      <c r="F166" s="105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1"/>
      <c r="B167" s="1052"/>
      <c r="C167" s="1052"/>
      <c r="D167" s="1052"/>
      <c r="E167" s="1052"/>
      <c r="F167" s="105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1"/>
      <c r="B168" s="1052"/>
      <c r="C168" s="1052"/>
      <c r="D168" s="1052"/>
      <c r="E168" s="1052"/>
      <c r="F168" s="105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1"/>
      <c r="B169" s="1052"/>
      <c r="C169" s="1052"/>
      <c r="D169" s="1052"/>
      <c r="E169" s="1052"/>
      <c r="F169" s="105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1"/>
      <c r="B170" s="1052"/>
      <c r="C170" s="1052"/>
      <c r="D170" s="1052"/>
      <c r="E170" s="1052"/>
      <c r="F170" s="105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1"/>
      <c r="B171" s="1052"/>
      <c r="C171" s="1052"/>
      <c r="D171" s="1052"/>
      <c r="E171" s="1052"/>
      <c r="F171" s="105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1"/>
      <c r="B172" s="1052"/>
      <c r="C172" s="1052"/>
      <c r="D172" s="1052"/>
      <c r="E172" s="1052"/>
      <c r="F172" s="105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1"/>
      <c r="B173" s="1052"/>
      <c r="C173" s="1052"/>
      <c r="D173" s="1052"/>
      <c r="E173" s="1052"/>
      <c r="F173" s="1053"/>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1"/>
      <c r="B174" s="1052"/>
      <c r="C174" s="1052"/>
      <c r="D174" s="1052"/>
      <c r="E174" s="1052"/>
      <c r="F174" s="1053"/>
      <c r="G174" s="595" t="s">
        <v>417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51"/>
      <c r="B175" s="1052"/>
      <c r="C175" s="1052"/>
      <c r="D175" s="1052"/>
      <c r="E175" s="1052"/>
      <c r="F175" s="1053"/>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1"/>
      <c r="B176" s="1052"/>
      <c r="C176" s="1052"/>
      <c r="D176" s="1052"/>
      <c r="E176" s="1052"/>
      <c r="F176" s="1053"/>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6"/>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51"/>
      <c r="B177" s="1052"/>
      <c r="C177" s="1052"/>
      <c r="D177" s="1052"/>
      <c r="E177" s="1052"/>
      <c r="F177" s="105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1"/>
      <c r="B178" s="1052"/>
      <c r="C178" s="1052"/>
      <c r="D178" s="1052"/>
      <c r="E178" s="1052"/>
      <c r="F178" s="105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1"/>
      <c r="B179" s="1052"/>
      <c r="C179" s="1052"/>
      <c r="D179" s="1052"/>
      <c r="E179" s="1052"/>
      <c r="F179" s="105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1"/>
      <c r="B180" s="1052"/>
      <c r="C180" s="1052"/>
      <c r="D180" s="1052"/>
      <c r="E180" s="1052"/>
      <c r="F180" s="105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1"/>
      <c r="B181" s="1052"/>
      <c r="C181" s="1052"/>
      <c r="D181" s="1052"/>
      <c r="E181" s="1052"/>
      <c r="F181" s="105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1"/>
      <c r="B182" s="1052"/>
      <c r="C182" s="1052"/>
      <c r="D182" s="1052"/>
      <c r="E182" s="1052"/>
      <c r="F182" s="105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1"/>
      <c r="B183" s="1052"/>
      <c r="C183" s="1052"/>
      <c r="D183" s="1052"/>
      <c r="E183" s="1052"/>
      <c r="F183" s="105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1"/>
      <c r="B184" s="1052"/>
      <c r="C184" s="1052"/>
      <c r="D184" s="1052"/>
      <c r="E184" s="1052"/>
      <c r="F184" s="105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1"/>
      <c r="B185" s="1052"/>
      <c r="C185" s="1052"/>
      <c r="D185" s="1052"/>
      <c r="E185" s="1052"/>
      <c r="F185" s="105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1"/>
      <c r="B186" s="1052"/>
      <c r="C186" s="1052"/>
      <c r="D186" s="1052"/>
      <c r="E186" s="1052"/>
      <c r="F186" s="1053"/>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1"/>
      <c r="B187" s="1052"/>
      <c r="C187" s="1052"/>
      <c r="D187" s="1052"/>
      <c r="E187" s="1052"/>
      <c r="F187" s="1053"/>
      <c r="G187" s="595" t="s">
        <v>420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419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51"/>
      <c r="B188" s="1052"/>
      <c r="C188" s="1052"/>
      <c r="D188" s="1052"/>
      <c r="E188" s="1052"/>
      <c r="F188" s="1053"/>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1"/>
      <c r="B189" s="1052"/>
      <c r="C189" s="1052"/>
      <c r="D189" s="1052"/>
      <c r="E189" s="1052"/>
      <c r="F189" s="1053"/>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6"/>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51"/>
      <c r="B190" s="1052"/>
      <c r="C190" s="1052"/>
      <c r="D190" s="1052"/>
      <c r="E190" s="1052"/>
      <c r="F190" s="105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1"/>
      <c r="B191" s="1052"/>
      <c r="C191" s="1052"/>
      <c r="D191" s="1052"/>
      <c r="E191" s="1052"/>
      <c r="F191" s="105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1"/>
      <c r="B192" s="1052"/>
      <c r="C192" s="1052"/>
      <c r="D192" s="1052"/>
      <c r="E192" s="1052"/>
      <c r="F192" s="105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1"/>
      <c r="B193" s="1052"/>
      <c r="C193" s="1052"/>
      <c r="D193" s="1052"/>
      <c r="E193" s="1052"/>
      <c r="F193" s="105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1"/>
      <c r="B194" s="1052"/>
      <c r="C194" s="1052"/>
      <c r="D194" s="1052"/>
      <c r="E194" s="1052"/>
      <c r="F194" s="105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1"/>
      <c r="B195" s="1052"/>
      <c r="C195" s="1052"/>
      <c r="D195" s="1052"/>
      <c r="E195" s="1052"/>
      <c r="F195" s="105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1"/>
      <c r="B196" s="1052"/>
      <c r="C196" s="1052"/>
      <c r="D196" s="1052"/>
      <c r="E196" s="1052"/>
      <c r="F196" s="105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1"/>
      <c r="B197" s="1052"/>
      <c r="C197" s="1052"/>
      <c r="D197" s="1052"/>
      <c r="E197" s="1052"/>
      <c r="F197" s="105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1"/>
      <c r="B198" s="1052"/>
      <c r="C198" s="1052"/>
      <c r="D198" s="1052"/>
      <c r="E198" s="1052"/>
      <c r="F198" s="105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1"/>
      <c r="B199" s="1052"/>
      <c r="C199" s="1052"/>
      <c r="D199" s="1052"/>
      <c r="E199" s="1052"/>
      <c r="F199" s="1053"/>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1"/>
      <c r="B200" s="1052"/>
      <c r="C200" s="1052"/>
      <c r="D200" s="1052"/>
      <c r="E200" s="1052"/>
      <c r="F200" s="1053"/>
      <c r="G200" s="595" t="s">
        <v>421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51"/>
      <c r="B201" s="1052"/>
      <c r="C201" s="1052"/>
      <c r="D201" s="1052"/>
      <c r="E201" s="1052"/>
      <c r="F201" s="1053"/>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1"/>
      <c r="B202" s="1052"/>
      <c r="C202" s="1052"/>
      <c r="D202" s="1052"/>
      <c r="E202" s="1052"/>
      <c r="F202" s="1053"/>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6"/>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51"/>
      <c r="B203" s="1052"/>
      <c r="C203" s="1052"/>
      <c r="D203" s="1052"/>
      <c r="E203" s="1052"/>
      <c r="F203" s="105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1"/>
      <c r="B204" s="1052"/>
      <c r="C204" s="1052"/>
      <c r="D204" s="1052"/>
      <c r="E204" s="1052"/>
      <c r="F204" s="105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1"/>
      <c r="B205" s="1052"/>
      <c r="C205" s="1052"/>
      <c r="D205" s="1052"/>
      <c r="E205" s="1052"/>
      <c r="F205" s="105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1"/>
      <c r="B206" s="1052"/>
      <c r="C206" s="1052"/>
      <c r="D206" s="1052"/>
      <c r="E206" s="1052"/>
      <c r="F206" s="105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1"/>
      <c r="B207" s="1052"/>
      <c r="C207" s="1052"/>
      <c r="D207" s="1052"/>
      <c r="E207" s="1052"/>
      <c r="F207" s="105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1"/>
      <c r="B208" s="1052"/>
      <c r="C208" s="1052"/>
      <c r="D208" s="1052"/>
      <c r="E208" s="1052"/>
      <c r="F208" s="105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1"/>
      <c r="B209" s="1052"/>
      <c r="C209" s="1052"/>
      <c r="D209" s="1052"/>
      <c r="E209" s="1052"/>
      <c r="F209" s="105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1"/>
      <c r="B210" s="1052"/>
      <c r="C210" s="1052"/>
      <c r="D210" s="1052"/>
      <c r="E210" s="1052"/>
      <c r="F210" s="105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1"/>
      <c r="B211" s="1052"/>
      <c r="C211" s="1052"/>
      <c r="D211" s="1052"/>
      <c r="E211" s="1052"/>
      <c r="F211" s="105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51"/>
      <c r="B215" s="1052"/>
      <c r="C215" s="1052"/>
      <c r="D215" s="1052"/>
      <c r="E215" s="1052"/>
      <c r="F215" s="1053"/>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1"/>
      <c r="B216" s="1052"/>
      <c r="C216" s="1052"/>
      <c r="D216" s="1052"/>
      <c r="E216" s="1052"/>
      <c r="F216" s="1053"/>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6"/>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51"/>
      <c r="B217" s="1052"/>
      <c r="C217" s="1052"/>
      <c r="D217" s="1052"/>
      <c r="E217" s="1052"/>
      <c r="F217" s="105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1"/>
      <c r="B218" s="1052"/>
      <c r="C218" s="1052"/>
      <c r="D218" s="1052"/>
      <c r="E218" s="1052"/>
      <c r="F218" s="105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1"/>
      <c r="B219" s="1052"/>
      <c r="C219" s="1052"/>
      <c r="D219" s="1052"/>
      <c r="E219" s="1052"/>
      <c r="F219" s="105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1"/>
      <c r="B220" s="1052"/>
      <c r="C220" s="1052"/>
      <c r="D220" s="1052"/>
      <c r="E220" s="1052"/>
      <c r="F220" s="105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1"/>
      <c r="B221" s="1052"/>
      <c r="C221" s="1052"/>
      <c r="D221" s="1052"/>
      <c r="E221" s="1052"/>
      <c r="F221" s="105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1"/>
      <c r="B222" s="1052"/>
      <c r="C222" s="1052"/>
      <c r="D222" s="1052"/>
      <c r="E222" s="1052"/>
      <c r="F222" s="105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1"/>
      <c r="B223" s="1052"/>
      <c r="C223" s="1052"/>
      <c r="D223" s="1052"/>
      <c r="E223" s="1052"/>
      <c r="F223" s="105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1"/>
      <c r="B224" s="1052"/>
      <c r="C224" s="1052"/>
      <c r="D224" s="1052"/>
      <c r="E224" s="1052"/>
      <c r="F224" s="105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1"/>
      <c r="B225" s="1052"/>
      <c r="C225" s="1052"/>
      <c r="D225" s="1052"/>
      <c r="E225" s="1052"/>
      <c r="F225" s="105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1"/>
      <c r="B226" s="1052"/>
      <c r="C226" s="1052"/>
      <c r="D226" s="1052"/>
      <c r="E226" s="1052"/>
      <c r="F226" s="1053"/>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1"/>
      <c r="B227" s="1052"/>
      <c r="C227" s="1052"/>
      <c r="D227" s="1052"/>
      <c r="E227" s="1052"/>
      <c r="F227" s="1053"/>
      <c r="G227" s="595" t="s">
        <v>423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51"/>
      <c r="B228" s="1052"/>
      <c r="C228" s="1052"/>
      <c r="D228" s="1052"/>
      <c r="E228" s="1052"/>
      <c r="F228" s="1053"/>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1"/>
      <c r="B229" s="1052"/>
      <c r="C229" s="1052"/>
      <c r="D229" s="1052"/>
      <c r="E229" s="1052"/>
      <c r="F229" s="1053"/>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6"/>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51"/>
      <c r="B230" s="1052"/>
      <c r="C230" s="1052"/>
      <c r="D230" s="1052"/>
      <c r="E230" s="1052"/>
      <c r="F230" s="105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1"/>
      <c r="B231" s="1052"/>
      <c r="C231" s="1052"/>
      <c r="D231" s="1052"/>
      <c r="E231" s="1052"/>
      <c r="F231" s="105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1"/>
      <c r="B232" s="1052"/>
      <c r="C232" s="1052"/>
      <c r="D232" s="1052"/>
      <c r="E232" s="1052"/>
      <c r="F232" s="105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1"/>
      <c r="B233" s="1052"/>
      <c r="C233" s="1052"/>
      <c r="D233" s="1052"/>
      <c r="E233" s="1052"/>
      <c r="F233" s="105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1"/>
      <c r="B234" s="1052"/>
      <c r="C234" s="1052"/>
      <c r="D234" s="1052"/>
      <c r="E234" s="1052"/>
      <c r="F234" s="105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1"/>
      <c r="B235" s="1052"/>
      <c r="C235" s="1052"/>
      <c r="D235" s="1052"/>
      <c r="E235" s="1052"/>
      <c r="F235" s="105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1"/>
      <c r="B236" s="1052"/>
      <c r="C236" s="1052"/>
      <c r="D236" s="1052"/>
      <c r="E236" s="1052"/>
      <c r="F236" s="105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1"/>
      <c r="B237" s="1052"/>
      <c r="C237" s="1052"/>
      <c r="D237" s="1052"/>
      <c r="E237" s="1052"/>
      <c r="F237" s="105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1"/>
      <c r="B238" s="1052"/>
      <c r="C238" s="1052"/>
      <c r="D238" s="1052"/>
      <c r="E238" s="1052"/>
      <c r="F238" s="105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1"/>
      <c r="B239" s="1052"/>
      <c r="C239" s="1052"/>
      <c r="D239" s="1052"/>
      <c r="E239" s="1052"/>
      <c r="F239" s="1053"/>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1"/>
      <c r="B240" s="1052"/>
      <c r="C240" s="1052"/>
      <c r="D240" s="1052"/>
      <c r="E240" s="1052"/>
      <c r="F240" s="1053"/>
      <c r="G240" s="595" t="s">
        <v>425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51"/>
      <c r="B241" s="1052"/>
      <c r="C241" s="1052"/>
      <c r="D241" s="1052"/>
      <c r="E241" s="1052"/>
      <c r="F241" s="1053"/>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1"/>
      <c r="B242" s="1052"/>
      <c r="C242" s="1052"/>
      <c r="D242" s="1052"/>
      <c r="E242" s="1052"/>
      <c r="F242" s="1053"/>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6"/>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51"/>
      <c r="B243" s="1052"/>
      <c r="C243" s="1052"/>
      <c r="D243" s="1052"/>
      <c r="E243" s="1052"/>
      <c r="F243" s="105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1"/>
      <c r="B244" s="1052"/>
      <c r="C244" s="1052"/>
      <c r="D244" s="1052"/>
      <c r="E244" s="1052"/>
      <c r="F244" s="105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1"/>
      <c r="B245" s="1052"/>
      <c r="C245" s="1052"/>
      <c r="D245" s="1052"/>
      <c r="E245" s="1052"/>
      <c r="F245" s="105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1"/>
      <c r="B246" s="1052"/>
      <c r="C246" s="1052"/>
      <c r="D246" s="1052"/>
      <c r="E246" s="1052"/>
      <c r="F246" s="105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1"/>
      <c r="B247" s="1052"/>
      <c r="C247" s="1052"/>
      <c r="D247" s="1052"/>
      <c r="E247" s="1052"/>
      <c r="F247" s="105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1"/>
      <c r="B248" s="1052"/>
      <c r="C248" s="1052"/>
      <c r="D248" s="1052"/>
      <c r="E248" s="1052"/>
      <c r="F248" s="105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1"/>
      <c r="B249" s="1052"/>
      <c r="C249" s="1052"/>
      <c r="D249" s="1052"/>
      <c r="E249" s="1052"/>
      <c r="F249" s="105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1"/>
      <c r="B250" s="1052"/>
      <c r="C250" s="1052"/>
      <c r="D250" s="1052"/>
      <c r="E250" s="1052"/>
      <c r="F250" s="105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1"/>
      <c r="B251" s="1052"/>
      <c r="C251" s="1052"/>
      <c r="D251" s="1052"/>
      <c r="E251" s="1052"/>
      <c r="F251" s="105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1"/>
      <c r="B252" s="1052"/>
      <c r="C252" s="1052"/>
      <c r="D252" s="1052"/>
      <c r="E252" s="1052"/>
      <c r="F252" s="1053"/>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1"/>
      <c r="B253" s="1052"/>
      <c r="C253" s="1052"/>
      <c r="D253" s="1052"/>
      <c r="E253" s="1052"/>
      <c r="F253" s="1053"/>
      <c r="G253" s="595" t="s">
        <v>427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51"/>
      <c r="B254" s="1052"/>
      <c r="C254" s="1052"/>
      <c r="D254" s="1052"/>
      <c r="E254" s="1052"/>
      <c r="F254" s="1053"/>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1"/>
      <c r="B255" s="1052"/>
      <c r="C255" s="1052"/>
      <c r="D255" s="1052"/>
      <c r="E255" s="1052"/>
      <c r="F255" s="1053"/>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6"/>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51"/>
      <c r="B256" s="1052"/>
      <c r="C256" s="1052"/>
      <c r="D256" s="1052"/>
      <c r="E256" s="1052"/>
      <c r="F256" s="105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1"/>
      <c r="B257" s="1052"/>
      <c r="C257" s="1052"/>
      <c r="D257" s="1052"/>
      <c r="E257" s="1052"/>
      <c r="F257" s="105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1"/>
      <c r="B258" s="1052"/>
      <c r="C258" s="1052"/>
      <c r="D258" s="1052"/>
      <c r="E258" s="1052"/>
      <c r="F258" s="105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1"/>
      <c r="B259" s="1052"/>
      <c r="C259" s="1052"/>
      <c r="D259" s="1052"/>
      <c r="E259" s="1052"/>
      <c r="F259" s="105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1"/>
      <c r="B260" s="1052"/>
      <c r="C260" s="1052"/>
      <c r="D260" s="1052"/>
      <c r="E260" s="1052"/>
      <c r="F260" s="105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1"/>
      <c r="B261" s="1052"/>
      <c r="C261" s="1052"/>
      <c r="D261" s="1052"/>
      <c r="E261" s="1052"/>
      <c r="F261" s="105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1"/>
      <c r="B262" s="1052"/>
      <c r="C262" s="1052"/>
      <c r="D262" s="1052"/>
      <c r="E262" s="1052"/>
      <c r="F262" s="105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1"/>
      <c r="B263" s="1052"/>
      <c r="C263" s="1052"/>
      <c r="D263" s="1052"/>
      <c r="E263" s="1052"/>
      <c r="F263" s="105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1"/>
      <c r="B264" s="1052"/>
      <c r="C264" s="1052"/>
      <c r="D264" s="1052"/>
      <c r="E264" s="1052"/>
      <c r="F264" s="105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431</v>
      </c>
      <c r="K3" s="358"/>
      <c r="L3" s="358"/>
      <c r="M3" s="358"/>
      <c r="N3" s="358"/>
      <c r="O3" s="358"/>
      <c r="P3" s="359" t="s">
        <v>27</v>
      </c>
      <c r="Q3" s="359"/>
      <c r="R3" s="359"/>
      <c r="S3" s="359"/>
      <c r="T3" s="359"/>
      <c r="U3" s="359"/>
      <c r="V3" s="359"/>
      <c r="W3" s="359"/>
      <c r="X3" s="359"/>
      <c r="Y3" s="360" t="s">
        <v>491</v>
      </c>
      <c r="Z3" s="361"/>
      <c r="AA3" s="361"/>
      <c r="AB3" s="361"/>
      <c r="AC3" s="142" t="s">
        <v>474</v>
      </c>
      <c r="AD3" s="142"/>
      <c r="AE3" s="142"/>
      <c r="AF3" s="142"/>
      <c r="AG3" s="142"/>
      <c r="AH3" s="360" t="s">
        <v>391</v>
      </c>
      <c r="AI3" s="357"/>
      <c r="AJ3" s="357"/>
      <c r="AK3" s="357"/>
      <c r="AL3" s="357" t="s">
        <v>21</v>
      </c>
      <c r="AM3" s="357"/>
      <c r="AN3" s="357"/>
      <c r="AO3" s="362"/>
      <c r="AP3" s="363" t="s">
        <v>432</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431</v>
      </c>
      <c r="K36" s="358"/>
      <c r="L36" s="358"/>
      <c r="M36" s="358"/>
      <c r="N36" s="358"/>
      <c r="O36" s="358"/>
      <c r="P36" s="359" t="s">
        <v>27</v>
      </c>
      <c r="Q36" s="359"/>
      <c r="R36" s="359"/>
      <c r="S36" s="359"/>
      <c r="T36" s="359"/>
      <c r="U36" s="359"/>
      <c r="V36" s="359"/>
      <c r="W36" s="359"/>
      <c r="X36" s="359"/>
      <c r="Y36" s="360" t="s">
        <v>491</v>
      </c>
      <c r="Z36" s="361"/>
      <c r="AA36" s="361"/>
      <c r="AB36" s="361"/>
      <c r="AC36" s="142" t="s">
        <v>474</v>
      </c>
      <c r="AD36" s="142"/>
      <c r="AE36" s="142"/>
      <c r="AF36" s="142"/>
      <c r="AG36" s="142"/>
      <c r="AH36" s="360" t="s">
        <v>391</v>
      </c>
      <c r="AI36" s="357"/>
      <c r="AJ36" s="357"/>
      <c r="AK36" s="357"/>
      <c r="AL36" s="357" t="s">
        <v>21</v>
      </c>
      <c r="AM36" s="357"/>
      <c r="AN36" s="357"/>
      <c r="AO36" s="362"/>
      <c r="AP36" s="363" t="s">
        <v>432</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431</v>
      </c>
      <c r="K69" s="358"/>
      <c r="L69" s="358"/>
      <c r="M69" s="358"/>
      <c r="N69" s="358"/>
      <c r="O69" s="358"/>
      <c r="P69" s="359" t="s">
        <v>27</v>
      </c>
      <c r="Q69" s="359"/>
      <c r="R69" s="359"/>
      <c r="S69" s="359"/>
      <c r="T69" s="359"/>
      <c r="U69" s="359"/>
      <c r="V69" s="359"/>
      <c r="W69" s="359"/>
      <c r="X69" s="359"/>
      <c r="Y69" s="360" t="s">
        <v>491</v>
      </c>
      <c r="Z69" s="361"/>
      <c r="AA69" s="361"/>
      <c r="AB69" s="361"/>
      <c r="AC69" s="142" t="s">
        <v>474</v>
      </c>
      <c r="AD69" s="142"/>
      <c r="AE69" s="142"/>
      <c r="AF69" s="142"/>
      <c r="AG69" s="142"/>
      <c r="AH69" s="360" t="s">
        <v>391</v>
      </c>
      <c r="AI69" s="357"/>
      <c r="AJ69" s="357"/>
      <c r="AK69" s="357"/>
      <c r="AL69" s="357" t="s">
        <v>21</v>
      </c>
      <c r="AM69" s="357"/>
      <c r="AN69" s="357"/>
      <c r="AO69" s="362"/>
      <c r="AP69" s="363" t="s">
        <v>432</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431</v>
      </c>
      <c r="K102" s="358"/>
      <c r="L102" s="358"/>
      <c r="M102" s="358"/>
      <c r="N102" s="358"/>
      <c r="O102" s="358"/>
      <c r="P102" s="359" t="s">
        <v>27</v>
      </c>
      <c r="Q102" s="359"/>
      <c r="R102" s="359"/>
      <c r="S102" s="359"/>
      <c r="T102" s="359"/>
      <c r="U102" s="359"/>
      <c r="V102" s="359"/>
      <c r="W102" s="359"/>
      <c r="X102" s="359"/>
      <c r="Y102" s="360" t="s">
        <v>491</v>
      </c>
      <c r="Z102" s="361"/>
      <c r="AA102" s="361"/>
      <c r="AB102" s="361"/>
      <c r="AC102" s="142" t="s">
        <v>474</v>
      </c>
      <c r="AD102" s="142"/>
      <c r="AE102" s="142"/>
      <c r="AF102" s="142"/>
      <c r="AG102" s="142"/>
      <c r="AH102" s="360" t="s">
        <v>391</v>
      </c>
      <c r="AI102" s="357"/>
      <c r="AJ102" s="357"/>
      <c r="AK102" s="357"/>
      <c r="AL102" s="357" t="s">
        <v>21</v>
      </c>
      <c r="AM102" s="357"/>
      <c r="AN102" s="357"/>
      <c r="AO102" s="362"/>
      <c r="AP102" s="363" t="s">
        <v>432</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431</v>
      </c>
      <c r="K135" s="358"/>
      <c r="L135" s="358"/>
      <c r="M135" s="358"/>
      <c r="N135" s="358"/>
      <c r="O135" s="358"/>
      <c r="P135" s="359" t="s">
        <v>27</v>
      </c>
      <c r="Q135" s="359"/>
      <c r="R135" s="359"/>
      <c r="S135" s="359"/>
      <c r="T135" s="359"/>
      <c r="U135" s="359"/>
      <c r="V135" s="359"/>
      <c r="W135" s="359"/>
      <c r="X135" s="359"/>
      <c r="Y135" s="360" t="s">
        <v>491</v>
      </c>
      <c r="Z135" s="361"/>
      <c r="AA135" s="361"/>
      <c r="AB135" s="361"/>
      <c r="AC135" s="142" t="s">
        <v>474</v>
      </c>
      <c r="AD135" s="142"/>
      <c r="AE135" s="142"/>
      <c r="AF135" s="142"/>
      <c r="AG135" s="142"/>
      <c r="AH135" s="360" t="s">
        <v>391</v>
      </c>
      <c r="AI135" s="357"/>
      <c r="AJ135" s="357"/>
      <c r="AK135" s="357"/>
      <c r="AL135" s="357" t="s">
        <v>21</v>
      </c>
      <c r="AM135" s="357"/>
      <c r="AN135" s="357"/>
      <c r="AO135" s="362"/>
      <c r="AP135" s="363" t="s">
        <v>432</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431</v>
      </c>
      <c r="K168" s="358"/>
      <c r="L168" s="358"/>
      <c r="M168" s="358"/>
      <c r="N168" s="358"/>
      <c r="O168" s="358"/>
      <c r="P168" s="359" t="s">
        <v>27</v>
      </c>
      <c r="Q168" s="359"/>
      <c r="R168" s="359"/>
      <c r="S168" s="359"/>
      <c r="T168" s="359"/>
      <c r="U168" s="359"/>
      <c r="V168" s="359"/>
      <c r="W168" s="359"/>
      <c r="X168" s="359"/>
      <c r="Y168" s="360" t="s">
        <v>491</v>
      </c>
      <c r="Z168" s="361"/>
      <c r="AA168" s="361"/>
      <c r="AB168" s="361"/>
      <c r="AC168" s="142" t="s">
        <v>474</v>
      </c>
      <c r="AD168" s="142"/>
      <c r="AE168" s="142"/>
      <c r="AF168" s="142"/>
      <c r="AG168" s="142"/>
      <c r="AH168" s="360" t="s">
        <v>391</v>
      </c>
      <c r="AI168" s="357"/>
      <c r="AJ168" s="357"/>
      <c r="AK168" s="357"/>
      <c r="AL168" s="357" t="s">
        <v>21</v>
      </c>
      <c r="AM168" s="357"/>
      <c r="AN168" s="357"/>
      <c r="AO168" s="362"/>
      <c r="AP168" s="363" t="s">
        <v>432</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431</v>
      </c>
      <c r="K201" s="358"/>
      <c r="L201" s="358"/>
      <c r="M201" s="358"/>
      <c r="N201" s="358"/>
      <c r="O201" s="358"/>
      <c r="P201" s="359" t="s">
        <v>27</v>
      </c>
      <c r="Q201" s="359"/>
      <c r="R201" s="359"/>
      <c r="S201" s="359"/>
      <c r="T201" s="359"/>
      <c r="U201" s="359"/>
      <c r="V201" s="359"/>
      <c r="W201" s="359"/>
      <c r="X201" s="359"/>
      <c r="Y201" s="360" t="s">
        <v>491</v>
      </c>
      <c r="Z201" s="361"/>
      <c r="AA201" s="361"/>
      <c r="AB201" s="361"/>
      <c r="AC201" s="142" t="s">
        <v>474</v>
      </c>
      <c r="AD201" s="142"/>
      <c r="AE201" s="142"/>
      <c r="AF201" s="142"/>
      <c r="AG201" s="142"/>
      <c r="AH201" s="360" t="s">
        <v>391</v>
      </c>
      <c r="AI201" s="357"/>
      <c r="AJ201" s="357"/>
      <c r="AK201" s="357"/>
      <c r="AL201" s="357" t="s">
        <v>21</v>
      </c>
      <c r="AM201" s="357"/>
      <c r="AN201" s="357"/>
      <c r="AO201" s="362"/>
      <c r="AP201" s="363" t="s">
        <v>432</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431</v>
      </c>
      <c r="K234" s="358"/>
      <c r="L234" s="358"/>
      <c r="M234" s="358"/>
      <c r="N234" s="358"/>
      <c r="O234" s="358"/>
      <c r="P234" s="359" t="s">
        <v>27</v>
      </c>
      <c r="Q234" s="359"/>
      <c r="R234" s="359"/>
      <c r="S234" s="359"/>
      <c r="T234" s="359"/>
      <c r="U234" s="359"/>
      <c r="V234" s="359"/>
      <c r="W234" s="359"/>
      <c r="X234" s="359"/>
      <c r="Y234" s="360" t="s">
        <v>491</v>
      </c>
      <c r="Z234" s="361"/>
      <c r="AA234" s="361"/>
      <c r="AB234" s="361"/>
      <c r="AC234" s="142" t="s">
        <v>474</v>
      </c>
      <c r="AD234" s="142"/>
      <c r="AE234" s="142"/>
      <c r="AF234" s="142"/>
      <c r="AG234" s="142"/>
      <c r="AH234" s="360" t="s">
        <v>391</v>
      </c>
      <c r="AI234" s="357"/>
      <c r="AJ234" s="357"/>
      <c r="AK234" s="357"/>
      <c r="AL234" s="357" t="s">
        <v>21</v>
      </c>
      <c r="AM234" s="357"/>
      <c r="AN234" s="357"/>
      <c r="AO234" s="362"/>
      <c r="AP234" s="363" t="s">
        <v>432</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431</v>
      </c>
      <c r="K267" s="358"/>
      <c r="L267" s="358"/>
      <c r="M267" s="358"/>
      <c r="N267" s="358"/>
      <c r="O267" s="358"/>
      <c r="P267" s="359" t="s">
        <v>27</v>
      </c>
      <c r="Q267" s="359"/>
      <c r="R267" s="359"/>
      <c r="S267" s="359"/>
      <c r="T267" s="359"/>
      <c r="U267" s="359"/>
      <c r="V267" s="359"/>
      <c r="W267" s="359"/>
      <c r="X267" s="359"/>
      <c r="Y267" s="360" t="s">
        <v>491</v>
      </c>
      <c r="Z267" s="361"/>
      <c r="AA267" s="361"/>
      <c r="AB267" s="361"/>
      <c r="AC267" s="142" t="s">
        <v>474</v>
      </c>
      <c r="AD267" s="142"/>
      <c r="AE267" s="142"/>
      <c r="AF267" s="142"/>
      <c r="AG267" s="142"/>
      <c r="AH267" s="360" t="s">
        <v>391</v>
      </c>
      <c r="AI267" s="357"/>
      <c r="AJ267" s="357"/>
      <c r="AK267" s="357"/>
      <c r="AL267" s="357" t="s">
        <v>21</v>
      </c>
      <c r="AM267" s="357"/>
      <c r="AN267" s="357"/>
      <c r="AO267" s="362"/>
      <c r="AP267" s="363" t="s">
        <v>432</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431</v>
      </c>
      <c r="K300" s="358"/>
      <c r="L300" s="358"/>
      <c r="M300" s="358"/>
      <c r="N300" s="358"/>
      <c r="O300" s="358"/>
      <c r="P300" s="359" t="s">
        <v>27</v>
      </c>
      <c r="Q300" s="359"/>
      <c r="R300" s="359"/>
      <c r="S300" s="359"/>
      <c r="T300" s="359"/>
      <c r="U300" s="359"/>
      <c r="V300" s="359"/>
      <c r="W300" s="359"/>
      <c r="X300" s="359"/>
      <c r="Y300" s="360" t="s">
        <v>491</v>
      </c>
      <c r="Z300" s="361"/>
      <c r="AA300" s="361"/>
      <c r="AB300" s="361"/>
      <c r="AC300" s="142" t="s">
        <v>474</v>
      </c>
      <c r="AD300" s="142"/>
      <c r="AE300" s="142"/>
      <c r="AF300" s="142"/>
      <c r="AG300" s="142"/>
      <c r="AH300" s="360" t="s">
        <v>391</v>
      </c>
      <c r="AI300" s="357"/>
      <c r="AJ300" s="357"/>
      <c r="AK300" s="357"/>
      <c r="AL300" s="357" t="s">
        <v>21</v>
      </c>
      <c r="AM300" s="357"/>
      <c r="AN300" s="357"/>
      <c r="AO300" s="362"/>
      <c r="AP300" s="363" t="s">
        <v>432</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431</v>
      </c>
      <c r="K333" s="358"/>
      <c r="L333" s="358"/>
      <c r="M333" s="358"/>
      <c r="N333" s="358"/>
      <c r="O333" s="358"/>
      <c r="P333" s="359" t="s">
        <v>27</v>
      </c>
      <c r="Q333" s="359"/>
      <c r="R333" s="359"/>
      <c r="S333" s="359"/>
      <c r="T333" s="359"/>
      <c r="U333" s="359"/>
      <c r="V333" s="359"/>
      <c r="W333" s="359"/>
      <c r="X333" s="359"/>
      <c r="Y333" s="360" t="s">
        <v>491</v>
      </c>
      <c r="Z333" s="361"/>
      <c r="AA333" s="361"/>
      <c r="AB333" s="361"/>
      <c r="AC333" s="142" t="s">
        <v>474</v>
      </c>
      <c r="AD333" s="142"/>
      <c r="AE333" s="142"/>
      <c r="AF333" s="142"/>
      <c r="AG333" s="142"/>
      <c r="AH333" s="360" t="s">
        <v>391</v>
      </c>
      <c r="AI333" s="357"/>
      <c r="AJ333" s="357"/>
      <c r="AK333" s="357"/>
      <c r="AL333" s="357" t="s">
        <v>21</v>
      </c>
      <c r="AM333" s="357"/>
      <c r="AN333" s="357"/>
      <c r="AO333" s="362"/>
      <c r="AP333" s="363" t="s">
        <v>432</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431</v>
      </c>
      <c r="K366" s="358"/>
      <c r="L366" s="358"/>
      <c r="M366" s="358"/>
      <c r="N366" s="358"/>
      <c r="O366" s="358"/>
      <c r="P366" s="359" t="s">
        <v>27</v>
      </c>
      <c r="Q366" s="359"/>
      <c r="R366" s="359"/>
      <c r="S366" s="359"/>
      <c r="T366" s="359"/>
      <c r="U366" s="359"/>
      <c r="V366" s="359"/>
      <c r="W366" s="359"/>
      <c r="X366" s="359"/>
      <c r="Y366" s="360" t="s">
        <v>491</v>
      </c>
      <c r="Z366" s="361"/>
      <c r="AA366" s="361"/>
      <c r="AB366" s="361"/>
      <c r="AC366" s="142" t="s">
        <v>474</v>
      </c>
      <c r="AD366" s="142"/>
      <c r="AE366" s="142"/>
      <c r="AF366" s="142"/>
      <c r="AG366" s="142"/>
      <c r="AH366" s="360" t="s">
        <v>391</v>
      </c>
      <c r="AI366" s="357"/>
      <c r="AJ366" s="357"/>
      <c r="AK366" s="357"/>
      <c r="AL366" s="357" t="s">
        <v>21</v>
      </c>
      <c r="AM366" s="357"/>
      <c r="AN366" s="357"/>
      <c r="AO366" s="362"/>
      <c r="AP366" s="363" t="s">
        <v>432</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431</v>
      </c>
      <c r="K399" s="358"/>
      <c r="L399" s="358"/>
      <c r="M399" s="358"/>
      <c r="N399" s="358"/>
      <c r="O399" s="358"/>
      <c r="P399" s="359" t="s">
        <v>27</v>
      </c>
      <c r="Q399" s="359"/>
      <c r="R399" s="359"/>
      <c r="S399" s="359"/>
      <c r="T399" s="359"/>
      <c r="U399" s="359"/>
      <c r="V399" s="359"/>
      <c r="W399" s="359"/>
      <c r="X399" s="359"/>
      <c r="Y399" s="360" t="s">
        <v>491</v>
      </c>
      <c r="Z399" s="361"/>
      <c r="AA399" s="361"/>
      <c r="AB399" s="361"/>
      <c r="AC399" s="142" t="s">
        <v>474</v>
      </c>
      <c r="AD399" s="142"/>
      <c r="AE399" s="142"/>
      <c r="AF399" s="142"/>
      <c r="AG399" s="142"/>
      <c r="AH399" s="360" t="s">
        <v>391</v>
      </c>
      <c r="AI399" s="357"/>
      <c r="AJ399" s="357"/>
      <c r="AK399" s="357"/>
      <c r="AL399" s="357" t="s">
        <v>21</v>
      </c>
      <c r="AM399" s="357"/>
      <c r="AN399" s="357"/>
      <c r="AO399" s="362"/>
      <c r="AP399" s="363" t="s">
        <v>432</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431</v>
      </c>
      <c r="K432" s="358"/>
      <c r="L432" s="358"/>
      <c r="M432" s="358"/>
      <c r="N432" s="358"/>
      <c r="O432" s="358"/>
      <c r="P432" s="359" t="s">
        <v>27</v>
      </c>
      <c r="Q432" s="359"/>
      <c r="R432" s="359"/>
      <c r="S432" s="359"/>
      <c r="T432" s="359"/>
      <c r="U432" s="359"/>
      <c r="V432" s="359"/>
      <c r="W432" s="359"/>
      <c r="X432" s="359"/>
      <c r="Y432" s="360" t="s">
        <v>491</v>
      </c>
      <c r="Z432" s="361"/>
      <c r="AA432" s="361"/>
      <c r="AB432" s="361"/>
      <c r="AC432" s="142" t="s">
        <v>474</v>
      </c>
      <c r="AD432" s="142"/>
      <c r="AE432" s="142"/>
      <c r="AF432" s="142"/>
      <c r="AG432" s="142"/>
      <c r="AH432" s="360" t="s">
        <v>391</v>
      </c>
      <c r="AI432" s="357"/>
      <c r="AJ432" s="357"/>
      <c r="AK432" s="357"/>
      <c r="AL432" s="357" t="s">
        <v>21</v>
      </c>
      <c r="AM432" s="357"/>
      <c r="AN432" s="357"/>
      <c r="AO432" s="362"/>
      <c r="AP432" s="363" t="s">
        <v>432</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431</v>
      </c>
      <c r="K465" s="358"/>
      <c r="L465" s="358"/>
      <c r="M465" s="358"/>
      <c r="N465" s="358"/>
      <c r="O465" s="358"/>
      <c r="P465" s="359" t="s">
        <v>27</v>
      </c>
      <c r="Q465" s="359"/>
      <c r="R465" s="359"/>
      <c r="S465" s="359"/>
      <c r="T465" s="359"/>
      <c r="U465" s="359"/>
      <c r="V465" s="359"/>
      <c r="W465" s="359"/>
      <c r="X465" s="359"/>
      <c r="Y465" s="360" t="s">
        <v>491</v>
      </c>
      <c r="Z465" s="361"/>
      <c r="AA465" s="361"/>
      <c r="AB465" s="361"/>
      <c r="AC465" s="142" t="s">
        <v>474</v>
      </c>
      <c r="AD465" s="142"/>
      <c r="AE465" s="142"/>
      <c r="AF465" s="142"/>
      <c r="AG465" s="142"/>
      <c r="AH465" s="360" t="s">
        <v>391</v>
      </c>
      <c r="AI465" s="357"/>
      <c r="AJ465" s="357"/>
      <c r="AK465" s="357"/>
      <c r="AL465" s="357" t="s">
        <v>21</v>
      </c>
      <c r="AM465" s="357"/>
      <c r="AN465" s="357"/>
      <c r="AO465" s="362"/>
      <c r="AP465" s="363" t="s">
        <v>432</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431</v>
      </c>
      <c r="K498" s="358"/>
      <c r="L498" s="358"/>
      <c r="M498" s="358"/>
      <c r="N498" s="358"/>
      <c r="O498" s="358"/>
      <c r="P498" s="359" t="s">
        <v>27</v>
      </c>
      <c r="Q498" s="359"/>
      <c r="R498" s="359"/>
      <c r="S498" s="359"/>
      <c r="T498" s="359"/>
      <c r="U498" s="359"/>
      <c r="V498" s="359"/>
      <c r="W498" s="359"/>
      <c r="X498" s="359"/>
      <c r="Y498" s="360" t="s">
        <v>491</v>
      </c>
      <c r="Z498" s="361"/>
      <c r="AA498" s="361"/>
      <c r="AB498" s="361"/>
      <c r="AC498" s="142" t="s">
        <v>474</v>
      </c>
      <c r="AD498" s="142"/>
      <c r="AE498" s="142"/>
      <c r="AF498" s="142"/>
      <c r="AG498" s="142"/>
      <c r="AH498" s="360" t="s">
        <v>391</v>
      </c>
      <c r="AI498" s="357"/>
      <c r="AJ498" s="357"/>
      <c r="AK498" s="357"/>
      <c r="AL498" s="357" t="s">
        <v>21</v>
      </c>
      <c r="AM498" s="357"/>
      <c r="AN498" s="357"/>
      <c r="AO498" s="362"/>
      <c r="AP498" s="363" t="s">
        <v>432</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431</v>
      </c>
      <c r="K531" s="358"/>
      <c r="L531" s="358"/>
      <c r="M531" s="358"/>
      <c r="N531" s="358"/>
      <c r="O531" s="358"/>
      <c r="P531" s="359" t="s">
        <v>27</v>
      </c>
      <c r="Q531" s="359"/>
      <c r="R531" s="359"/>
      <c r="S531" s="359"/>
      <c r="T531" s="359"/>
      <c r="U531" s="359"/>
      <c r="V531" s="359"/>
      <c r="W531" s="359"/>
      <c r="X531" s="359"/>
      <c r="Y531" s="360" t="s">
        <v>491</v>
      </c>
      <c r="Z531" s="361"/>
      <c r="AA531" s="361"/>
      <c r="AB531" s="361"/>
      <c r="AC531" s="142" t="s">
        <v>474</v>
      </c>
      <c r="AD531" s="142"/>
      <c r="AE531" s="142"/>
      <c r="AF531" s="142"/>
      <c r="AG531" s="142"/>
      <c r="AH531" s="360" t="s">
        <v>391</v>
      </c>
      <c r="AI531" s="357"/>
      <c r="AJ531" s="357"/>
      <c r="AK531" s="357"/>
      <c r="AL531" s="357" t="s">
        <v>21</v>
      </c>
      <c r="AM531" s="357"/>
      <c r="AN531" s="357"/>
      <c r="AO531" s="362"/>
      <c r="AP531" s="363" t="s">
        <v>432</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431</v>
      </c>
      <c r="K564" s="358"/>
      <c r="L564" s="358"/>
      <c r="M564" s="358"/>
      <c r="N564" s="358"/>
      <c r="O564" s="358"/>
      <c r="P564" s="359" t="s">
        <v>27</v>
      </c>
      <c r="Q564" s="359"/>
      <c r="R564" s="359"/>
      <c r="S564" s="359"/>
      <c r="T564" s="359"/>
      <c r="U564" s="359"/>
      <c r="V564" s="359"/>
      <c r="W564" s="359"/>
      <c r="X564" s="359"/>
      <c r="Y564" s="360" t="s">
        <v>491</v>
      </c>
      <c r="Z564" s="361"/>
      <c r="AA564" s="361"/>
      <c r="AB564" s="361"/>
      <c r="AC564" s="142" t="s">
        <v>474</v>
      </c>
      <c r="AD564" s="142"/>
      <c r="AE564" s="142"/>
      <c r="AF564" s="142"/>
      <c r="AG564" s="142"/>
      <c r="AH564" s="360" t="s">
        <v>391</v>
      </c>
      <c r="AI564" s="357"/>
      <c r="AJ564" s="357"/>
      <c r="AK564" s="357"/>
      <c r="AL564" s="357" t="s">
        <v>21</v>
      </c>
      <c r="AM564" s="357"/>
      <c r="AN564" s="357"/>
      <c r="AO564" s="362"/>
      <c r="AP564" s="363" t="s">
        <v>432</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431</v>
      </c>
      <c r="K597" s="358"/>
      <c r="L597" s="358"/>
      <c r="M597" s="358"/>
      <c r="N597" s="358"/>
      <c r="O597" s="358"/>
      <c r="P597" s="359" t="s">
        <v>27</v>
      </c>
      <c r="Q597" s="359"/>
      <c r="R597" s="359"/>
      <c r="S597" s="359"/>
      <c r="T597" s="359"/>
      <c r="U597" s="359"/>
      <c r="V597" s="359"/>
      <c r="W597" s="359"/>
      <c r="X597" s="359"/>
      <c r="Y597" s="360" t="s">
        <v>491</v>
      </c>
      <c r="Z597" s="361"/>
      <c r="AA597" s="361"/>
      <c r="AB597" s="361"/>
      <c r="AC597" s="142" t="s">
        <v>474</v>
      </c>
      <c r="AD597" s="142"/>
      <c r="AE597" s="142"/>
      <c r="AF597" s="142"/>
      <c r="AG597" s="142"/>
      <c r="AH597" s="360" t="s">
        <v>391</v>
      </c>
      <c r="AI597" s="357"/>
      <c r="AJ597" s="357"/>
      <c r="AK597" s="357"/>
      <c r="AL597" s="357" t="s">
        <v>21</v>
      </c>
      <c r="AM597" s="357"/>
      <c r="AN597" s="357"/>
      <c r="AO597" s="362"/>
      <c r="AP597" s="363" t="s">
        <v>432</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431</v>
      </c>
      <c r="K630" s="358"/>
      <c r="L630" s="358"/>
      <c r="M630" s="358"/>
      <c r="N630" s="358"/>
      <c r="O630" s="358"/>
      <c r="P630" s="359" t="s">
        <v>27</v>
      </c>
      <c r="Q630" s="359"/>
      <c r="R630" s="359"/>
      <c r="S630" s="359"/>
      <c r="T630" s="359"/>
      <c r="U630" s="359"/>
      <c r="V630" s="359"/>
      <c r="W630" s="359"/>
      <c r="X630" s="359"/>
      <c r="Y630" s="360" t="s">
        <v>491</v>
      </c>
      <c r="Z630" s="361"/>
      <c r="AA630" s="361"/>
      <c r="AB630" s="361"/>
      <c r="AC630" s="142" t="s">
        <v>474</v>
      </c>
      <c r="AD630" s="142"/>
      <c r="AE630" s="142"/>
      <c r="AF630" s="142"/>
      <c r="AG630" s="142"/>
      <c r="AH630" s="360" t="s">
        <v>391</v>
      </c>
      <c r="AI630" s="357"/>
      <c r="AJ630" s="357"/>
      <c r="AK630" s="357"/>
      <c r="AL630" s="357" t="s">
        <v>21</v>
      </c>
      <c r="AM630" s="357"/>
      <c r="AN630" s="357"/>
      <c r="AO630" s="362"/>
      <c r="AP630" s="363" t="s">
        <v>432</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431</v>
      </c>
      <c r="K663" s="358"/>
      <c r="L663" s="358"/>
      <c r="M663" s="358"/>
      <c r="N663" s="358"/>
      <c r="O663" s="358"/>
      <c r="P663" s="359" t="s">
        <v>27</v>
      </c>
      <c r="Q663" s="359"/>
      <c r="R663" s="359"/>
      <c r="S663" s="359"/>
      <c r="T663" s="359"/>
      <c r="U663" s="359"/>
      <c r="V663" s="359"/>
      <c r="W663" s="359"/>
      <c r="X663" s="359"/>
      <c r="Y663" s="360" t="s">
        <v>491</v>
      </c>
      <c r="Z663" s="361"/>
      <c r="AA663" s="361"/>
      <c r="AB663" s="361"/>
      <c r="AC663" s="142" t="s">
        <v>474</v>
      </c>
      <c r="AD663" s="142"/>
      <c r="AE663" s="142"/>
      <c r="AF663" s="142"/>
      <c r="AG663" s="142"/>
      <c r="AH663" s="360" t="s">
        <v>391</v>
      </c>
      <c r="AI663" s="357"/>
      <c r="AJ663" s="357"/>
      <c r="AK663" s="357"/>
      <c r="AL663" s="357" t="s">
        <v>21</v>
      </c>
      <c r="AM663" s="357"/>
      <c r="AN663" s="357"/>
      <c r="AO663" s="362"/>
      <c r="AP663" s="363" t="s">
        <v>432</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431</v>
      </c>
      <c r="K696" s="358"/>
      <c r="L696" s="358"/>
      <c r="M696" s="358"/>
      <c r="N696" s="358"/>
      <c r="O696" s="358"/>
      <c r="P696" s="359" t="s">
        <v>27</v>
      </c>
      <c r="Q696" s="359"/>
      <c r="R696" s="359"/>
      <c r="S696" s="359"/>
      <c r="T696" s="359"/>
      <c r="U696" s="359"/>
      <c r="V696" s="359"/>
      <c r="W696" s="359"/>
      <c r="X696" s="359"/>
      <c r="Y696" s="360" t="s">
        <v>491</v>
      </c>
      <c r="Z696" s="361"/>
      <c r="AA696" s="361"/>
      <c r="AB696" s="361"/>
      <c r="AC696" s="142" t="s">
        <v>474</v>
      </c>
      <c r="AD696" s="142"/>
      <c r="AE696" s="142"/>
      <c r="AF696" s="142"/>
      <c r="AG696" s="142"/>
      <c r="AH696" s="360" t="s">
        <v>391</v>
      </c>
      <c r="AI696" s="357"/>
      <c r="AJ696" s="357"/>
      <c r="AK696" s="357"/>
      <c r="AL696" s="357" t="s">
        <v>21</v>
      </c>
      <c r="AM696" s="357"/>
      <c r="AN696" s="357"/>
      <c r="AO696" s="362"/>
      <c r="AP696" s="363" t="s">
        <v>432</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431</v>
      </c>
      <c r="K729" s="358"/>
      <c r="L729" s="358"/>
      <c r="M729" s="358"/>
      <c r="N729" s="358"/>
      <c r="O729" s="358"/>
      <c r="P729" s="359" t="s">
        <v>27</v>
      </c>
      <c r="Q729" s="359"/>
      <c r="R729" s="359"/>
      <c r="S729" s="359"/>
      <c r="T729" s="359"/>
      <c r="U729" s="359"/>
      <c r="V729" s="359"/>
      <c r="W729" s="359"/>
      <c r="X729" s="359"/>
      <c r="Y729" s="360" t="s">
        <v>491</v>
      </c>
      <c r="Z729" s="361"/>
      <c r="AA729" s="361"/>
      <c r="AB729" s="361"/>
      <c r="AC729" s="142" t="s">
        <v>474</v>
      </c>
      <c r="AD729" s="142"/>
      <c r="AE729" s="142"/>
      <c r="AF729" s="142"/>
      <c r="AG729" s="142"/>
      <c r="AH729" s="360" t="s">
        <v>391</v>
      </c>
      <c r="AI729" s="357"/>
      <c r="AJ729" s="357"/>
      <c r="AK729" s="357"/>
      <c r="AL729" s="357" t="s">
        <v>21</v>
      </c>
      <c r="AM729" s="357"/>
      <c r="AN729" s="357"/>
      <c r="AO729" s="362"/>
      <c r="AP729" s="363" t="s">
        <v>432</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431</v>
      </c>
      <c r="K762" s="358"/>
      <c r="L762" s="358"/>
      <c r="M762" s="358"/>
      <c r="N762" s="358"/>
      <c r="O762" s="358"/>
      <c r="P762" s="359" t="s">
        <v>27</v>
      </c>
      <c r="Q762" s="359"/>
      <c r="R762" s="359"/>
      <c r="S762" s="359"/>
      <c r="T762" s="359"/>
      <c r="U762" s="359"/>
      <c r="V762" s="359"/>
      <c r="W762" s="359"/>
      <c r="X762" s="359"/>
      <c r="Y762" s="360" t="s">
        <v>491</v>
      </c>
      <c r="Z762" s="361"/>
      <c r="AA762" s="361"/>
      <c r="AB762" s="361"/>
      <c r="AC762" s="142" t="s">
        <v>474</v>
      </c>
      <c r="AD762" s="142"/>
      <c r="AE762" s="142"/>
      <c r="AF762" s="142"/>
      <c r="AG762" s="142"/>
      <c r="AH762" s="360" t="s">
        <v>391</v>
      </c>
      <c r="AI762" s="357"/>
      <c r="AJ762" s="357"/>
      <c r="AK762" s="357"/>
      <c r="AL762" s="357" t="s">
        <v>21</v>
      </c>
      <c r="AM762" s="357"/>
      <c r="AN762" s="357"/>
      <c r="AO762" s="362"/>
      <c r="AP762" s="363" t="s">
        <v>432</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431</v>
      </c>
      <c r="K795" s="358"/>
      <c r="L795" s="358"/>
      <c r="M795" s="358"/>
      <c r="N795" s="358"/>
      <c r="O795" s="358"/>
      <c r="P795" s="359" t="s">
        <v>27</v>
      </c>
      <c r="Q795" s="359"/>
      <c r="R795" s="359"/>
      <c r="S795" s="359"/>
      <c r="T795" s="359"/>
      <c r="U795" s="359"/>
      <c r="V795" s="359"/>
      <c r="W795" s="359"/>
      <c r="X795" s="359"/>
      <c r="Y795" s="360" t="s">
        <v>491</v>
      </c>
      <c r="Z795" s="361"/>
      <c r="AA795" s="361"/>
      <c r="AB795" s="361"/>
      <c r="AC795" s="142" t="s">
        <v>474</v>
      </c>
      <c r="AD795" s="142"/>
      <c r="AE795" s="142"/>
      <c r="AF795" s="142"/>
      <c r="AG795" s="142"/>
      <c r="AH795" s="360" t="s">
        <v>391</v>
      </c>
      <c r="AI795" s="357"/>
      <c r="AJ795" s="357"/>
      <c r="AK795" s="357"/>
      <c r="AL795" s="357" t="s">
        <v>21</v>
      </c>
      <c r="AM795" s="357"/>
      <c r="AN795" s="357"/>
      <c r="AO795" s="362"/>
      <c r="AP795" s="363" t="s">
        <v>432</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431</v>
      </c>
      <c r="K828" s="358"/>
      <c r="L828" s="358"/>
      <c r="M828" s="358"/>
      <c r="N828" s="358"/>
      <c r="O828" s="358"/>
      <c r="P828" s="359" t="s">
        <v>27</v>
      </c>
      <c r="Q828" s="359"/>
      <c r="R828" s="359"/>
      <c r="S828" s="359"/>
      <c r="T828" s="359"/>
      <c r="U828" s="359"/>
      <c r="V828" s="359"/>
      <c r="W828" s="359"/>
      <c r="X828" s="359"/>
      <c r="Y828" s="360" t="s">
        <v>491</v>
      </c>
      <c r="Z828" s="361"/>
      <c r="AA828" s="361"/>
      <c r="AB828" s="361"/>
      <c r="AC828" s="142" t="s">
        <v>474</v>
      </c>
      <c r="AD828" s="142"/>
      <c r="AE828" s="142"/>
      <c r="AF828" s="142"/>
      <c r="AG828" s="142"/>
      <c r="AH828" s="360" t="s">
        <v>391</v>
      </c>
      <c r="AI828" s="357"/>
      <c r="AJ828" s="357"/>
      <c r="AK828" s="357"/>
      <c r="AL828" s="357" t="s">
        <v>21</v>
      </c>
      <c r="AM828" s="357"/>
      <c r="AN828" s="357"/>
      <c r="AO828" s="362"/>
      <c r="AP828" s="363" t="s">
        <v>432</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431</v>
      </c>
      <c r="K861" s="358"/>
      <c r="L861" s="358"/>
      <c r="M861" s="358"/>
      <c r="N861" s="358"/>
      <c r="O861" s="358"/>
      <c r="P861" s="359" t="s">
        <v>27</v>
      </c>
      <c r="Q861" s="359"/>
      <c r="R861" s="359"/>
      <c r="S861" s="359"/>
      <c r="T861" s="359"/>
      <c r="U861" s="359"/>
      <c r="V861" s="359"/>
      <c r="W861" s="359"/>
      <c r="X861" s="359"/>
      <c r="Y861" s="360" t="s">
        <v>491</v>
      </c>
      <c r="Z861" s="361"/>
      <c r="AA861" s="361"/>
      <c r="AB861" s="361"/>
      <c r="AC861" s="142" t="s">
        <v>474</v>
      </c>
      <c r="AD861" s="142"/>
      <c r="AE861" s="142"/>
      <c r="AF861" s="142"/>
      <c r="AG861" s="142"/>
      <c r="AH861" s="360" t="s">
        <v>391</v>
      </c>
      <c r="AI861" s="357"/>
      <c r="AJ861" s="357"/>
      <c r="AK861" s="357"/>
      <c r="AL861" s="357" t="s">
        <v>21</v>
      </c>
      <c r="AM861" s="357"/>
      <c r="AN861" s="357"/>
      <c r="AO861" s="362"/>
      <c r="AP861" s="363" t="s">
        <v>432</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431</v>
      </c>
      <c r="K894" s="358"/>
      <c r="L894" s="358"/>
      <c r="M894" s="358"/>
      <c r="N894" s="358"/>
      <c r="O894" s="358"/>
      <c r="P894" s="359" t="s">
        <v>27</v>
      </c>
      <c r="Q894" s="359"/>
      <c r="R894" s="359"/>
      <c r="S894" s="359"/>
      <c r="T894" s="359"/>
      <c r="U894" s="359"/>
      <c r="V894" s="359"/>
      <c r="W894" s="359"/>
      <c r="X894" s="359"/>
      <c r="Y894" s="360" t="s">
        <v>491</v>
      </c>
      <c r="Z894" s="361"/>
      <c r="AA894" s="361"/>
      <c r="AB894" s="361"/>
      <c r="AC894" s="142" t="s">
        <v>474</v>
      </c>
      <c r="AD894" s="142"/>
      <c r="AE894" s="142"/>
      <c r="AF894" s="142"/>
      <c r="AG894" s="142"/>
      <c r="AH894" s="360" t="s">
        <v>391</v>
      </c>
      <c r="AI894" s="357"/>
      <c r="AJ894" s="357"/>
      <c r="AK894" s="357"/>
      <c r="AL894" s="357" t="s">
        <v>21</v>
      </c>
      <c r="AM894" s="357"/>
      <c r="AN894" s="357"/>
      <c r="AO894" s="362"/>
      <c r="AP894" s="363" t="s">
        <v>432</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431</v>
      </c>
      <c r="K927" s="358"/>
      <c r="L927" s="358"/>
      <c r="M927" s="358"/>
      <c r="N927" s="358"/>
      <c r="O927" s="358"/>
      <c r="P927" s="359" t="s">
        <v>27</v>
      </c>
      <c r="Q927" s="359"/>
      <c r="R927" s="359"/>
      <c r="S927" s="359"/>
      <c r="T927" s="359"/>
      <c r="U927" s="359"/>
      <c r="V927" s="359"/>
      <c r="W927" s="359"/>
      <c r="X927" s="359"/>
      <c r="Y927" s="360" t="s">
        <v>491</v>
      </c>
      <c r="Z927" s="361"/>
      <c r="AA927" s="361"/>
      <c r="AB927" s="361"/>
      <c r="AC927" s="142" t="s">
        <v>474</v>
      </c>
      <c r="AD927" s="142"/>
      <c r="AE927" s="142"/>
      <c r="AF927" s="142"/>
      <c r="AG927" s="142"/>
      <c r="AH927" s="360" t="s">
        <v>391</v>
      </c>
      <c r="AI927" s="357"/>
      <c r="AJ927" s="357"/>
      <c r="AK927" s="357"/>
      <c r="AL927" s="357" t="s">
        <v>21</v>
      </c>
      <c r="AM927" s="357"/>
      <c r="AN927" s="357"/>
      <c r="AO927" s="362"/>
      <c r="AP927" s="363" t="s">
        <v>432</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431</v>
      </c>
      <c r="K960" s="358"/>
      <c r="L960" s="358"/>
      <c r="M960" s="358"/>
      <c r="N960" s="358"/>
      <c r="O960" s="358"/>
      <c r="P960" s="359" t="s">
        <v>27</v>
      </c>
      <c r="Q960" s="359"/>
      <c r="R960" s="359"/>
      <c r="S960" s="359"/>
      <c r="T960" s="359"/>
      <c r="U960" s="359"/>
      <c r="V960" s="359"/>
      <c r="W960" s="359"/>
      <c r="X960" s="359"/>
      <c r="Y960" s="360" t="s">
        <v>491</v>
      </c>
      <c r="Z960" s="361"/>
      <c r="AA960" s="361"/>
      <c r="AB960" s="361"/>
      <c r="AC960" s="142" t="s">
        <v>474</v>
      </c>
      <c r="AD960" s="142"/>
      <c r="AE960" s="142"/>
      <c r="AF960" s="142"/>
      <c r="AG960" s="142"/>
      <c r="AH960" s="360" t="s">
        <v>391</v>
      </c>
      <c r="AI960" s="357"/>
      <c r="AJ960" s="357"/>
      <c r="AK960" s="357"/>
      <c r="AL960" s="357" t="s">
        <v>21</v>
      </c>
      <c r="AM960" s="357"/>
      <c r="AN960" s="357"/>
      <c r="AO960" s="362"/>
      <c r="AP960" s="363" t="s">
        <v>432</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431</v>
      </c>
      <c r="K993" s="358"/>
      <c r="L993" s="358"/>
      <c r="M993" s="358"/>
      <c r="N993" s="358"/>
      <c r="O993" s="358"/>
      <c r="P993" s="359" t="s">
        <v>27</v>
      </c>
      <c r="Q993" s="359"/>
      <c r="R993" s="359"/>
      <c r="S993" s="359"/>
      <c r="T993" s="359"/>
      <c r="U993" s="359"/>
      <c r="V993" s="359"/>
      <c r="W993" s="359"/>
      <c r="X993" s="359"/>
      <c r="Y993" s="360" t="s">
        <v>491</v>
      </c>
      <c r="Z993" s="361"/>
      <c r="AA993" s="361"/>
      <c r="AB993" s="361"/>
      <c r="AC993" s="142" t="s">
        <v>474</v>
      </c>
      <c r="AD993" s="142"/>
      <c r="AE993" s="142"/>
      <c r="AF993" s="142"/>
      <c r="AG993" s="142"/>
      <c r="AH993" s="360" t="s">
        <v>391</v>
      </c>
      <c r="AI993" s="357"/>
      <c r="AJ993" s="357"/>
      <c r="AK993" s="357"/>
      <c r="AL993" s="357" t="s">
        <v>21</v>
      </c>
      <c r="AM993" s="357"/>
      <c r="AN993" s="357"/>
      <c r="AO993" s="362"/>
      <c r="AP993" s="363" t="s">
        <v>432</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431</v>
      </c>
      <c r="K1026" s="358"/>
      <c r="L1026" s="358"/>
      <c r="M1026" s="358"/>
      <c r="N1026" s="358"/>
      <c r="O1026" s="358"/>
      <c r="P1026" s="359" t="s">
        <v>27</v>
      </c>
      <c r="Q1026" s="359"/>
      <c r="R1026" s="359"/>
      <c r="S1026" s="359"/>
      <c r="T1026" s="359"/>
      <c r="U1026" s="359"/>
      <c r="V1026" s="359"/>
      <c r="W1026" s="359"/>
      <c r="X1026" s="359"/>
      <c r="Y1026" s="360" t="s">
        <v>491</v>
      </c>
      <c r="Z1026" s="361"/>
      <c r="AA1026" s="361"/>
      <c r="AB1026" s="361"/>
      <c r="AC1026" s="142" t="s">
        <v>474</v>
      </c>
      <c r="AD1026" s="142"/>
      <c r="AE1026" s="142"/>
      <c r="AF1026" s="142"/>
      <c r="AG1026" s="142"/>
      <c r="AH1026" s="360" t="s">
        <v>391</v>
      </c>
      <c r="AI1026" s="357"/>
      <c r="AJ1026" s="357"/>
      <c r="AK1026" s="357"/>
      <c r="AL1026" s="357" t="s">
        <v>21</v>
      </c>
      <c r="AM1026" s="357"/>
      <c r="AN1026" s="357"/>
      <c r="AO1026" s="362"/>
      <c r="AP1026" s="363" t="s">
        <v>432</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431</v>
      </c>
      <c r="K1059" s="358"/>
      <c r="L1059" s="358"/>
      <c r="M1059" s="358"/>
      <c r="N1059" s="358"/>
      <c r="O1059" s="358"/>
      <c r="P1059" s="359" t="s">
        <v>27</v>
      </c>
      <c r="Q1059" s="359"/>
      <c r="R1059" s="359"/>
      <c r="S1059" s="359"/>
      <c r="T1059" s="359"/>
      <c r="U1059" s="359"/>
      <c r="V1059" s="359"/>
      <c r="W1059" s="359"/>
      <c r="X1059" s="359"/>
      <c r="Y1059" s="360" t="s">
        <v>491</v>
      </c>
      <c r="Z1059" s="361"/>
      <c r="AA1059" s="361"/>
      <c r="AB1059" s="361"/>
      <c r="AC1059" s="142" t="s">
        <v>474</v>
      </c>
      <c r="AD1059" s="142"/>
      <c r="AE1059" s="142"/>
      <c r="AF1059" s="142"/>
      <c r="AG1059" s="142"/>
      <c r="AH1059" s="360" t="s">
        <v>391</v>
      </c>
      <c r="AI1059" s="357"/>
      <c r="AJ1059" s="357"/>
      <c r="AK1059" s="357"/>
      <c r="AL1059" s="357" t="s">
        <v>21</v>
      </c>
      <c r="AM1059" s="357"/>
      <c r="AN1059" s="357"/>
      <c r="AO1059" s="362"/>
      <c r="AP1059" s="363" t="s">
        <v>432</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431</v>
      </c>
      <c r="K1092" s="358"/>
      <c r="L1092" s="358"/>
      <c r="M1092" s="358"/>
      <c r="N1092" s="358"/>
      <c r="O1092" s="358"/>
      <c r="P1092" s="359" t="s">
        <v>27</v>
      </c>
      <c r="Q1092" s="359"/>
      <c r="R1092" s="359"/>
      <c r="S1092" s="359"/>
      <c r="T1092" s="359"/>
      <c r="U1092" s="359"/>
      <c r="V1092" s="359"/>
      <c r="W1092" s="359"/>
      <c r="X1092" s="359"/>
      <c r="Y1092" s="360" t="s">
        <v>491</v>
      </c>
      <c r="Z1092" s="361"/>
      <c r="AA1092" s="361"/>
      <c r="AB1092" s="361"/>
      <c r="AC1092" s="142" t="s">
        <v>474</v>
      </c>
      <c r="AD1092" s="142"/>
      <c r="AE1092" s="142"/>
      <c r="AF1092" s="142"/>
      <c r="AG1092" s="142"/>
      <c r="AH1092" s="360" t="s">
        <v>391</v>
      </c>
      <c r="AI1092" s="357"/>
      <c r="AJ1092" s="357"/>
      <c r="AK1092" s="357"/>
      <c r="AL1092" s="357" t="s">
        <v>21</v>
      </c>
      <c r="AM1092" s="357"/>
      <c r="AN1092" s="357"/>
      <c r="AO1092" s="362"/>
      <c r="AP1092" s="363" t="s">
        <v>432</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431</v>
      </c>
      <c r="K1125" s="358"/>
      <c r="L1125" s="358"/>
      <c r="M1125" s="358"/>
      <c r="N1125" s="358"/>
      <c r="O1125" s="358"/>
      <c r="P1125" s="359" t="s">
        <v>27</v>
      </c>
      <c r="Q1125" s="359"/>
      <c r="R1125" s="359"/>
      <c r="S1125" s="359"/>
      <c r="T1125" s="359"/>
      <c r="U1125" s="359"/>
      <c r="V1125" s="359"/>
      <c r="W1125" s="359"/>
      <c r="X1125" s="359"/>
      <c r="Y1125" s="360" t="s">
        <v>491</v>
      </c>
      <c r="Z1125" s="361"/>
      <c r="AA1125" s="361"/>
      <c r="AB1125" s="361"/>
      <c r="AC1125" s="142" t="s">
        <v>474</v>
      </c>
      <c r="AD1125" s="142"/>
      <c r="AE1125" s="142"/>
      <c r="AF1125" s="142"/>
      <c r="AG1125" s="142"/>
      <c r="AH1125" s="360" t="s">
        <v>391</v>
      </c>
      <c r="AI1125" s="357"/>
      <c r="AJ1125" s="357"/>
      <c r="AK1125" s="357"/>
      <c r="AL1125" s="357" t="s">
        <v>21</v>
      </c>
      <c r="AM1125" s="357"/>
      <c r="AN1125" s="357"/>
      <c r="AO1125" s="362"/>
      <c r="AP1125" s="363" t="s">
        <v>432</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431</v>
      </c>
      <c r="K1158" s="358"/>
      <c r="L1158" s="358"/>
      <c r="M1158" s="358"/>
      <c r="N1158" s="358"/>
      <c r="O1158" s="358"/>
      <c r="P1158" s="359" t="s">
        <v>27</v>
      </c>
      <c r="Q1158" s="359"/>
      <c r="R1158" s="359"/>
      <c r="S1158" s="359"/>
      <c r="T1158" s="359"/>
      <c r="U1158" s="359"/>
      <c r="V1158" s="359"/>
      <c r="W1158" s="359"/>
      <c r="X1158" s="359"/>
      <c r="Y1158" s="360" t="s">
        <v>491</v>
      </c>
      <c r="Z1158" s="361"/>
      <c r="AA1158" s="361"/>
      <c r="AB1158" s="361"/>
      <c r="AC1158" s="142" t="s">
        <v>474</v>
      </c>
      <c r="AD1158" s="142"/>
      <c r="AE1158" s="142"/>
      <c r="AF1158" s="142"/>
      <c r="AG1158" s="142"/>
      <c r="AH1158" s="360" t="s">
        <v>391</v>
      </c>
      <c r="AI1158" s="357"/>
      <c r="AJ1158" s="357"/>
      <c r="AK1158" s="357"/>
      <c r="AL1158" s="357" t="s">
        <v>21</v>
      </c>
      <c r="AM1158" s="357"/>
      <c r="AN1158" s="357"/>
      <c r="AO1158" s="362"/>
      <c r="AP1158" s="363" t="s">
        <v>432</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431</v>
      </c>
      <c r="K1191" s="358"/>
      <c r="L1191" s="358"/>
      <c r="M1191" s="358"/>
      <c r="N1191" s="358"/>
      <c r="O1191" s="358"/>
      <c r="P1191" s="359" t="s">
        <v>27</v>
      </c>
      <c r="Q1191" s="359"/>
      <c r="R1191" s="359"/>
      <c r="S1191" s="359"/>
      <c r="T1191" s="359"/>
      <c r="U1191" s="359"/>
      <c r="V1191" s="359"/>
      <c r="W1191" s="359"/>
      <c r="X1191" s="359"/>
      <c r="Y1191" s="360" t="s">
        <v>491</v>
      </c>
      <c r="Z1191" s="361"/>
      <c r="AA1191" s="361"/>
      <c r="AB1191" s="361"/>
      <c r="AC1191" s="142" t="s">
        <v>474</v>
      </c>
      <c r="AD1191" s="142"/>
      <c r="AE1191" s="142"/>
      <c r="AF1191" s="142"/>
      <c r="AG1191" s="142"/>
      <c r="AH1191" s="360" t="s">
        <v>391</v>
      </c>
      <c r="AI1191" s="357"/>
      <c r="AJ1191" s="357"/>
      <c r="AK1191" s="357"/>
      <c r="AL1191" s="357" t="s">
        <v>21</v>
      </c>
      <c r="AM1191" s="357"/>
      <c r="AN1191" s="357"/>
      <c r="AO1191" s="362"/>
      <c r="AP1191" s="363" t="s">
        <v>432</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431</v>
      </c>
      <c r="K1224" s="358"/>
      <c r="L1224" s="358"/>
      <c r="M1224" s="358"/>
      <c r="N1224" s="358"/>
      <c r="O1224" s="358"/>
      <c r="P1224" s="359" t="s">
        <v>27</v>
      </c>
      <c r="Q1224" s="359"/>
      <c r="R1224" s="359"/>
      <c r="S1224" s="359"/>
      <c r="T1224" s="359"/>
      <c r="U1224" s="359"/>
      <c r="V1224" s="359"/>
      <c r="W1224" s="359"/>
      <c r="X1224" s="359"/>
      <c r="Y1224" s="360" t="s">
        <v>491</v>
      </c>
      <c r="Z1224" s="361"/>
      <c r="AA1224" s="361"/>
      <c r="AB1224" s="361"/>
      <c r="AC1224" s="142" t="s">
        <v>474</v>
      </c>
      <c r="AD1224" s="142"/>
      <c r="AE1224" s="142"/>
      <c r="AF1224" s="142"/>
      <c r="AG1224" s="142"/>
      <c r="AH1224" s="360" t="s">
        <v>391</v>
      </c>
      <c r="AI1224" s="357"/>
      <c r="AJ1224" s="357"/>
      <c r="AK1224" s="357"/>
      <c r="AL1224" s="357" t="s">
        <v>21</v>
      </c>
      <c r="AM1224" s="357"/>
      <c r="AN1224" s="357"/>
      <c r="AO1224" s="362"/>
      <c r="AP1224" s="363" t="s">
        <v>432</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431</v>
      </c>
      <c r="K1257" s="358"/>
      <c r="L1257" s="358"/>
      <c r="M1257" s="358"/>
      <c r="N1257" s="358"/>
      <c r="O1257" s="358"/>
      <c r="P1257" s="359" t="s">
        <v>27</v>
      </c>
      <c r="Q1257" s="359"/>
      <c r="R1257" s="359"/>
      <c r="S1257" s="359"/>
      <c r="T1257" s="359"/>
      <c r="U1257" s="359"/>
      <c r="V1257" s="359"/>
      <c r="W1257" s="359"/>
      <c r="X1257" s="359"/>
      <c r="Y1257" s="360" t="s">
        <v>491</v>
      </c>
      <c r="Z1257" s="361"/>
      <c r="AA1257" s="361"/>
      <c r="AB1257" s="361"/>
      <c r="AC1257" s="142" t="s">
        <v>474</v>
      </c>
      <c r="AD1257" s="142"/>
      <c r="AE1257" s="142"/>
      <c r="AF1257" s="142"/>
      <c r="AG1257" s="142"/>
      <c r="AH1257" s="360" t="s">
        <v>391</v>
      </c>
      <c r="AI1257" s="357"/>
      <c r="AJ1257" s="357"/>
      <c r="AK1257" s="357"/>
      <c r="AL1257" s="357" t="s">
        <v>21</v>
      </c>
      <c r="AM1257" s="357"/>
      <c r="AN1257" s="357"/>
      <c r="AO1257" s="362"/>
      <c r="AP1257" s="363" t="s">
        <v>432</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431</v>
      </c>
      <c r="K1290" s="358"/>
      <c r="L1290" s="358"/>
      <c r="M1290" s="358"/>
      <c r="N1290" s="358"/>
      <c r="O1290" s="358"/>
      <c r="P1290" s="359" t="s">
        <v>27</v>
      </c>
      <c r="Q1290" s="359"/>
      <c r="R1290" s="359"/>
      <c r="S1290" s="359"/>
      <c r="T1290" s="359"/>
      <c r="U1290" s="359"/>
      <c r="V1290" s="359"/>
      <c r="W1290" s="359"/>
      <c r="X1290" s="359"/>
      <c r="Y1290" s="360" t="s">
        <v>491</v>
      </c>
      <c r="Z1290" s="361"/>
      <c r="AA1290" s="361"/>
      <c r="AB1290" s="361"/>
      <c r="AC1290" s="142" t="s">
        <v>474</v>
      </c>
      <c r="AD1290" s="142"/>
      <c r="AE1290" s="142"/>
      <c r="AF1290" s="142"/>
      <c r="AG1290" s="142"/>
      <c r="AH1290" s="360" t="s">
        <v>391</v>
      </c>
      <c r="AI1290" s="357"/>
      <c r="AJ1290" s="357"/>
      <c r="AK1290" s="357"/>
      <c r="AL1290" s="357" t="s">
        <v>21</v>
      </c>
      <c r="AM1290" s="357"/>
      <c r="AN1290" s="357"/>
      <c r="AO1290" s="362"/>
      <c r="AP1290" s="363" t="s">
        <v>432</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2018-08-24T06:45:13Z</cp:lastPrinted>
  <dcterms:created xsi:type="dcterms:W3CDTF">2012-03-13T00:50:25Z</dcterms:created>
  <dcterms:modified xsi:type="dcterms:W3CDTF">2018-08-24T06:45:15Z</dcterms:modified>
</cp:coreProperties>
</file>