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⑬その他\企画１係\企画１係重要資料\井上作成\★作業フォルダ\行政事業レビュー\H30\180816  【作業依頼：8／27(月)15：00〆】最終公表に向けたレビューシート等の追記・修正等\04_最終\"/>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45" windowHeight="63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G805" i="3" l="1"/>
  <c r="AH794" i="3" l="1"/>
  <c r="Y807" i="3"/>
  <c r="L807" i="3"/>
  <c r="AU794" i="3"/>
  <c r="AC792" i="3"/>
  <c r="AU781" i="3" l="1"/>
  <c r="AH781" i="3"/>
  <c r="AC779" i="3"/>
  <c r="Y781" i="3"/>
  <c r="L781" i="3"/>
  <c r="G779"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Y794" i="3" l="1"/>
  <c r="Y804" i="3" s="1"/>
  <c r="L794" i="3"/>
  <c r="G792" i="3"/>
</calcChain>
</file>

<file path=xl/sharedStrings.xml><?xml version="1.0" encoding="utf-8"?>
<sst xmlns="http://schemas.openxmlformats.org/spreadsheetml/2006/main" count="3010" uniqueCount="629">
  <si>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</si>
  <si>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</si>
  <si>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</si>
  <si>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</si>
  <si>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</si>
  <si>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</si>
  <si>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</si>
  <si>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</si>
  <si>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</si>
  <si>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</si>
  <si>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</si>
  <si>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</si>
  <si>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</si>
  <si>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</si>
  <si>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</si>
  <si>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</si>
  <si>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</si>
  <si>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</si>
  <si>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</si>
  <si>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</si>
  <si>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</si>
  <si>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</si>
  <si>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</si>
  <si>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</si>
  <si>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</si>
  <si>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</si>
  <si>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</si>
  <si>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</si>
  <si>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</si>
  <si>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</si>
  <si>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</si>
  <si>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</si>
  <si>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</si>
  <si>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</si>
  <si>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</si>
  <si>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</si>
  <si>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</si>
  <si>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</si>
  <si>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</si>
  <si>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</si>
  <si>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</si>
  <si>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</si>
  <si>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</si>
  <si>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</si>
  <si>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</si>
  <si>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</si>
  <si>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</si>
  <si>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</si>
  <si>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</si>
  <si>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</si>
  <si>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</si>
  <si>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</si>
  <si>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</si>
  <si>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</si>
  <si>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</si>
  <si>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</si>
  <si>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</si>
  <si>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</si>
  <si>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</si>
  <si>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</si>
  <si>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</si>
  <si>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</si>
  <si>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</si>
  <si>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</si>
  <si>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</si>
  <si>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</si>
  <si>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</si>
  <si>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</si>
  <si>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</si>
  <si>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</si>
  <si>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</si>
  <si>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</si>
  <si>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</si>
  <si>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</si>
  <si>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</si>
  <si>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</si>
  <si>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</si>
  <si>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</si>
  <si>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</si>
  <si>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</si>
  <si>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</si>
  <si>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</si>
  <si>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</si>
  <si>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</si>
  <si>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</si>
  <si>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</si>
  <si>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</si>
  <si>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</si>
  <si>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</si>
  <si>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</si>
  <si>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</si>
  <si>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</si>
  <si>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</si>
  <si>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</si>
  <si>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</si>
  <si>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</si>
  <si>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</si>
  <si>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</si>
  <si>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</si>
  <si>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</si>
  <si>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</si>
  <si>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</si>
  <si>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</si>
  <si>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</si>
  <si>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</si>
  <si>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</si>
  <si>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</si>
  <si>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</si>
  <si>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</si>
  <si>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</si>
  <si>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</si>
  <si>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</si>
  <si>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</si>
  <si>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</si>
  <si>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</si>
  <si>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</si>
  <si>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</si>
  <si>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</si>
  <si>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</si>
  <si>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</si>
  <si>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</si>
  <si>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</si>
  <si>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</si>
  <si>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</si>
  <si>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</si>
  <si>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</si>
  <si>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</si>
  <si>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</si>
  <si>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</si>
  <si>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</si>
  <si>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</si>
  <si>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</si>
  <si>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</si>
  <si>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</si>
  <si>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</si>
  <si>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</si>
  <si>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</si>
  <si>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</si>
  <si>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</si>
  <si>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</si>
  <si>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</si>
  <si>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</si>
  <si>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</si>
  <si>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</si>
  <si>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</si>
  <si>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</si>
  <si>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</si>
  <si>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</si>
  <si>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</si>
  <si>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</si>
  <si>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</si>
  <si>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</si>
  <si>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</si>
  <si>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</si>
  <si>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</si>
  <si>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</si>
  <si>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</si>
  <si>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</si>
  <si>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</si>
  <si>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</si>
  <si>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</si>
  <si>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</si>
  <si>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</si>
  <si>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</si>
  <si>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</si>
  <si>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</si>
  <si>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</si>
  <si>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</si>
  <si>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</si>
  <si>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</si>
  <si>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</si>
  <si>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</si>
  <si>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</si>
  <si>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</si>
  <si>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</si>
  <si>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</si>
  <si>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</si>
  <si>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</si>
  <si>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</si>
  <si>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</si>
  <si>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</si>
  <si>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</si>
  <si>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</si>
  <si>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</si>
  <si>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</si>
  <si>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</si>
  <si>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</si>
  <si>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</si>
  <si>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</si>
  <si>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</si>
  <si>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</si>
  <si>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</si>
  <si>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</si>
  <si>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</si>
  <si>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</si>
  <si>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</si>
  <si>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</si>
  <si>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</si>
  <si>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</si>
  <si>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</si>
  <si>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</si>
  <si>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</si>
  <si>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</si>
  <si>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</si>
  <si>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</si>
  <si>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</si>
  <si>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</si>
  <si>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</si>
  <si>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</si>
  <si>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</si>
  <si>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</si>
  <si>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</si>
  <si>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</si>
  <si>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</si>
  <si>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</si>
  <si>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</si>
  <si>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</si>
  <si>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</si>
  <si>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</si>
  <si>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</si>
  <si>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</si>
  <si>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</si>
  <si>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</si>
  <si>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</si>
  <si>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</si>
  <si>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</si>
  <si>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</si>
  <si>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</si>
  <si>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</si>
  <si>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</si>
  <si>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</si>
  <si>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</si>
  <si>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</si>
  <si>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</si>
  <si>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</si>
  <si>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</si>
  <si>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</si>
  <si>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</si>
  <si>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</si>
  <si>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</si>
  <si>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</si>
  <si>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</si>
  <si>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</si>
  <si>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</si>
  <si>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</si>
  <si>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</si>
  <si>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</si>
  <si>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</si>
  <si>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</si>
  <si>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</si>
  <si>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</si>
  <si>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</si>
  <si>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</si>
  <si>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</si>
  <si>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</si>
  <si>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</si>
  <si>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</si>
  <si>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</si>
  <si>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</si>
  <si>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</si>
  <si>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</si>
  <si>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</si>
  <si>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</si>
  <si>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</si>
  <si>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</si>
  <si>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</si>
  <si>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</si>
  <si>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</si>
  <si>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</si>
  <si>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</si>
  <si>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</si>
  <si>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</si>
  <si>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</si>
  <si>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</si>
  <si>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</si>
  <si>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</si>
  <si>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</si>
  <si>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</si>
  <si>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</si>
  <si>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</si>
  <si>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</si>
  <si>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</si>
  <si>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</si>
  <si>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</si>
  <si>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</si>
  <si>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</si>
  <si>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</si>
  <si>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</si>
  <si>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</si>
  <si>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</si>
  <si>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</si>
  <si>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</si>
  <si>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</si>
  <si>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</si>
  <si>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</si>
  <si>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</si>
  <si>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</si>
  <si>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</si>
  <si>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</si>
  <si>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</si>
  <si>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</si>
  <si>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</si>
  <si>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</si>
  <si>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</si>
  <si>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</si>
  <si>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</si>
  <si>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</si>
  <si>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</si>
  <si>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</si>
  <si>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</si>
  <si>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</si>
  <si>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</si>
  <si>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</si>
  <si>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</si>
  <si>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</si>
  <si>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</si>
  <si>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</si>
  <si>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</si>
  <si>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</si>
  <si>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</si>
  <si>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</si>
  <si>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</si>
  <si>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</si>
  <si>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</si>
  <si>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</si>
  <si>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</si>
  <si>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</si>
  <si>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</si>
  <si>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</si>
  <si>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</si>
  <si>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</si>
  <si>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</si>
  <si>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</si>
  <si>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</si>
  <si>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</si>
  <si>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</si>
  <si>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</si>
  <si>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</si>
  <si>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</si>
  <si>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</si>
  <si>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</si>
  <si>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</si>
  <si>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</si>
  <si>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</si>
  <si>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</si>
  <si>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</si>
  <si>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</si>
  <si>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</si>
  <si>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</si>
  <si>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</si>
  <si>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</si>
  <si>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</si>
  <si>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</si>
  <si>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</si>
  <si>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</si>
  <si>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</si>
  <si>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</si>
  <si>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</si>
  <si>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</si>
  <si>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</si>
  <si>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</si>
  <si>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</si>
  <si>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</si>
  <si>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</si>
  <si>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</si>
  <si>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</si>
  <si>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</si>
  <si>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</si>
  <si>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</si>
  <si>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</si>
  <si>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</si>
  <si>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</si>
  <si>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</si>
  <si>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</si>
  <si>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</si>
  <si>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</si>
  <si>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</si>
  <si>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</si>
  <si>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</si>
  <si>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</si>
  <si>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</si>
  <si>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</si>
  <si>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</si>
  <si>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</si>
  <si>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</si>
  <si>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</si>
  <si>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</si>
  <si>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</si>
  <si>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</si>
  <si>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</si>
  <si>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</si>
  <si>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</si>
  <si>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</si>
  <si>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</si>
  <si>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</si>
  <si>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</si>
  <si>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</si>
  <si>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</si>
  <si>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</si>
  <si>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</si>
  <si>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</si>
  <si>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</si>
  <si>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</si>
  <si>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</si>
  <si>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</si>
  <si>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</si>
  <si>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</si>
  <si>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</si>
  <si>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</si>
  <si>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</si>
  <si>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</si>
  <si>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</si>
  <si>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</si>
  <si>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</si>
  <si>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</si>
  <si>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</si>
  <si>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</si>
  <si>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</si>
  <si>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</si>
  <si>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</si>
  <si>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</si>
  <si>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</si>
  <si>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</si>
  <si>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</si>
  <si>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</si>
  <si>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</si>
  <si>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</si>
  <si>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</si>
  <si>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</si>
  <si>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</si>
  <si>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</si>
  <si>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</si>
  <si>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</si>
  <si>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</si>
  <si>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</si>
  <si>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</si>
  <si>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</si>
  <si>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</si>
  <si>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</si>
  <si>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</si>
  <si>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</si>
  <si>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</si>
  <si>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</si>
  <si>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</si>
  <si>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</si>
  <si>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</si>
  <si>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</si>
  <si>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</si>
  <si>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</si>
  <si>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</si>
  <si>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</si>
  <si>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</si>
  <si>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</si>
  <si>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</si>
  <si>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</si>
  <si>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</si>
  <si>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</si>
  <si>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</si>
  <si>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</si>
  <si>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</si>
  <si>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</si>
  <si>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</si>
  <si>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</si>
  <si>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</si>
  <si>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</si>
  <si>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</si>
  <si>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</si>
  <si>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</si>
  <si>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</si>
  <si>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</si>
  <si>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</si>
  <si>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</si>
  <si>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</si>
  <si>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</si>
  <si>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</si>
  <si>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</si>
  <si>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</si>
  <si>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</si>
  <si>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</si>
  <si>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</si>
  <si>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</si>
  <si>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</si>
  <si>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</si>
  <si>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</si>
  <si>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</si>
  <si>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</si>
  <si>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</si>
  <si>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</si>
  <si>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</si>
  <si>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</si>
  <si>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</si>
  <si>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</si>
  <si>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</si>
  <si>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</si>
  <si>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</si>
  <si>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</si>
  <si>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</si>
  <si>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</si>
  <si>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</si>
  <si>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</si>
  <si>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</si>
  <si>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</si>
  <si>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</si>
  <si>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</si>
  <si>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</si>
  <si>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</si>
  <si>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</si>
  <si>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</si>
  <si>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</si>
  <si>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</si>
  <si>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</si>
  <si>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</si>
  <si>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</si>
  <si>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</si>
  <si>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</si>
  <si>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</si>
  <si>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</si>
  <si>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</si>
  <si>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</si>
  <si>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</si>
  <si>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</si>
  <si>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</si>
  <si>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</si>
  <si>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</si>
  <si>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</si>
  <si>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</si>
  <si>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</si>
  <si>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</si>
  <si>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</si>
  <si>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</si>
  <si>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</si>
  <si>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</si>
  <si>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</si>
  <si>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</si>
  <si>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</si>
  <si>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</si>
  <si>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</si>
  <si>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</si>
  <si>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</si>
  <si>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</si>
  <si>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</si>
  <si>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</si>
  <si>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</si>
  <si>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</si>
  <si>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</si>
  <si>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</si>
  <si>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</si>
  <si>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国土交通省</t>
    <rPh sb="0" eb="2">
      <t>コクド</t>
    </rPh>
    <rPh sb="2" eb="5">
      <t>コウツウショウ</t>
    </rPh>
    <phoneticPr fontId="5"/>
  </si>
  <si>
    <t>道路構造物の予防保全の着実な実施に係る経費</t>
    <rPh sb="0" eb="2">
      <t>ドウロ</t>
    </rPh>
    <rPh sb="2" eb="5">
      <t>コウゾウブツ</t>
    </rPh>
    <rPh sb="6" eb="8">
      <t>ヨボウ</t>
    </rPh>
    <rPh sb="8" eb="10">
      <t>ホゼン</t>
    </rPh>
    <rPh sb="11" eb="13">
      <t>チャクジツ</t>
    </rPh>
    <rPh sb="14" eb="16">
      <t>ジッシ</t>
    </rPh>
    <rPh sb="17" eb="18">
      <t>カカ</t>
    </rPh>
    <rPh sb="19" eb="21">
      <t>ケイヒ</t>
    </rPh>
    <phoneticPr fontId="6"/>
  </si>
  <si>
    <t>道路局</t>
    <rPh sb="0" eb="3">
      <t>ドウロキョク</t>
    </rPh>
    <phoneticPr fontId="5"/>
  </si>
  <si>
    <t>○</t>
  </si>
  <si>
    <t>-</t>
  </si>
  <si>
    <t>-</t>
    <phoneticPr fontId="5"/>
  </si>
  <si>
    <t>高度成長期以降に整備したものが、今後、一斉に老朽化することを踏まえ、道路構造物の予防保全を推進していくことが重要となる。国土交通省においては、平成25年11月にインフラ長寿命化計画を策定し、平成26年５月には、インフラ長寿命化行動計画を策定し、老朽化対策に取り組んでいるところ。
『日本再興戦略』改訂2015（H27.6.30閣議決定）において、各府省は、インフラ老朽化対策のための計画策定や対策推進に活用可能な各種施策について、その周知及び充実を行うとされている。
ついては、老朽化対策の推進として、点検講習会、道路分野以外の道路のメンテナンスに活用可能なデータの調査等を実施する。</t>
    <rPh sb="285" eb="286">
      <t>トウ</t>
    </rPh>
    <phoneticPr fontId="6"/>
  </si>
  <si>
    <t>道路構造物の予防保全の着実な実施に向け
・点検・診断・措置等の適切な実施のための道路管理者への技術力向上支援
・道路のメンテナンスに活用できるデータの調査等を実施。</t>
    <rPh sb="0" eb="2">
      <t>ドウロ</t>
    </rPh>
    <rPh sb="2" eb="5">
      <t>コウゾウブツ</t>
    </rPh>
    <rPh sb="6" eb="8">
      <t>ヨボウ</t>
    </rPh>
    <rPh sb="8" eb="10">
      <t>ホゼン</t>
    </rPh>
    <rPh sb="11" eb="13">
      <t>チャクジツ</t>
    </rPh>
    <rPh sb="14" eb="16">
      <t>ジッシ</t>
    </rPh>
    <rPh sb="17" eb="18">
      <t>ム</t>
    </rPh>
    <rPh sb="56" eb="58">
      <t>ドウロ</t>
    </rPh>
    <rPh sb="66" eb="68">
      <t>カツヨウ</t>
    </rPh>
    <rPh sb="75" eb="77">
      <t>チョウサ</t>
    </rPh>
    <rPh sb="77" eb="78">
      <t>トウ</t>
    </rPh>
    <rPh sb="79" eb="81">
      <t>ジッシ</t>
    </rPh>
    <phoneticPr fontId="6"/>
  </si>
  <si>
    <t>道路交通安全対策費</t>
    <rPh sb="0" eb="2">
      <t>ドウロ</t>
    </rPh>
    <rPh sb="2" eb="4">
      <t>コウツウ</t>
    </rPh>
    <rPh sb="4" eb="6">
      <t>アンゼン</t>
    </rPh>
    <rPh sb="6" eb="9">
      <t>タイサクヒ</t>
    </rPh>
    <phoneticPr fontId="5"/>
  </si>
  <si>
    <t>人</t>
    <rPh sb="0" eb="1">
      <t>ニン</t>
    </rPh>
    <phoneticPr fontId="5"/>
  </si>
  <si>
    <t>国、地方公共団体職員を対象とした橋梁、トンネル等の点検に関する研修の累積受講人数</t>
    <rPh sb="0" eb="1">
      <t>クニ</t>
    </rPh>
    <rPh sb="11" eb="13">
      <t>タイショウ</t>
    </rPh>
    <rPh sb="16" eb="18">
      <t>キョウリョウ</t>
    </rPh>
    <rPh sb="23" eb="24">
      <t>トウ</t>
    </rPh>
    <rPh sb="25" eb="27">
      <t>テンケン</t>
    </rPh>
    <rPh sb="28" eb="29">
      <t>カン</t>
    </rPh>
    <rPh sb="31" eb="33">
      <t>ケンシュウ</t>
    </rPh>
    <rPh sb="34" eb="36">
      <t>ルイセキ</t>
    </rPh>
    <rPh sb="36" eb="38">
      <t>ジュコウ</t>
    </rPh>
    <rPh sb="38" eb="40">
      <t>ニンズウ</t>
    </rPh>
    <phoneticPr fontId="6"/>
  </si>
  <si>
    <t>５　安全で安心できる交通の確保、治安・生活安全の確保</t>
  </si>
  <si>
    <t>１５　道路交通の安全性を確保・向上する</t>
  </si>
  <si>
    <t>道路構造物の予防保全の着実な実施に向け
・点検・診断・措置等の適切な実施のための道路管理者への技術力向上支援
・道路のメンテナンスに活用できるデータの調査等を実施。</t>
  </si>
  <si>
    <t>老朽化対策の推進に寄与。</t>
    <rPh sb="0" eb="3">
      <t>ロウキュウカ</t>
    </rPh>
    <rPh sb="3" eb="5">
      <t>タイサク</t>
    </rPh>
    <rPh sb="6" eb="8">
      <t>スイシン</t>
    </rPh>
    <rPh sb="9" eb="11">
      <t>キヨ</t>
    </rPh>
    <phoneticPr fontId="5"/>
  </si>
  <si>
    <t>地方公共団体に対して、老朽化対策の推進に資する支援等を行うものであり、国で実施することが必要。</t>
    <rPh sb="0" eb="2">
      <t>チホウ</t>
    </rPh>
    <rPh sb="2" eb="4">
      <t>コウキョウ</t>
    </rPh>
    <rPh sb="4" eb="6">
      <t>ダンタイ</t>
    </rPh>
    <rPh sb="7" eb="8">
      <t>タイ</t>
    </rPh>
    <rPh sb="11" eb="14">
      <t>ロウキュウカ</t>
    </rPh>
    <rPh sb="14" eb="16">
      <t>タイサク</t>
    </rPh>
    <rPh sb="17" eb="19">
      <t>スイシン</t>
    </rPh>
    <rPh sb="20" eb="21">
      <t>シ</t>
    </rPh>
    <rPh sb="23" eb="25">
      <t>シエン</t>
    </rPh>
    <rPh sb="25" eb="26">
      <t>トウ</t>
    </rPh>
    <rPh sb="27" eb="28">
      <t>オコナ</t>
    </rPh>
    <rPh sb="35" eb="36">
      <t>クニ</t>
    </rPh>
    <rPh sb="37" eb="39">
      <t>ジッシ</t>
    </rPh>
    <rPh sb="44" eb="46">
      <t>ヒツヨウ</t>
    </rPh>
    <phoneticPr fontId="5"/>
  </si>
  <si>
    <t>老朽化対策の推進に寄与する事業であり、必要かつ優先度が高い。</t>
    <rPh sb="0" eb="3">
      <t>ロウキュウカ</t>
    </rPh>
    <rPh sb="3" eb="5">
      <t>タイサク</t>
    </rPh>
    <rPh sb="6" eb="8">
      <t>スイシン</t>
    </rPh>
    <rPh sb="9" eb="11">
      <t>キヨ</t>
    </rPh>
    <rPh sb="13" eb="15">
      <t>ジギョウ</t>
    </rPh>
    <rPh sb="19" eb="21">
      <t>ヒツヨウ</t>
    </rPh>
    <rPh sb="23" eb="26">
      <t>ユウセンド</t>
    </rPh>
    <rPh sb="27" eb="28">
      <t>タカ</t>
    </rPh>
    <phoneticPr fontId="5"/>
  </si>
  <si>
    <t>‐</t>
  </si>
  <si>
    <t>適切にコスト水準の妥当性を確認している。</t>
    <rPh sb="0" eb="2">
      <t>テキセツ</t>
    </rPh>
    <phoneticPr fontId="5"/>
  </si>
  <si>
    <t>実施内容に応じて地方整備局等へ適切に配分している。</t>
  </si>
  <si>
    <t>事業目的に即した仕様に基づき適正に執行している。</t>
  </si>
  <si>
    <t>講習会等の実施にあたっては、実績を踏まえ講習内容の見直しを図るなど、効率化に努めている。</t>
    <rPh sb="0" eb="4">
      <t>コウシュウカイナド</t>
    </rPh>
    <rPh sb="5" eb="7">
      <t>ジッシ</t>
    </rPh>
    <rPh sb="14" eb="16">
      <t>ジッセキ</t>
    </rPh>
    <rPh sb="17" eb="18">
      <t>フ</t>
    </rPh>
    <rPh sb="20" eb="22">
      <t>コウシュウ</t>
    </rPh>
    <rPh sb="22" eb="24">
      <t>ナイヨウ</t>
    </rPh>
    <rPh sb="25" eb="27">
      <t>ミナオ</t>
    </rPh>
    <rPh sb="29" eb="30">
      <t>ハカ</t>
    </rPh>
    <rPh sb="34" eb="37">
      <t>コウリツカ</t>
    </rPh>
    <rPh sb="38" eb="39">
      <t>ツト</t>
    </rPh>
    <phoneticPr fontId="5"/>
  </si>
  <si>
    <t>目標に見合った成果となっている。</t>
    <rPh sb="0" eb="2">
      <t>モクヒョウ</t>
    </rPh>
    <rPh sb="3" eb="5">
      <t>ミア</t>
    </rPh>
    <rPh sb="7" eb="9">
      <t>セイカ</t>
    </rPh>
    <phoneticPr fontId="5"/>
  </si>
  <si>
    <t>点検・補修に関する技術支援として講習会の開催が求められており、効果的に実施している。</t>
    <rPh sb="0" eb="2">
      <t>テンケン</t>
    </rPh>
    <rPh sb="3" eb="5">
      <t>ホシュウ</t>
    </rPh>
    <rPh sb="6" eb="7">
      <t>カン</t>
    </rPh>
    <rPh sb="9" eb="11">
      <t>ギジュツ</t>
    </rPh>
    <rPh sb="11" eb="13">
      <t>シエン</t>
    </rPh>
    <rPh sb="16" eb="19">
      <t>コウシュウカイ</t>
    </rPh>
    <rPh sb="20" eb="22">
      <t>カイサイ</t>
    </rPh>
    <rPh sb="23" eb="24">
      <t>モト</t>
    </rPh>
    <rPh sb="31" eb="34">
      <t>コウカテキ</t>
    </rPh>
    <rPh sb="35" eb="37">
      <t>ジッシ</t>
    </rPh>
    <phoneticPr fontId="5"/>
  </si>
  <si>
    <t>見込みに見合った実績となっている。</t>
    <rPh sb="0" eb="2">
      <t>ミコ</t>
    </rPh>
    <rPh sb="4" eb="6">
      <t>ミア</t>
    </rPh>
    <rPh sb="8" eb="10">
      <t>ジッセキ</t>
    </rPh>
    <phoneticPr fontId="5"/>
  </si>
  <si>
    <t>成果物は施策の推進のために十分活用されている。</t>
    <rPh sb="0" eb="3">
      <t>セイカブツ</t>
    </rPh>
    <rPh sb="4" eb="6">
      <t>シサク</t>
    </rPh>
    <rPh sb="7" eb="9">
      <t>スイシン</t>
    </rPh>
    <rPh sb="13" eb="15">
      <t>ジュウブン</t>
    </rPh>
    <rPh sb="15" eb="17">
      <t>カツヨウ</t>
    </rPh>
    <phoneticPr fontId="5"/>
  </si>
  <si>
    <t>地方公共団体への点検講習会の開催などにより、適切に予防保全の取組みを推進している。</t>
    <rPh sb="0" eb="2">
      <t>チホウ</t>
    </rPh>
    <rPh sb="2" eb="4">
      <t>コウキョウ</t>
    </rPh>
    <rPh sb="4" eb="6">
      <t>ダンタイ</t>
    </rPh>
    <rPh sb="8" eb="10">
      <t>テンケン</t>
    </rPh>
    <rPh sb="10" eb="13">
      <t>コウシュウカイ</t>
    </rPh>
    <rPh sb="14" eb="16">
      <t>カイサイ</t>
    </rPh>
    <rPh sb="22" eb="24">
      <t>テキセツ</t>
    </rPh>
    <rPh sb="25" eb="27">
      <t>ヨボウ</t>
    </rPh>
    <rPh sb="27" eb="29">
      <t>ホゼン</t>
    </rPh>
    <rPh sb="30" eb="32">
      <t>トリク</t>
    </rPh>
    <rPh sb="34" eb="36">
      <t>スイシン</t>
    </rPh>
    <phoneticPr fontId="6"/>
  </si>
  <si>
    <t>新26-32</t>
    <rPh sb="0" eb="1">
      <t>シン</t>
    </rPh>
    <phoneticPr fontId="5"/>
  </si>
  <si>
    <t>新26-026</t>
    <rPh sb="0" eb="1">
      <t>シン</t>
    </rPh>
    <phoneticPr fontId="5"/>
  </si>
  <si>
    <t>183</t>
    <phoneticPr fontId="5"/>
  </si>
  <si>
    <t>195</t>
    <phoneticPr fontId="5"/>
  </si>
  <si>
    <t>国道・技術課　等</t>
    <rPh sb="0" eb="2">
      <t>コクドウ</t>
    </rPh>
    <rPh sb="3" eb="5">
      <t>ギジュツ</t>
    </rPh>
    <rPh sb="5" eb="6">
      <t>カ</t>
    </rPh>
    <rPh sb="7" eb="8">
      <t>トウ</t>
    </rPh>
    <phoneticPr fontId="5"/>
  </si>
  <si>
    <t>入札・契約手続きの透明性・競争性の確保に努めており、支出先は企画競争等により選定。</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キカク</t>
    </rPh>
    <rPh sb="32" eb="34">
      <t>キョウソウ</t>
    </rPh>
    <rPh sb="34" eb="35">
      <t>トウ</t>
    </rPh>
    <rPh sb="38" eb="40">
      <t>センテイ</t>
    </rPh>
    <phoneticPr fontId="26"/>
  </si>
  <si>
    <t>有</t>
  </si>
  <si>
    <t>無</t>
  </si>
  <si>
    <t>地方公共団体のトンネルの点検実施率100%を目指す</t>
    <rPh sb="0" eb="2">
      <t>チホウ</t>
    </rPh>
    <rPh sb="2" eb="4">
      <t>コウキョウ</t>
    </rPh>
    <rPh sb="4" eb="6">
      <t>ダンタイ</t>
    </rPh>
    <rPh sb="12" eb="14">
      <t>テンケン</t>
    </rPh>
    <rPh sb="14" eb="17">
      <t>ジッシリツ</t>
    </rPh>
    <rPh sb="22" eb="24">
      <t>メザ</t>
    </rPh>
    <phoneticPr fontId="6"/>
  </si>
  <si>
    <t>-</t>
    <phoneticPr fontId="5"/>
  </si>
  <si>
    <t>-</t>
    <phoneticPr fontId="5"/>
  </si>
  <si>
    <t>関東地方整備局</t>
  </si>
  <si>
    <t>道路構造物の予防保全に関する資料作成、講習会実施</t>
  </si>
  <si>
    <t>北陸地方整備局</t>
  </si>
  <si>
    <t>四国地方整備局</t>
  </si>
  <si>
    <t>中国地方整備局</t>
  </si>
  <si>
    <t>中部地方整備局</t>
  </si>
  <si>
    <t>近畿地方整備局</t>
  </si>
  <si>
    <t>九州地方整備局</t>
  </si>
  <si>
    <t>北海道開発局</t>
  </si>
  <si>
    <t>東北地方整備局</t>
  </si>
  <si>
    <t>沖縄総合事務局</t>
  </si>
  <si>
    <t>道路構造物の予防保全に関する資料作成</t>
  </si>
  <si>
    <t>随意契約
（企画競争）</t>
  </si>
  <si>
    <t>道路構造物の予防保全に関する講習会実施</t>
  </si>
  <si>
    <t>（株）オリエンタルコンサルタンツ長野事務所</t>
  </si>
  <si>
    <t>（株）建設技術研究所　東京本社</t>
  </si>
  <si>
    <t>（一財）橋梁調査会</t>
  </si>
  <si>
    <t>（一社）関東地域づくり協会</t>
  </si>
  <si>
    <t>一般競争契約
（総合価格）</t>
  </si>
  <si>
    <t>（一財）先端建設技術センター</t>
  </si>
  <si>
    <t>（一社）沖縄しまたて協会</t>
  </si>
  <si>
    <t>（一財）土木研究センター</t>
  </si>
  <si>
    <t>随意契約
（少額）</t>
  </si>
  <si>
    <t>Ｈ２９新技術活用に関する技術検討業務先端建設技術センター・開発虎ノ門コンサルタント設計共同体</t>
    <rPh sb="45" eb="46">
      <t>タイ</t>
    </rPh>
    <phoneticPr fontId="5"/>
  </si>
  <si>
    <t>-</t>
    <phoneticPr fontId="5"/>
  </si>
  <si>
    <t>引き続き、予防保全の取組を推進し、道路構造物の長寿命化の推進を図る。
１社応札については、参加資格要件の緩和等を検討し、競争性の確保に努める。</t>
    <rPh sb="0" eb="1">
      <t>ヒ</t>
    </rPh>
    <rPh sb="2" eb="3">
      <t>ツヅ</t>
    </rPh>
    <rPh sb="5" eb="7">
      <t>ヨボウ</t>
    </rPh>
    <rPh sb="7" eb="9">
      <t>ホゼン</t>
    </rPh>
    <rPh sb="10" eb="12">
      <t>トリクミ</t>
    </rPh>
    <rPh sb="13" eb="15">
      <t>スイシン</t>
    </rPh>
    <rPh sb="17" eb="19">
      <t>ドウロ</t>
    </rPh>
    <rPh sb="19" eb="22">
      <t>コウゾウブツ</t>
    </rPh>
    <rPh sb="23" eb="27">
      <t>チョウジュミョウカ</t>
    </rPh>
    <rPh sb="28" eb="30">
      <t>スイシン</t>
    </rPh>
    <rPh sb="31" eb="32">
      <t>ハカ</t>
    </rPh>
    <rPh sb="36" eb="37">
      <t>シャ</t>
    </rPh>
    <rPh sb="37" eb="39">
      <t>オウサツ</t>
    </rPh>
    <rPh sb="49" eb="51">
      <t>ヨウケン</t>
    </rPh>
    <rPh sb="54" eb="55">
      <t>トウ</t>
    </rPh>
    <rPh sb="60" eb="63">
      <t>キョウソウセイ</t>
    </rPh>
    <rPh sb="64" eb="66">
      <t>カクホ</t>
    </rPh>
    <rPh sb="67" eb="68">
      <t>ツト</t>
    </rPh>
    <phoneticPr fontId="6"/>
  </si>
  <si>
    <t>-</t>
    <phoneticPr fontId="5"/>
  </si>
  <si>
    <t>パシフィックコンサルタンツ（株）首都圏本社</t>
  </si>
  <si>
    <t>大日本コンサルタント（株）関東支社</t>
  </si>
  <si>
    <t>日本工営（株）千葉営業所</t>
  </si>
  <si>
    <t>ＪＦＥエンジニアリング（株）橋梁事業部営業部</t>
  </si>
  <si>
    <t>地方公共団体の道路橋の点検実施率100％を目指す</t>
    <rPh sb="0" eb="2">
      <t>チホウ</t>
    </rPh>
    <rPh sb="2" eb="6">
      <t>コウキョウダンタイメザ</t>
    </rPh>
    <phoneticPr fontId="6"/>
  </si>
  <si>
    <t>引き続き、道路橋やトンネルの点検実施率が上がるよう事業を進めて頂きたい。</t>
    <rPh sb="0" eb="1">
      <t>ヒキツヅキ</t>
    </rPh>
    <phoneticPr fontId="5"/>
  </si>
  <si>
    <t>H30年度をもって終了予定。</t>
    <phoneticPr fontId="5"/>
  </si>
  <si>
    <t>終了予定</t>
  </si>
  <si>
    <t>課長　東川　直正　等</t>
    <rPh sb="0" eb="2">
      <t>カチョウ</t>
    </rPh>
    <rPh sb="3" eb="5">
      <t>ヒガシカワ</t>
    </rPh>
    <rPh sb="6" eb="8">
      <t>ナオマサ</t>
    </rPh>
    <rPh sb="9" eb="10">
      <t>トウ</t>
    </rPh>
    <phoneticPr fontId="5"/>
  </si>
  <si>
    <t>道路メンテナンス年報（平成30年8月）</t>
    <rPh sb="0" eb="2">
      <t>ドウロ</t>
    </rPh>
    <rPh sb="8" eb="10">
      <t>ネンポウ</t>
    </rPh>
    <rPh sb="11" eb="13">
      <t>ヘイセイ</t>
    </rPh>
    <rPh sb="15" eb="16">
      <t>ネン</t>
    </rPh>
    <rPh sb="17" eb="18">
      <t>ガツ</t>
    </rPh>
    <phoneticPr fontId="6"/>
  </si>
  <si>
    <t>引き続き点検実施率が上がるよう事業を推進し、予定どおりH30年度をもって終了予定。</t>
    <rPh sb="0" eb="1">
      <t>ヒ</t>
    </rPh>
    <rPh sb="2" eb="3">
      <t>ツヅ</t>
    </rPh>
    <rPh sb="4" eb="6">
      <t>テンケン</t>
    </rPh>
    <rPh sb="6" eb="9">
      <t>ジッシリツ</t>
    </rPh>
    <rPh sb="10" eb="11">
      <t>ア</t>
    </rPh>
    <rPh sb="15" eb="17">
      <t>ジギョウ</t>
    </rPh>
    <rPh sb="18" eb="20">
      <t>スイシン</t>
    </rPh>
    <rPh sb="22" eb="24">
      <t>ヨテイ</t>
    </rPh>
    <rPh sb="30" eb="32">
      <t>ネンド</t>
    </rPh>
    <rPh sb="36" eb="38">
      <t>シュウリョウ</t>
    </rPh>
    <rPh sb="38" eb="40">
      <t>ヨテイ</t>
    </rPh>
    <phoneticPr fontId="5"/>
  </si>
  <si>
    <t>道路橋の点検実施率※
（※管理橋梁数を点検実施済み橋梁数で除したもの）</t>
    <rPh sb="0" eb="2">
      <t>ドウロ</t>
    </rPh>
    <rPh sb="2" eb="3">
      <t>ハシ</t>
    </rPh>
    <rPh sb="4" eb="6">
      <t>テンケン</t>
    </rPh>
    <rPh sb="6" eb="9">
      <t>ジッシリツ</t>
    </rPh>
    <rPh sb="13" eb="15">
      <t>カンリ</t>
    </rPh>
    <rPh sb="15" eb="17">
      <t>キョウリョウ</t>
    </rPh>
    <rPh sb="17" eb="18">
      <t>スウ</t>
    </rPh>
    <rPh sb="19" eb="21">
      <t>テンケン</t>
    </rPh>
    <rPh sb="21" eb="23">
      <t>ジッシ</t>
    </rPh>
    <rPh sb="23" eb="24">
      <t>ズ</t>
    </rPh>
    <rPh sb="25" eb="27">
      <t>キョウリョウ</t>
    </rPh>
    <rPh sb="27" eb="28">
      <t>スウ</t>
    </rPh>
    <rPh sb="29" eb="30">
      <t>ジョ</t>
    </rPh>
    <phoneticPr fontId="6"/>
  </si>
  <si>
    <t>トンネルの点検実施率※
（※管理トンネル数を点検実施済トンネル数で除したもの）</t>
    <rPh sb="5" eb="7">
      <t>テンケン</t>
    </rPh>
    <rPh sb="7" eb="10">
      <t>ジッシリツ</t>
    </rPh>
    <rPh sb="14" eb="16">
      <t>カンリ</t>
    </rPh>
    <rPh sb="20" eb="21">
      <t>スウ</t>
    </rPh>
    <rPh sb="31" eb="32">
      <t>スウ</t>
    </rPh>
    <rPh sb="33" eb="34">
      <t>ジョ</t>
    </rPh>
    <phoneticPr fontId="6"/>
  </si>
  <si>
    <t>63　緊急輸送道路上の橋梁の耐震化率</t>
    <rPh sb="3" eb="5">
      <t>キンキュウ</t>
    </rPh>
    <rPh sb="5" eb="7">
      <t>ユソウ</t>
    </rPh>
    <rPh sb="7" eb="9">
      <t>ドウロ</t>
    </rPh>
    <rPh sb="9" eb="10">
      <t>ジョウ</t>
    </rPh>
    <rPh sb="11" eb="13">
      <t>キョウリョウ</t>
    </rPh>
    <rPh sb="14" eb="17">
      <t>タイシンカ</t>
    </rPh>
    <rPh sb="17" eb="18">
      <t>リツ</t>
    </rPh>
    <phoneticPr fontId="5"/>
  </si>
  <si>
    <t>-</t>
    <phoneticPr fontId="5"/>
  </si>
  <si>
    <t>委託費</t>
    <rPh sb="0" eb="3">
      <t>イタクヒ</t>
    </rPh>
    <phoneticPr fontId="5"/>
  </si>
  <si>
    <t>パシフィックコンサルタンツ(株)
首都圏本社</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</si>
</sst>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176" fontId="11" fillId="0" borderId="70" xfId="0" applyNumberFormat="1"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122463</xdr:colOff>
      <xdr:row>899</xdr:row>
      <xdr:rowOff>40822</xdr:rowOff>
    </xdr:from>
    <xdr:ext cx="7322133" cy="459100"/>
    <xdr:sp macro="" textlink="">
      <xdr:nvSpPr>
        <xdr:cNvPr id="3" name="テキスト ボックス 2">
          <a:extLst>
            <a:ext uri="{FF2B5EF4-FFF2-40B4-BE49-F238E27FC236}">
              <a16:creationId xmlns="" xmlns:a16="http://schemas.microsoft.com/office/drawing/2014/main" id="{00000000-0008-0000-0000-000003000000}"/>
            </a:ext>
          </a:extLst>
        </xdr:cNvPr>
        <xdr:cNvSpPr txBox="1"/>
      </xdr:nvSpPr>
      <xdr:spPr>
        <a:xfrm>
          <a:off x="122463" y="73641858"/>
          <a:ext cx="732213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Ｂ～Ｅについては、複数契約がある場合は、入札者数、落札率、業務概要は、最も契約額が大きいものを代表的に記載</a:t>
          </a:r>
          <a:endParaRPr kumimoji="1" lang="en-US" altLang="ja-JP" sz="1100"/>
        </a:p>
      </xdr:txBody>
    </xdr:sp>
    <xdr:clientData/>
  </xdr:oneCellAnchor>
  <xdr:oneCellAnchor>
    <xdr:from>
      <xdr:col>0</xdr:col>
      <xdr:colOff>0</xdr:colOff>
      <xdr:row>831</xdr:row>
      <xdr:rowOff>95250</xdr:rowOff>
    </xdr:from>
    <xdr:ext cx="4602222" cy="275717"/>
    <xdr:sp macro="" textlink="">
      <xdr:nvSpPr>
        <xdr:cNvPr id="7" name="テキスト ボックス 6">
          <a:extLst>
            <a:ext uri="{FF2B5EF4-FFF2-40B4-BE49-F238E27FC236}">
              <a16:creationId xmlns="" xmlns:a16="http://schemas.microsoft.com/office/drawing/2014/main" id="{00000000-0008-0000-0000-000007000000}"/>
            </a:ext>
          </a:extLst>
        </xdr:cNvPr>
        <xdr:cNvSpPr txBox="1"/>
      </xdr:nvSpPr>
      <xdr:spPr>
        <a:xfrm>
          <a:off x="0" y="62783357"/>
          <a:ext cx="460222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Ｂについては、一番支出の多かった整備局に係わるものを代表的に記載</a:t>
          </a:r>
          <a:endParaRPr kumimoji="1" lang="en-US" altLang="ja-JP" sz="1100"/>
        </a:p>
      </xdr:txBody>
    </xdr:sp>
    <xdr:clientData/>
  </xdr:oneCellAnchor>
  <xdr:oneCellAnchor>
    <xdr:from>
      <xdr:col>0</xdr:col>
      <xdr:colOff>0</xdr:colOff>
      <xdr:row>998</xdr:row>
      <xdr:rowOff>54430</xdr:rowOff>
    </xdr:from>
    <xdr:ext cx="7322133" cy="459100"/>
    <xdr:sp macro="" textlink="">
      <xdr:nvSpPr>
        <xdr:cNvPr id="8" name="テキスト ボックス 7">
          <a:extLst>
            <a:ext uri="{FF2B5EF4-FFF2-40B4-BE49-F238E27FC236}">
              <a16:creationId xmlns="" xmlns:a16="http://schemas.microsoft.com/office/drawing/2014/main" id="{00000000-0008-0000-0000-000008000000}"/>
            </a:ext>
          </a:extLst>
        </xdr:cNvPr>
        <xdr:cNvSpPr txBox="1"/>
      </xdr:nvSpPr>
      <xdr:spPr>
        <a:xfrm>
          <a:off x="0" y="96012001"/>
          <a:ext cx="732213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Ｂ～Ｅについては、複数契約がある場合は、入札者数、落札率、業務概要は、最も契約額が大きいものを代表的に記載</a:t>
          </a:r>
          <a:endParaRPr kumimoji="1" lang="en-US" altLang="ja-JP" sz="1100"/>
        </a:p>
      </xdr:txBody>
    </xdr:sp>
    <xdr:clientData/>
  </xdr:oneCellAnchor>
  <xdr:twoCellAnchor editAs="oneCell">
    <xdr:from>
      <xdr:col>4</xdr:col>
      <xdr:colOff>95249</xdr:colOff>
      <xdr:row>739</xdr:row>
      <xdr:rowOff>244928</xdr:rowOff>
    </xdr:from>
    <xdr:to>
      <xdr:col>49</xdr:col>
      <xdr:colOff>188581</xdr:colOff>
      <xdr:row>758</xdr:row>
      <xdr:rowOff>340179</xdr:rowOff>
    </xdr:to>
    <xdr:pic>
      <xdr:nvPicPr>
        <xdr:cNvPr id="6" name="図 5">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1678" y="40331571"/>
          <a:ext cx="9278153" cy="7443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C795" sqref="AC795:AG795"/>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184</v>
      </c>
      <c r="AT2" s="940"/>
      <c r="AU2" s="940"/>
      <c r="AV2" s="52" t="str">
        <f>IF(AW2="", "", "-")</f>
        <v/>
      </c>
      <c r="AW2" s="911"/>
      <c r="AX2" s="911"/>
    </row>
    <row r="3" spans="1:50" ht="21" customHeight="1" thickBot="1" x14ac:dyDescent="0.2">
      <c r="A3" s="868" t="s">
        <v>531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547</v>
      </c>
      <c r="AK3" s="870"/>
      <c r="AL3" s="870"/>
      <c r="AM3" s="870"/>
      <c r="AN3" s="870"/>
      <c r="AO3" s="870"/>
      <c r="AP3" s="870"/>
      <c r="AQ3" s="870"/>
      <c r="AR3" s="870"/>
      <c r="AS3" s="870"/>
      <c r="AT3" s="870"/>
      <c r="AU3" s="870"/>
      <c r="AV3" s="870"/>
      <c r="AW3" s="870"/>
      <c r="AX3" s="24" t="s">
        <v>65</v>
      </c>
    </row>
    <row r="4" spans="1:50" ht="24.75" customHeight="1" x14ac:dyDescent="0.15">
      <c r="A4" s="703" t="s">
        <v>25</v>
      </c>
      <c r="B4" s="704"/>
      <c r="C4" s="704"/>
      <c r="D4" s="704"/>
      <c r="E4" s="704"/>
      <c r="F4" s="704"/>
      <c r="G4" s="681" t="s">
        <v>548</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549</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0" t="s">
        <v>71</v>
      </c>
      <c r="H5" s="841"/>
      <c r="I5" s="841"/>
      <c r="J5" s="841"/>
      <c r="K5" s="841"/>
      <c r="L5" s="841"/>
      <c r="M5" s="842" t="s">
        <v>66</v>
      </c>
      <c r="N5" s="843"/>
      <c r="O5" s="843"/>
      <c r="P5" s="843"/>
      <c r="Q5" s="843"/>
      <c r="R5" s="844"/>
      <c r="S5" s="845" t="s">
        <v>79</v>
      </c>
      <c r="T5" s="841"/>
      <c r="U5" s="841"/>
      <c r="V5" s="841"/>
      <c r="W5" s="841"/>
      <c r="X5" s="846"/>
      <c r="Y5" s="697" t="s">
        <v>3</v>
      </c>
      <c r="Z5" s="539"/>
      <c r="AA5" s="539"/>
      <c r="AB5" s="539"/>
      <c r="AC5" s="539"/>
      <c r="AD5" s="540"/>
      <c r="AE5" s="698" t="s">
        <v>578</v>
      </c>
      <c r="AF5" s="698"/>
      <c r="AG5" s="698"/>
      <c r="AH5" s="698"/>
      <c r="AI5" s="698"/>
      <c r="AJ5" s="698"/>
      <c r="AK5" s="698"/>
      <c r="AL5" s="698"/>
      <c r="AM5" s="698"/>
      <c r="AN5" s="698"/>
      <c r="AO5" s="698"/>
      <c r="AP5" s="699"/>
      <c r="AQ5" s="700" t="s">
        <v>620</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552</v>
      </c>
      <c r="H7" s="495"/>
      <c r="I7" s="495"/>
      <c r="J7" s="495"/>
      <c r="K7" s="495"/>
      <c r="L7" s="495"/>
      <c r="M7" s="495"/>
      <c r="N7" s="495"/>
      <c r="O7" s="495"/>
      <c r="P7" s="495"/>
      <c r="Q7" s="495"/>
      <c r="R7" s="495"/>
      <c r="S7" s="495"/>
      <c r="T7" s="495"/>
      <c r="U7" s="495"/>
      <c r="V7" s="495"/>
      <c r="W7" s="495"/>
      <c r="X7" s="496"/>
      <c r="Y7" s="922" t="s">
        <v>544</v>
      </c>
      <c r="Z7" s="439"/>
      <c r="AA7" s="439"/>
      <c r="AB7" s="439"/>
      <c r="AC7" s="439"/>
      <c r="AD7" s="923"/>
      <c r="AE7" s="912" t="s">
        <v>552</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1" t="s">
        <v>389</v>
      </c>
      <c r="B8" s="492"/>
      <c r="C8" s="492"/>
      <c r="D8" s="492"/>
      <c r="E8" s="492"/>
      <c r="F8" s="493"/>
      <c r="G8" s="941" t="str">
        <f>入力規則等!A26</f>
        <v>-</v>
      </c>
      <c r="H8" s="719"/>
      <c r="I8" s="719"/>
      <c r="J8" s="719"/>
      <c r="K8" s="719"/>
      <c r="L8" s="719"/>
      <c r="M8" s="719"/>
      <c r="N8" s="719"/>
      <c r="O8" s="719"/>
      <c r="P8" s="719"/>
      <c r="Q8" s="719"/>
      <c r="R8" s="719"/>
      <c r="S8" s="719"/>
      <c r="T8" s="719"/>
      <c r="U8" s="719"/>
      <c r="V8" s="719"/>
      <c r="W8" s="719"/>
      <c r="X8" s="942"/>
      <c r="Y8" s="847" t="s">
        <v>390</v>
      </c>
      <c r="Z8" s="848"/>
      <c r="AA8" s="848"/>
      <c r="AB8" s="848"/>
      <c r="AC8" s="848"/>
      <c r="AD8" s="849"/>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68.25" customHeight="1" x14ac:dyDescent="0.15">
      <c r="A9" s="850" t="s">
        <v>23</v>
      </c>
      <c r="B9" s="851"/>
      <c r="C9" s="851"/>
      <c r="D9" s="851"/>
      <c r="E9" s="851"/>
      <c r="F9" s="851"/>
      <c r="G9" s="852" t="s">
        <v>553</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66" customHeight="1" x14ac:dyDescent="0.15">
      <c r="A10" s="659" t="s">
        <v>30</v>
      </c>
      <c r="B10" s="660"/>
      <c r="C10" s="660"/>
      <c r="D10" s="660"/>
      <c r="E10" s="660"/>
      <c r="F10" s="660"/>
      <c r="G10" s="753" t="s">
        <v>554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3" t="s">
        <v>24</v>
      </c>
      <c r="B12" s="944"/>
      <c r="C12" s="944"/>
      <c r="D12" s="944"/>
      <c r="E12" s="944"/>
      <c r="F12" s="945"/>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469</v>
      </c>
      <c r="AE12" s="412"/>
      <c r="AF12" s="412"/>
      <c r="AG12" s="412"/>
      <c r="AH12" s="412"/>
      <c r="AI12" s="412"/>
      <c r="AJ12" s="413"/>
      <c r="AK12" s="411" t="s">
        <v>532</v>
      </c>
      <c r="AL12" s="412"/>
      <c r="AM12" s="412"/>
      <c r="AN12" s="412"/>
      <c r="AO12" s="412"/>
      <c r="AP12" s="412"/>
      <c r="AQ12" s="413"/>
      <c r="AR12" s="411" t="s">
        <v>533</v>
      </c>
      <c r="AS12" s="412"/>
      <c r="AT12" s="412"/>
      <c r="AU12" s="412"/>
      <c r="AV12" s="412"/>
      <c r="AW12" s="412"/>
      <c r="AX12" s="721"/>
    </row>
    <row r="13" spans="1:50" ht="21" customHeight="1" x14ac:dyDescent="0.15">
      <c r="A13" s="613"/>
      <c r="B13" s="614"/>
      <c r="C13" s="614"/>
      <c r="D13" s="614"/>
      <c r="E13" s="614"/>
      <c r="F13" s="615"/>
      <c r="G13" s="722" t="s">
        <v>6</v>
      </c>
      <c r="H13" s="723"/>
      <c r="I13" s="764" t="s">
        <v>7</v>
      </c>
      <c r="J13" s="765"/>
      <c r="K13" s="765"/>
      <c r="L13" s="765"/>
      <c r="M13" s="765"/>
      <c r="N13" s="765"/>
      <c r="O13" s="766"/>
      <c r="P13" s="656">
        <v>134</v>
      </c>
      <c r="Q13" s="657"/>
      <c r="R13" s="657"/>
      <c r="S13" s="657"/>
      <c r="T13" s="657"/>
      <c r="U13" s="657"/>
      <c r="V13" s="658"/>
      <c r="W13" s="656">
        <v>169</v>
      </c>
      <c r="X13" s="657"/>
      <c r="Y13" s="657"/>
      <c r="Z13" s="657"/>
      <c r="AA13" s="657"/>
      <c r="AB13" s="657"/>
      <c r="AC13" s="658"/>
      <c r="AD13" s="656">
        <v>175</v>
      </c>
      <c r="AE13" s="657"/>
      <c r="AF13" s="657"/>
      <c r="AG13" s="657"/>
      <c r="AH13" s="657"/>
      <c r="AI13" s="657"/>
      <c r="AJ13" s="658"/>
      <c r="AK13" s="656">
        <v>174</v>
      </c>
      <c r="AL13" s="657"/>
      <c r="AM13" s="657"/>
      <c r="AN13" s="657"/>
      <c r="AO13" s="657"/>
      <c r="AP13" s="657"/>
      <c r="AQ13" s="658"/>
      <c r="AR13" s="919" t="s">
        <v>552</v>
      </c>
      <c r="AS13" s="920"/>
      <c r="AT13" s="920"/>
      <c r="AU13" s="920"/>
      <c r="AV13" s="920"/>
      <c r="AW13" s="920"/>
      <c r="AX13" s="921"/>
    </row>
    <row r="14" spans="1:50" ht="21" customHeight="1" x14ac:dyDescent="0.15">
      <c r="A14" s="613"/>
      <c r="B14" s="614"/>
      <c r="C14" s="614"/>
      <c r="D14" s="614"/>
      <c r="E14" s="614"/>
      <c r="F14" s="615"/>
      <c r="G14" s="724"/>
      <c r="H14" s="725"/>
      <c r="I14" s="710" t="s">
        <v>8</v>
      </c>
      <c r="J14" s="762"/>
      <c r="K14" s="762"/>
      <c r="L14" s="762"/>
      <c r="M14" s="762"/>
      <c r="N14" s="762"/>
      <c r="O14" s="763"/>
      <c r="P14" s="656" t="s">
        <v>552</v>
      </c>
      <c r="Q14" s="657"/>
      <c r="R14" s="657"/>
      <c r="S14" s="657"/>
      <c r="T14" s="657"/>
      <c r="U14" s="657"/>
      <c r="V14" s="658"/>
      <c r="W14" s="656" t="s">
        <v>552</v>
      </c>
      <c r="X14" s="657"/>
      <c r="Y14" s="657"/>
      <c r="Z14" s="657"/>
      <c r="AA14" s="657"/>
      <c r="AB14" s="657"/>
      <c r="AC14" s="658"/>
      <c r="AD14" s="656" t="s">
        <v>552</v>
      </c>
      <c r="AE14" s="657"/>
      <c r="AF14" s="657"/>
      <c r="AG14" s="657"/>
      <c r="AH14" s="657"/>
      <c r="AI14" s="657"/>
      <c r="AJ14" s="658"/>
      <c r="AK14" s="656" t="s">
        <v>552</v>
      </c>
      <c r="AL14" s="657"/>
      <c r="AM14" s="657"/>
      <c r="AN14" s="657"/>
      <c r="AO14" s="657"/>
      <c r="AP14" s="657"/>
      <c r="AQ14" s="658"/>
      <c r="AR14" s="788"/>
      <c r="AS14" s="788"/>
      <c r="AT14" s="788"/>
      <c r="AU14" s="788"/>
      <c r="AV14" s="788"/>
      <c r="AW14" s="788"/>
      <c r="AX14" s="789"/>
    </row>
    <row r="15" spans="1:50" ht="21" customHeight="1" x14ac:dyDescent="0.15">
      <c r="A15" s="613"/>
      <c r="B15" s="614"/>
      <c r="C15" s="614"/>
      <c r="D15" s="614"/>
      <c r="E15" s="614"/>
      <c r="F15" s="615"/>
      <c r="G15" s="724"/>
      <c r="H15" s="725"/>
      <c r="I15" s="710" t="s">
        <v>51</v>
      </c>
      <c r="J15" s="711"/>
      <c r="K15" s="711"/>
      <c r="L15" s="711"/>
      <c r="M15" s="711"/>
      <c r="N15" s="711"/>
      <c r="O15" s="712"/>
      <c r="P15" s="656" t="s">
        <v>552</v>
      </c>
      <c r="Q15" s="657"/>
      <c r="R15" s="657"/>
      <c r="S15" s="657"/>
      <c r="T15" s="657"/>
      <c r="U15" s="657"/>
      <c r="V15" s="658"/>
      <c r="W15" s="656" t="s">
        <v>552</v>
      </c>
      <c r="X15" s="657"/>
      <c r="Y15" s="657"/>
      <c r="Z15" s="657"/>
      <c r="AA15" s="657"/>
      <c r="AB15" s="657"/>
      <c r="AC15" s="658"/>
      <c r="AD15" s="656" t="s">
        <v>552</v>
      </c>
      <c r="AE15" s="657"/>
      <c r="AF15" s="657"/>
      <c r="AG15" s="657"/>
      <c r="AH15" s="657"/>
      <c r="AI15" s="657"/>
      <c r="AJ15" s="658"/>
      <c r="AK15" s="656" t="s">
        <v>552</v>
      </c>
      <c r="AL15" s="657"/>
      <c r="AM15" s="657"/>
      <c r="AN15" s="657"/>
      <c r="AO15" s="657"/>
      <c r="AP15" s="657"/>
      <c r="AQ15" s="658"/>
      <c r="AR15" s="656" t="s">
        <v>552</v>
      </c>
      <c r="AS15" s="657"/>
      <c r="AT15" s="657"/>
      <c r="AU15" s="657"/>
      <c r="AV15" s="657"/>
      <c r="AW15" s="657"/>
      <c r="AX15" s="806"/>
    </row>
    <row r="16" spans="1:50" ht="21" customHeight="1" x14ac:dyDescent="0.15">
      <c r="A16" s="613"/>
      <c r="B16" s="614"/>
      <c r="C16" s="614"/>
      <c r="D16" s="614"/>
      <c r="E16" s="614"/>
      <c r="F16" s="615"/>
      <c r="G16" s="724"/>
      <c r="H16" s="725"/>
      <c r="I16" s="710" t="s">
        <v>52</v>
      </c>
      <c r="J16" s="711"/>
      <c r="K16" s="711"/>
      <c r="L16" s="711"/>
      <c r="M16" s="711"/>
      <c r="N16" s="711"/>
      <c r="O16" s="712"/>
      <c r="P16" s="656" t="s">
        <v>552</v>
      </c>
      <c r="Q16" s="657"/>
      <c r="R16" s="657"/>
      <c r="S16" s="657"/>
      <c r="T16" s="657"/>
      <c r="U16" s="657"/>
      <c r="V16" s="658"/>
      <c r="W16" s="656" t="s">
        <v>552</v>
      </c>
      <c r="X16" s="657"/>
      <c r="Y16" s="657"/>
      <c r="Z16" s="657"/>
      <c r="AA16" s="657"/>
      <c r="AB16" s="657"/>
      <c r="AC16" s="658"/>
      <c r="AD16" s="656" t="s">
        <v>552</v>
      </c>
      <c r="AE16" s="657"/>
      <c r="AF16" s="657"/>
      <c r="AG16" s="657"/>
      <c r="AH16" s="657"/>
      <c r="AI16" s="657"/>
      <c r="AJ16" s="658"/>
      <c r="AK16" s="656" t="s">
        <v>552</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2"/>
      <c r="K17" s="762"/>
      <c r="L17" s="762"/>
      <c r="M17" s="762"/>
      <c r="N17" s="762"/>
      <c r="O17" s="763"/>
      <c r="P17" s="656" t="s">
        <v>552</v>
      </c>
      <c r="Q17" s="657"/>
      <c r="R17" s="657"/>
      <c r="S17" s="657"/>
      <c r="T17" s="657"/>
      <c r="U17" s="657"/>
      <c r="V17" s="658"/>
      <c r="W17" s="656" t="s">
        <v>552</v>
      </c>
      <c r="X17" s="657"/>
      <c r="Y17" s="657"/>
      <c r="Z17" s="657"/>
      <c r="AA17" s="657"/>
      <c r="AB17" s="657"/>
      <c r="AC17" s="658"/>
      <c r="AD17" s="656" t="s">
        <v>552</v>
      </c>
      <c r="AE17" s="657"/>
      <c r="AF17" s="657"/>
      <c r="AG17" s="657"/>
      <c r="AH17" s="657"/>
      <c r="AI17" s="657"/>
      <c r="AJ17" s="658"/>
      <c r="AK17" s="656" t="s">
        <v>552</v>
      </c>
      <c r="AL17" s="657"/>
      <c r="AM17" s="657"/>
      <c r="AN17" s="657"/>
      <c r="AO17" s="657"/>
      <c r="AP17" s="657"/>
      <c r="AQ17" s="658"/>
      <c r="AR17" s="917"/>
      <c r="AS17" s="917"/>
      <c r="AT17" s="917"/>
      <c r="AU17" s="917"/>
      <c r="AV17" s="917"/>
      <c r="AW17" s="917"/>
      <c r="AX17" s="918"/>
    </row>
    <row r="18" spans="1:50" ht="24.75" customHeight="1" x14ac:dyDescent="0.15">
      <c r="A18" s="613"/>
      <c r="B18" s="614"/>
      <c r="C18" s="614"/>
      <c r="D18" s="614"/>
      <c r="E18" s="614"/>
      <c r="F18" s="615"/>
      <c r="G18" s="726"/>
      <c r="H18" s="727"/>
      <c r="I18" s="715" t="s">
        <v>20</v>
      </c>
      <c r="J18" s="716"/>
      <c r="K18" s="716"/>
      <c r="L18" s="716"/>
      <c r="M18" s="716"/>
      <c r="N18" s="716"/>
      <c r="O18" s="717"/>
      <c r="P18" s="879">
        <f>SUM(P13:V17)</f>
        <v>134</v>
      </c>
      <c r="Q18" s="880"/>
      <c r="R18" s="880"/>
      <c r="S18" s="880"/>
      <c r="T18" s="880"/>
      <c r="U18" s="880"/>
      <c r="V18" s="881"/>
      <c r="W18" s="879">
        <f>SUM(W13:AC17)</f>
        <v>169</v>
      </c>
      <c r="X18" s="880"/>
      <c r="Y18" s="880"/>
      <c r="Z18" s="880"/>
      <c r="AA18" s="880"/>
      <c r="AB18" s="880"/>
      <c r="AC18" s="881"/>
      <c r="AD18" s="879">
        <f>SUM(AD13:AJ17)</f>
        <v>175</v>
      </c>
      <c r="AE18" s="880"/>
      <c r="AF18" s="880"/>
      <c r="AG18" s="880"/>
      <c r="AH18" s="880"/>
      <c r="AI18" s="880"/>
      <c r="AJ18" s="881"/>
      <c r="AK18" s="879">
        <f>SUM(AK13:AQ17)</f>
        <v>174</v>
      </c>
      <c r="AL18" s="880"/>
      <c r="AM18" s="880"/>
      <c r="AN18" s="880"/>
      <c r="AO18" s="880"/>
      <c r="AP18" s="880"/>
      <c r="AQ18" s="881"/>
      <c r="AR18" s="879">
        <f>SUM(AR13:AX17)</f>
        <v>0</v>
      </c>
      <c r="AS18" s="880"/>
      <c r="AT18" s="880"/>
      <c r="AU18" s="880"/>
      <c r="AV18" s="880"/>
      <c r="AW18" s="880"/>
      <c r="AX18" s="882"/>
    </row>
    <row r="19" spans="1:50" ht="24.75" customHeight="1" x14ac:dyDescent="0.15">
      <c r="A19" s="613"/>
      <c r="B19" s="614"/>
      <c r="C19" s="614"/>
      <c r="D19" s="614"/>
      <c r="E19" s="614"/>
      <c r="F19" s="615"/>
      <c r="G19" s="877" t="s">
        <v>9</v>
      </c>
      <c r="H19" s="878"/>
      <c r="I19" s="878"/>
      <c r="J19" s="878"/>
      <c r="K19" s="878"/>
      <c r="L19" s="878"/>
      <c r="M19" s="878"/>
      <c r="N19" s="878"/>
      <c r="O19" s="878"/>
      <c r="P19" s="656">
        <v>127</v>
      </c>
      <c r="Q19" s="657"/>
      <c r="R19" s="657"/>
      <c r="S19" s="657"/>
      <c r="T19" s="657"/>
      <c r="U19" s="657"/>
      <c r="V19" s="658"/>
      <c r="W19" s="656">
        <v>164</v>
      </c>
      <c r="X19" s="657"/>
      <c r="Y19" s="657"/>
      <c r="Z19" s="657"/>
      <c r="AA19" s="657"/>
      <c r="AB19" s="657"/>
      <c r="AC19" s="658"/>
      <c r="AD19" s="656">
        <v>175</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7" t="s">
        <v>10</v>
      </c>
      <c r="H20" s="878"/>
      <c r="I20" s="878"/>
      <c r="J20" s="878"/>
      <c r="K20" s="878"/>
      <c r="L20" s="878"/>
      <c r="M20" s="878"/>
      <c r="N20" s="878"/>
      <c r="O20" s="878"/>
      <c r="P20" s="311">
        <f>IF(P18=0, "-", SUM(P19)/P18)</f>
        <v>0.94776119402985071</v>
      </c>
      <c r="Q20" s="311"/>
      <c r="R20" s="311"/>
      <c r="S20" s="311"/>
      <c r="T20" s="311"/>
      <c r="U20" s="311"/>
      <c r="V20" s="311"/>
      <c r="W20" s="311">
        <f t="shared" ref="W20" si="0">IF(W18=0, "-", SUM(W19)/W18)</f>
        <v>0.97041420118343191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46"/>
      <c r="G21" s="309" t="s">
        <v>494</v>
      </c>
      <c r="H21" s="310"/>
      <c r="I21" s="310"/>
      <c r="J21" s="310"/>
      <c r="K21" s="310"/>
      <c r="L21" s="310"/>
      <c r="M21" s="310"/>
      <c r="N21" s="310"/>
      <c r="O21" s="310"/>
      <c r="P21" s="311">
        <f>IF(P19=0, "-", SUM(P19)/SUM(P13,P14))</f>
        <v>0.94776119402985071</v>
      </c>
      <c r="Q21" s="311"/>
      <c r="R21" s="311"/>
      <c r="S21" s="311"/>
      <c r="T21" s="311"/>
      <c r="U21" s="311"/>
      <c r="V21" s="311"/>
      <c r="W21" s="311">
        <f t="shared" ref="W21" si="2">IF(W19=0, "-", SUM(W19)/SUM(W13,W14))</f>
        <v>0.97041420118343191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536</v>
      </c>
      <c r="B22" s="965"/>
      <c r="C22" s="965"/>
      <c r="D22" s="965"/>
      <c r="E22" s="965"/>
      <c r="F22" s="966"/>
      <c r="G22" s="951" t="s">
        <v>471</v>
      </c>
      <c r="H22" s="215"/>
      <c r="I22" s="215"/>
      <c r="J22" s="215"/>
      <c r="K22" s="215"/>
      <c r="L22" s="215"/>
      <c r="M22" s="215"/>
      <c r="N22" s="215"/>
      <c r="O22" s="216"/>
      <c r="P22" s="936" t="s">
        <v>534</v>
      </c>
      <c r="Q22" s="215"/>
      <c r="R22" s="215"/>
      <c r="S22" s="215"/>
      <c r="T22" s="215"/>
      <c r="U22" s="215"/>
      <c r="V22" s="216"/>
      <c r="W22" s="936" t="s">
        <v>535</v>
      </c>
      <c r="X22" s="215"/>
      <c r="Y22" s="215"/>
      <c r="Z22" s="215"/>
      <c r="AA22" s="215"/>
      <c r="AB22" s="215"/>
      <c r="AC22" s="216"/>
      <c r="AD22" s="936" t="s">
        <v>470</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555</v>
      </c>
      <c r="H23" s="953"/>
      <c r="I23" s="953"/>
      <c r="J23" s="953"/>
      <c r="K23" s="953"/>
      <c r="L23" s="953"/>
      <c r="M23" s="953"/>
      <c r="N23" s="953"/>
      <c r="O23" s="954"/>
      <c r="P23" s="919">
        <v>174</v>
      </c>
      <c r="Q23" s="920"/>
      <c r="R23" s="920"/>
      <c r="S23" s="920"/>
      <c r="T23" s="920"/>
      <c r="U23" s="920"/>
      <c r="V23" s="937"/>
      <c r="W23" s="919" t="s">
        <v>552</v>
      </c>
      <c r="X23" s="920"/>
      <c r="Y23" s="920"/>
      <c r="Z23" s="920"/>
      <c r="AA23" s="920"/>
      <c r="AB23" s="920"/>
      <c r="AC23" s="937"/>
      <c r="AD23" s="974" t="s">
        <v>626</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6"/>
      <c r="Q24" s="657"/>
      <c r="R24" s="657"/>
      <c r="S24" s="657"/>
      <c r="T24" s="657"/>
      <c r="U24" s="657"/>
      <c r="V24" s="658"/>
      <c r="W24" s="656"/>
      <c r="X24" s="657"/>
      <c r="Y24" s="657"/>
      <c r="Z24" s="657"/>
      <c r="AA24" s="657"/>
      <c r="AB24" s="657"/>
      <c r="AC24" s="658"/>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6"/>
      <c r="Q25" s="657"/>
      <c r="R25" s="657"/>
      <c r="S25" s="657"/>
      <c r="T25" s="657"/>
      <c r="U25" s="657"/>
      <c r="V25" s="658"/>
      <c r="W25" s="656"/>
      <c r="X25" s="657"/>
      <c r="Y25" s="657"/>
      <c r="Z25" s="657"/>
      <c r="AA25" s="657"/>
      <c r="AB25" s="657"/>
      <c r="AC25" s="658"/>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6"/>
      <c r="Q26" s="657"/>
      <c r="R26" s="657"/>
      <c r="S26" s="657"/>
      <c r="T26" s="657"/>
      <c r="U26" s="657"/>
      <c r="V26" s="658"/>
      <c r="W26" s="656"/>
      <c r="X26" s="657"/>
      <c r="Y26" s="657"/>
      <c r="Z26" s="657"/>
      <c r="AA26" s="657"/>
      <c r="AB26" s="657"/>
      <c r="AC26" s="658"/>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6"/>
      <c r="Q27" s="657"/>
      <c r="R27" s="657"/>
      <c r="S27" s="657"/>
      <c r="T27" s="657"/>
      <c r="U27" s="657"/>
      <c r="V27" s="658"/>
      <c r="W27" s="656"/>
      <c r="X27" s="657"/>
      <c r="Y27" s="657"/>
      <c r="Z27" s="657"/>
      <c r="AA27" s="657"/>
      <c r="AB27" s="657"/>
      <c r="AC27" s="658"/>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475</v>
      </c>
      <c r="H28" s="959"/>
      <c r="I28" s="959"/>
      <c r="J28" s="959"/>
      <c r="K28" s="959"/>
      <c r="L28" s="959"/>
      <c r="M28" s="959"/>
      <c r="N28" s="959"/>
      <c r="O28" s="960"/>
      <c r="P28" s="879">
        <f>P29-SUM(P23:P27)</f>
        <v>0</v>
      </c>
      <c r="Q28" s="880"/>
      <c r="R28" s="880"/>
      <c r="S28" s="880"/>
      <c r="T28" s="880"/>
      <c r="U28" s="880"/>
      <c r="V28" s="881"/>
      <c r="W28" s="879" t="e">
        <f>W29-SUM(W23:W27)</f>
        <v>#VALUE!</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472</v>
      </c>
      <c r="H29" s="962"/>
      <c r="I29" s="962"/>
      <c r="J29" s="962"/>
      <c r="K29" s="962"/>
      <c r="L29" s="962"/>
      <c r="M29" s="962"/>
      <c r="N29" s="962"/>
      <c r="O29" s="963"/>
      <c r="P29" s="933">
        <f>AK13</f>
        <v>174</v>
      </c>
      <c r="Q29" s="934"/>
      <c r="R29" s="934"/>
      <c r="S29" s="934"/>
      <c r="T29" s="934"/>
      <c r="U29" s="934"/>
      <c r="V29" s="935"/>
      <c r="W29" s="933" t="str">
        <f>AR13</f>
        <v>-</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488</v>
      </c>
      <c r="B30" s="863"/>
      <c r="C30" s="863"/>
      <c r="D30" s="863"/>
      <c r="E30" s="863"/>
      <c r="F30" s="864"/>
      <c r="G30" s="773" t="s">
        <v>265</v>
      </c>
      <c r="H30" s="774"/>
      <c r="I30" s="774"/>
      <c r="J30" s="774"/>
      <c r="K30" s="774"/>
      <c r="L30" s="774"/>
      <c r="M30" s="774"/>
      <c r="N30" s="774"/>
      <c r="O30" s="775"/>
      <c r="P30" s="858" t="s">
        <v>59</v>
      </c>
      <c r="Q30" s="774"/>
      <c r="R30" s="774"/>
      <c r="S30" s="774"/>
      <c r="T30" s="774"/>
      <c r="U30" s="774"/>
      <c r="V30" s="774"/>
      <c r="W30" s="774"/>
      <c r="X30" s="775"/>
      <c r="Y30" s="855"/>
      <c r="Z30" s="856"/>
      <c r="AA30" s="857"/>
      <c r="AB30" s="859" t="s">
        <v>11</v>
      </c>
      <c r="AC30" s="860"/>
      <c r="AD30" s="861"/>
      <c r="AE30" s="859" t="s">
        <v>357</v>
      </c>
      <c r="AF30" s="860"/>
      <c r="AG30" s="860"/>
      <c r="AH30" s="861"/>
      <c r="AI30" s="859" t="s">
        <v>363</v>
      </c>
      <c r="AJ30" s="860"/>
      <c r="AK30" s="860"/>
      <c r="AL30" s="861"/>
      <c r="AM30" s="915" t="s">
        <v>469</v>
      </c>
      <c r="AN30" s="915"/>
      <c r="AO30" s="915"/>
      <c r="AP30" s="859"/>
      <c r="AQ30" s="767" t="s">
        <v>355</v>
      </c>
      <c r="AR30" s="768"/>
      <c r="AS30" s="768"/>
      <c r="AT30" s="769"/>
      <c r="AU30" s="774" t="s">
        <v>253</v>
      </c>
      <c r="AV30" s="774"/>
      <c r="AW30" s="774"/>
      <c r="AX30" s="91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552</v>
      </c>
      <c r="AR31" s="193"/>
      <c r="AS31" s="126" t="s">
        <v>356</v>
      </c>
      <c r="AT31" s="127"/>
      <c r="AU31" s="192">
        <v>32</v>
      </c>
      <c r="AV31" s="192"/>
      <c r="AW31" s="394" t="s">
        <v>300</v>
      </c>
      <c r="AX31" s="395"/>
    </row>
    <row r="32" spans="1:50" ht="23.25" customHeight="1" x14ac:dyDescent="0.15">
      <c r="A32" s="399"/>
      <c r="B32" s="397"/>
      <c r="C32" s="397"/>
      <c r="D32" s="397"/>
      <c r="E32" s="397"/>
      <c r="F32" s="398"/>
      <c r="G32" s="560" t="s">
        <v>616</v>
      </c>
      <c r="H32" s="561"/>
      <c r="I32" s="561"/>
      <c r="J32" s="561"/>
      <c r="K32" s="561"/>
      <c r="L32" s="561"/>
      <c r="M32" s="561"/>
      <c r="N32" s="561"/>
      <c r="O32" s="562"/>
      <c r="P32" s="98" t="s">
        <v>623</v>
      </c>
      <c r="Q32" s="98"/>
      <c r="R32" s="98"/>
      <c r="S32" s="98"/>
      <c r="T32" s="98"/>
      <c r="U32" s="98"/>
      <c r="V32" s="98"/>
      <c r="W32" s="98"/>
      <c r="X32" s="99"/>
      <c r="Y32" s="467" t="s">
        <v>12</v>
      </c>
      <c r="Z32" s="527"/>
      <c r="AA32" s="528"/>
      <c r="AB32" s="761" t="s">
        <v>301</v>
      </c>
      <c r="AC32" s="761"/>
      <c r="AD32" s="761"/>
      <c r="AE32" s="211">
        <v>27</v>
      </c>
      <c r="AF32" s="212"/>
      <c r="AG32" s="212"/>
      <c r="AH32" s="212"/>
      <c r="AI32" s="211">
        <v>54</v>
      </c>
      <c r="AJ32" s="212"/>
      <c r="AK32" s="212"/>
      <c r="AL32" s="212"/>
      <c r="AM32" s="211">
        <v>80</v>
      </c>
      <c r="AN32" s="212"/>
      <c r="AO32" s="212"/>
      <c r="AP32" s="212"/>
      <c r="AQ32" s="333" t="s">
        <v>552</v>
      </c>
      <c r="AR32" s="200"/>
      <c r="AS32" s="200"/>
      <c r="AT32" s="334"/>
      <c r="AU32" s="212" t="s">
        <v>552</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761" t="s">
        <v>301</v>
      </c>
      <c r="AC33" s="761"/>
      <c r="AD33" s="761"/>
      <c r="AE33" s="211" t="s">
        <v>552</v>
      </c>
      <c r="AF33" s="212"/>
      <c r="AG33" s="212"/>
      <c r="AH33" s="212"/>
      <c r="AI33" s="211" t="s">
        <v>552</v>
      </c>
      <c r="AJ33" s="212"/>
      <c r="AK33" s="212"/>
      <c r="AL33" s="212"/>
      <c r="AM33" s="211" t="s">
        <v>552</v>
      </c>
      <c r="AN33" s="212"/>
      <c r="AO33" s="212"/>
      <c r="AP33" s="212"/>
      <c r="AQ33" s="333" t="s">
        <v>552</v>
      </c>
      <c r="AR33" s="200"/>
      <c r="AS33" s="200"/>
      <c r="AT33" s="334"/>
      <c r="AU33" s="212">
        <v>100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27</v>
      </c>
      <c r="AF34" s="212"/>
      <c r="AG34" s="212"/>
      <c r="AH34" s="212"/>
      <c r="AI34" s="211">
        <v>54</v>
      </c>
      <c r="AJ34" s="212"/>
      <c r="AK34" s="212"/>
      <c r="AL34" s="212"/>
      <c r="AM34" s="211">
        <v>80</v>
      </c>
      <c r="AN34" s="212"/>
      <c r="AO34" s="212"/>
      <c r="AP34" s="212"/>
      <c r="AQ34" s="333" t="s">
        <v>552</v>
      </c>
      <c r="AR34" s="200"/>
      <c r="AS34" s="200"/>
      <c r="AT34" s="334"/>
      <c r="AU34" s="212" t="s">
        <v>552</v>
      </c>
      <c r="AV34" s="212"/>
      <c r="AW34" s="212"/>
      <c r="AX34" s="214"/>
    </row>
    <row r="35" spans="1:50" ht="23.25" customHeight="1" x14ac:dyDescent="0.15">
      <c r="A35" s="219" t="s">
        <v>524</v>
      </c>
      <c r="B35" s="220"/>
      <c r="C35" s="220"/>
      <c r="D35" s="220"/>
      <c r="E35" s="220"/>
      <c r="F35" s="221"/>
      <c r="G35" s="225" t="s">
        <v>621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488</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07" t="s">
        <v>253</v>
      </c>
      <c r="AV37" s="407"/>
      <c r="AW37" s="407"/>
      <c r="AX37" s="91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583</v>
      </c>
      <c r="AR38" s="193"/>
      <c r="AS38" s="126" t="s">
        <v>356</v>
      </c>
      <c r="AT38" s="127"/>
      <c r="AU38" s="192">
        <v>32</v>
      </c>
      <c r="AV38" s="192"/>
      <c r="AW38" s="394" t="s">
        <v>300</v>
      </c>
      <c r="AX38" s="395"/>
    </row>
    <row r="39" spans="1:50" ht="30" customHeight="1" x14ac:dyDescent="0.15">
      <c r="A39" s="399"/>
      <c r="B39" s="397"/>
      <c r="C39" s="397"/>
      <c r="D39" s="397"/>
      <c r="E39" s="397"/>
      <c r="F39" s="398"/>
      <c r="G39" s="560" t="s">
        <v>582</v>
      </c>
      <c r="H39" s="561"/>
      <c r="I39" s="561"/>
      <c r="J39" s="561"/>
      <c r="K39" s="561"/>
      <c r="L39" s="561"/>
      <c r="M39" s="561"/>
      <c r="N39" s="561"/>
      <c r="O39" s="562"/>
      <c r="P39" s="98" t="s">
        <v>624</v>
      </c>
      <c r="Q39" s="98"/>
      <c r="R39" s="98"/>
      <c r="S39" s="98"/>
      <c r="T39" s="98"/>
      <c r="U39" s="98"/>
      <c r="V39" s="98"/>
      <c r="W39" s="98"/>
      <c r="X39" s="99"/>
      <c r="Y39" s="467" t="s">
        <v>12</v>
      </c>
      <c r="Z39" s="527"/>
      <c r="AA39" s="528"/>
      <c r="AB39" s="761" t="s">
        <v>301</v>
      </c>
      <c r="AC39" s="761"/>
      <c r="AD39" s="761"/>
      <c r="AE39" s="211">
        <v>22</v>
      </c>
      <c r="AF39" s="212"/>
      <c r="AG39" s="212"/>
      <c r="AH39" s="212"/>
      <c r="AI39" s="211">
        <v>39</v>
      </c>
      <c r="AJ39" s="212"/>
      <c r="AK39" s="212"/>
      <c r="AL39" s="212"/>
      <c r="AM39" s="211">
        <v>65</v>
      </c>
      <c r="AN39" s="212"/>
      <c r="AO39" s="212"/>
      <c r="AP39" s="212"/>
      <c r="AQ39" s="333" t="s">
        <v>583</v>
      </c>
      <c r="AR39" s="200"/>
      <c r="AS39" s="200"/>
      <c r="AT39" s="334"/>
      <c r="AU39" s="212" t="s">
        <v>583</v>
      </c>
      <c r="AV39" s="212"/>
      <c r="AW39" s="212"/>
      <c r="AX39" s="214"/>
    </row>
    <row r="40" spans="1:50" ht="30"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761" t="s">
        <v>301</v>
      </c>
      <c r="AC40" s="761"/>
      <c r="AD40" s="761"/>
      <c r="AE40" s="211" t="s">
        <v>583</v>
      </c>
      <c r="AF40" s="212"/>
      <c r="AG40" s="212"/>
      <c r="AH40" s="212"/>
      <c r="AI40" s="211" t="s">
        <v>583</v>
      </c>
      <c r="AJ40" s="212"/>
      <c r="AK40" s="212"/>
      <c r="AL40" s="212"/>
      <c r="AM40" s="211" t="s">
        <v>583</v>
      </c>
      <c r="AN40" s="212"/>
      <c r="AO40" s="212"/>
      <c r="AP40" s="212"/>
      <c r="AQ40" s="333" t="s">
        <v>583</v>
      </c>
      <c r="AR40" s="200"/>
      <c r="AS40" s="200"/>
      <c r="AT40" s="334"/>
      <c r="AU40" s="212">
        <v>100</v>
      </c>
      <c r="AV40" s="212"/>
      <c r="AW40" s="212"/>
      <c r="AX40" s="214"/>
    </row>
    <row r="41" spans="1:50" ht="30"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22</v>
      </c>
      <c r="AF41" s="212"/>
      <c r="AG41" s="212"/>
      <c r="AH41" s="212"/>
      <c r="AI41" s="211">
        <v>39</v>
      </c>
      <c r="AJ41" s="212"/>
      <c r="AK41" s="212"/>
      <c r="AL41" s="212"/>
      <c r="AM41" s="211">
        <v>65</v>
      </c>
      <c r="AN41" s="212"/>
      <c r="AO41" s="212"/>
      <c r="AP41" s="212"/>
      <c r="AQ41" s="333" t="s">
        <v>583</v>
      </c>
      <c r="AR41" s="200"/>
      <c r="AS41" s="200"/>
      <c r="AT41" s="334"/>
      <c r="AU41" s="212" t="s">
        <v>583</v>
      </c>
      <c r="AV41" s="212"/>
      <c r="AW41" s="212"/>
      <c r="AX41" s="214"/>
    </row>
    <row r="42" spans="1:50" ht="23.25" customHeight="1" x14ac:dyDescent="0.15">
      <c r="A42" s="219" t="s">
        <v>524</v>
      </c>
      <c r="B42" s="220"/>
      <c r="C42" s="220"/>
      <c r="D42" s="220"/>
      <c r="E42" s="220"/>
      <c r="F42" s="221"/>
      <c r="G42" s="225" t="s">
        <v>621</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488</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07" t="s">
        <v>253</v>
      </c>
      <c r="AV44" s="407"/>
      <c r="AW44" s="407"/>
      <c r="AX44" s="910"/>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488</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24" t="s">
        <v>253</v>
      </c>
      <c r="AV51" s="924"/>
      <c r="AW51" s="924"/>
      <c r="AX51" s="92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488</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24" t="s">
        <v>253</v>
      </c>
      <c r="AV58" s="924"/>
      <c r="AW58" s="924"/>
      <c r="AX58" s="92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489</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484</v>
      </c>
      <c r="X65" s="484"/>
      <c r="Y65" s="487"/>
      <c r="Z65" s="487"/>
      <c r="AA65" s="488"/>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495</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489</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527</v>
      </c>
      <c r="B78" s="329"/>
      <c r="C78" s="329"/>
      <c r="D78" s="329"/>
      <c r="E78" s="326" t="s">
        <v>462</v>
      </c>
      <c r="F78" s="327"/>
      <c r="G78" s="57" t="s">
        <v>365</v>
      </c>
      <c r="H78" s="586"/>
      <c r="I78" s="587"/>
      <c r="J78" s="587"/>
      <c r="K78" s="587"/>
      <c r="L78" s="587"/>
      <c r="M78" s="587"/>
      <c r="N78" s="587"/>
      <c r="O78" s="588"/>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483</v>
      </c>
      <c r="AP79" s="272"/>
      <c r="AQ79" s="272"/>
      <c r="AR79" s="81" t="s">
        <v>481</v>
      </c>
      <c r="AS79" s="271"/>
      <c r="AT79" s="272"/>
      <c r="AU79" s="272"/>
      <c r="AV79" s="272"/>
      <c r="AW79" s="272"/>
      <c r="AX79" s="947"/>
    </row>
    <row r="80" spans="1:50" ht="18.75" hidden="1" customHeight="1" x14ac:dyDescent="0.15">
      <c r="A80" s="865" t="s">
        <v>266</v>
      </c>
      <c r="B80" s="520" t="s">
        <v>480</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545</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6"/>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6"/>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5"/>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6"/>
    </row>
    <row r="83" spans="1:60" ht="22.5" hidden="1" customHeight="1" x14ac:dyDescent="0.15">
      <c r="A83" s="866"/>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8"/>
    </row>
    <row r="84" spans="1:60" ht="19.5" hidden="1" customHeight="1" x14ac:dyDescent="0.15">
      <c r="A84" s="866"/>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9"/>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0"/>
    </row>
    <row r="85" spans="1:60" ht="18.75" hidden="1" customHeight="1" x14ac:dyDescent="0.15">
      <c r="A85" s="866"/>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469</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6"/>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6"/>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6"/>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6"/>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6"/>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469</v>
      </c>
      <c r="AN90" s="243"/>
      <c r="AO90" s="243"/>
      <c r="AP90" s="237"/>
      <c r="AQ90" s="152" t="s">
        <v>355</v>
      </c>
      <c r="AR90" s="123"/>
      <c r="AS90" s="123"/>
      <c r="AT90" s="124"/>
      <c r="AU90" s="529" t="s">
        <v>253</v>
      </c>
      <c r="AV90" s="529"/>
      <c r="AW90" s="529"/>
      <c r="AX90" s="530"/>
    </row>
    <row r="91" spans="1:60" ht="18.75" hidden="1" customHeight="1" x14ac:dyDescent="0.15">
      <c r="A91" s="866"/>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6"/>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6"/>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6"/>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6"/>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469</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6"/>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6"/>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6" t="s">
        <v>13</v>
      </c>
      <c r="Z99" s="897"/>
      <c r="AA99" s="898"/>
      <c r="AB99" s="893" t="s">
        <v>14</v>
      </c>
      <c r="AC99" s="894"/>
      <c r="AD99" s="89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490</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5"/>
      <c r="Z100" s="856"/>
      <c r="AA100" s="857"/>
      <c r="AB100" s="477" t="s">
        <v>11</v>
      </c>
      <c r="AC100" s="477"/>
      <c r="AD100" s="477"/>
      <c r="AE100" s="535" t="s">
        <v>357</v>
      </c>
      <c r="AF100" s="536"/>
      <c r="AG100" s="536"/>
      <c r="AH100" s="537"/>
      <c r="AI100" s="535" t="s">
        <v>363</v>
      </c>
      <c r="AJ100" s="536"/>
      <c r="AK100" s="536"/>
      <c r="AL100" s="537"/>
      <c r="AM100" s="535" t="s">
        <v>469</v>
      </c>
      <c r="AN100" s="536"/>
      <c r="AO100" s="536"/>
      <c r="AP100" s="537"/>
      <c r="AQ100" s="313" t="s">
        <v>491</v>
      </c>
      <c r="AR100" s="314"/>
      <c r="AS100" s="314"/>
      <c r="AT100" s="315"/>
      <c r="AU100" s="313" t="s">
        <v>537</v>
      </c>
      <c r="AV100" s="314"/>
      <c r="AW100" s="314"/>
      <c r="AX100" s="316"/>
    </row>
    <row r="101" spans="1:60" ht="23.25" customHeight="1" x14ac:dyDescent="0.15">
      <c r="A101" s="418"/>
      <c r="B101" s="419"/>
      <c r="C101" s="419"/>
      <c r="D101" s="419"/>
      <c r="E101" s="419"/>
      <c r="F101" s="420"/>
      <c r="G101" s="98" t="s">
        <v>557</v>
      </c>
      <c r="H101" s="98"/>
      <c r="I101" s="98"/>
      <c r="J101" s="98"/>
      <c r="K101" s="98"/>
      <c r="L101" s="98"/>
      <c r="M101" s="98"/>
      <c r="N101" s="98"/>
      <c r="O101" s="98"/>
      <c r="P101" s="98"/>
      <c r="Q101" s="98"/>
      <c r="R101" s="98"/>
      <c r="S101" s="98"/>
      <c r="T101" s="98"/>
      <c r="U101" s="98"/>
      <c r="V101" s="98"/>
      <c r="W101" s="98"/>
      <c r="X101" s="99"/>
      <c r="Y101" s="538" t="s">
        <v>55</v>
      </c>
      <c r="Z101" s="539"/>
      <c r="AA101" s="540"/>
      <c r="AB101" s="457" t="s">
        <v>556</v>
      </c>
      <c r="AC101" s="457"/>
      <c r="AD101" s="457"/>
      <c r="AE101" s="211">
        <v>2368</v>
      </c>
      <c r="AF101" s="212"/>
      <c r="AG101" s="212"/>
      <c r="AH101" s="213"/>
      <c r="AI101" s="211">
        <v>3446</v>
      </c>
      <c r="AJ101" s="212"/>
      <c r="AK101" s="212"/>
      <c r="AL101" s="213"/>
      <c r="AM101" s="211">
        <v>4583</v>
      </c>
      <c r="AN101" s="212"/>
      <c r="AO101" s="212"/>
      <c r="AP101" s="213"/>
      <c r="AQ101" s="211" t="s">
        <v>552</v>
      </c>
      <c r="AR101" s="212"/>
      <c r="AS101" s="212"/>
      <c r="AT101" s="213"/>
      <c r="AU101" s="211" t="s">
        <v>552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556</v>
      </c>
      <c r="AC102" s="457"/>
      <c r="AD102" s="457"/>
      <c r="AE102" s="414">
        <v>2000</v>
      </c>
      <c r="AF102" s="414"/>
      <c r="AG102" s="414"/>
      <c r="AH102" s="414"/>
      <c r="AI102" s="414">
        <v>3000</v>
      </c>
      <c r="AJ102" s="414"/>
      <c r="AK102" s="414"/>
      <c r="AL102" s="414"/>
      <c r="AM102" s="414">
        <v>4000</v>
      </c>
      <c r="AN102" s="414"/>
      <c r="AO102" s="414"/>
      <c r="AP102" s="414"/>
      <c r="AQ102" s="266">
        <v>5000</v>
      </c>
      <c r="AR102" s="267"/>
      <c r="AS102" s="267"/>
      <c r="AT102" s="312"/>
      <c r="AU102" s="266" t="s">
        <v>552</v>
      </c>
      <c r="AV102" s="267"/>
      <c r="AW102" s="267"/>
      <c r="AX102" s="312"/>
    </row>
    <row r="103" spans="1:60" ht="31.5" hidden="1" customHeight="1" x14ac:dyDescent="0.15">
      <c r="A103" s="415" t="s">
        <v>490</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469</v>
      </c>
      <c r="AN103" s="412"/>
      <c r="AO103" s="412"/>
      <c r="AP103" s="413"/>
      <c r="AQ103" s="277" t="s">
        <v>491</v>
      </c>
      <c r="AR103" s="278"/>
      <c r="AS103" s="278"/>
      <c r="AT103" s="317"/>
      <c r="AU103" s="277" t="s">
        <v>537</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490</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469</v>
      </c>
      <c r="AN106" s="412"/>
      <c r="AO106" s="412"/>
      <c r="AP106" s="413"/>
      <c r="AQ106" s="277" t="s">
        <v>491</v>
      </c>
      <c r="AR106" s="278"/>
      <c r="AS106" s="278"/>
      <c r="AT106" s="317"/>
      <c r="AU106" s="277" t="s">
        <v>537</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490</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469</v>
      </c>
      <c r="AN109" s="412"/>
      <c r="AO109" s="412"/>
      <c r="AP109" s="413"/>
      <c r="AQ109" s="277" t="s">
        <v>491</v>
      </c>
      <c r="AR109" s="278"/>
      <c r="AS109" s="278"/>
      <c r="AT109" s="317"/>
      <c r="AU109" s="277" t="s">
        <v>537</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490</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469</v>
      </c>
      <c r="AN112" s="412"/>
      <c r="AO112" s="412"/>
      <c r="AP112" s="413"/>
      <c r="AQ112" s="277" t="s">
        <v>491</v>
      </c>
      <c r="AR112" s="278"/>
      <c r="AS112" s="278"/>
      <c r="AT112" s="317"/>
      <c r="AU112" s="277" t="s">
        <v>537</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469</v>
      </c>
      <c r="AN115" s="412"/>
      <c r="AO115" s="412"/>
      <c r="AP115" s="413"/>
      <c r="AQ115" s="590" t="s">
        <v>538</v>
      </c>
      <c r="AR115" s="591"/>
      <c r="AS115" s="591"/>
      <c r="AT115" s="591"/>
      <c r="AU115" s="591"/>
      <c r="AV115" s="591"/>
      <c r="AW115" s="591"/>
      <c r="AX115" s="592"/>
    </row>
    <row r="116" spans="1:50" ht="23.25" customHeight="1" x14ac:dyDescent="0.15">
      <c r="A116" s="435"/>
      <c r="B116" s="436"/>
      <c r="C116" s="436"/>
      <c r="D116" s="436"/>
      <c r="E116" s="436"/>
      <c r="F116" s="437"/>
      <c r="G116" s="389" t="s">
        <v>463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552</v>
      </c>
      <c r="AC116" s="459"/>
      <c r="AD116" s="460"/>
      <c r="AE116" s="414" t="s">
        <v>552</v>
      </c>
      <c r="AF116" s="414"/>
      <c r="AG116" s="414"/>
      <c r="AH116" s="414"/>
      <c r="AI116" s="414" t="s">
        <v>552</v>
      </c>
      <c r="AJ116" s="414"/>
      <c r="AK116" s="414"/>
      <c r="AL116" s="414"/>
      <c r="AM116" s="414" t="s">
        <v>552</v>
      </c>
      <c r="AN116" s="414"/>
      <c r="AO116" s="414"/>
      <c r="AP116" s="414"/>
      <c r="AQ116" s="211" t="s">
        <v>552</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463</v>
      </c>
      <c r="AC117" s="469"/>
      <c r="AD117" s="470"/>
      <c r="AE117" s="547" t="s">
        <v>552</v>
      </c>
      <c r="AF117" s="547"/>
      <c r="AG117" s="547"/>
      <c r="AH117" s="547"/>
      <c r="AI117" s="547" t="s">
        <v>552</v>
      </c>
      <c r="AJ117" s="547"/>
      <c r="AK117" s="547"/>
      <c r="AL117" s="547"/>
      <c r="AM117" s="547" t="s">
        <v>552</v>
      </c>
      <c r="AN117" s="547"/>
      <c r="AO117" s="547"/>
      <c r="AP117" s="547"/>
      <c r="AQ117" s="547" t="s">
        <v>552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469</v>
      </c>
      <c r="AN118" s="412"/>
      <c r="AO118" s="412"/>
      <c r="AP118" s="413"/>
      <c r="AQ118" s="590" t="s">
        <v>538</v>
      </c>
      <c r="AR118" s="591"/>
      <c r="AS118" s="591"/>
      <c r="AT118" s="591"/>
      <c r="AU118" s="591"/>
      <c r="AV118" s="591"/>
      <c r="AW118" s="591"/>
      <c r="AX118" s="592"/>
    </row>
    <row r="119" spans="1:50" ht="23.25" hidden="1" customHeight="1" x14ac:dyDescent="0.15">
      <c r="A119" s="435"/>
      <c r="B119" s="436"/>
      <c r="C119" s="436"/>
      <c r="D119" s="436"/>
      <c r="E119" s="436"/>
      <c r="F119" s="437"/>
      <c r="G119" s="389" t="s">
        <v>500</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499</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469</v>
      </c>
      <c r="AN121" s="412"/>
      <c r="AO121" s="412"/>
      <c r="AP121" s="413"/>
      <c r="AQ121" s="590" t="s">
        <v>538</v>
      </c>
      <c r="AR121" s="591"/>
      <c r="AS121" s="591"/>
      <c r="AT121" s="591"/>
      <c r="AU121" s="591"/>
      <c r="AV121" s="591"/>
      <c r="AW121" s="591"/>
      <c r="AX121" s="592"/>
    </row>
    <row r="122" spans="1:50" ht="23.25" hidden="1" customHeight="1" x14ac:dyDescent="0.15">
      <c r="A122" s="435"/>
      <c r="B122" s="436"/>
      <c r="C122" s="436"/>
      <c r="D122" s="436"/>
      <c r="E122" s="436"/>
      <c r="F122" s="437"/>
      <c r="G122" s="389" t="s">
        <v>501</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502</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469</v>
      </c>
      <c r="AN124" s="412"/>
      <c r="AO124" s="412"/>
      <c r="AP124" s="413"/>
      <c r="AQ124" s="590" t="s">
        <v>538</v>
      </c>
      <c r="AR124" s="591"/>
      <c r="AS124" s="591"/>
      <c r="AT124" s="591"/>
      <c r="AU124" s="591"/>
      <c r="AV124" s="591"/>
      <c r="AW124" s="591"/>
      <c r="AX124" s="592"/>
    </row>
    <row r="125" spans="1:50" ht="23.25" hidden="1" customHeight="1" x14ac:dyDescent="0.15">
      <c r="A125" s="435"/>
      <c r="B125" s="436"/>
      <c r="C125" s="436"/>
      <c r="D125" s="436"/>
      <c r="E125" s="436"/>
      <c r="F125" s="437"/>
      <c r="G125" s="389" t="s">
        <v>501</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468" t="s">
        <v>499</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1" t="s">
        <v>357</v>
      </c>
      <c r="AF127" s="412"/>
      <c r="AG127" s="412"/>
      <c r="AH127" s="413"/>
      <c r="AI127" s="411" t="s">
        <v>363</v>
      </c>
      <c r="AJ127" s="412"/>
      <c r="AK127" s="412"/>
      <c r="AL127" s="413"/>
      <c r="AM127" s="411" t="s">
        <v>469</v>
      </c>
      <c r="AN127" s="412"/>
      <c r="AO127" s="412"/>
      <c r="AP127" s="413"/>
      <c r="AQ127" s="590" t="s">
        <v>538</v>
      </c>
      <c r="AR127" s="591"/>
      <c r="AS127" s="591"/>
      <c r="AT127" s="591"/>
      <c r="AU127" s="591"/>
      <c r="AV127" s="591"/>
      <c r="AW127" s="591"/>
      <c r="AX127" s="592"/>
    </row>
    <row r="128" spans="1:50" ht="23.25" hidden="1" customHeight="1" x14ac:dyDescent="0.15">
      <c r="A128" s="435"/>
      <c r="B128" s="436"/>
      <c r="C128" s="436"/>
      <c r="D128" s="436"/>
      <c r="E128" s="436"/>
      <c r="F128" s="437"/>
      <c r="G128" s="389" t="s">
        <v>501</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499</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558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559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552</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625</v>
      </c>
      <c r="H134" s="98"/>
      <c r="I134" s="98"/>
      <c r="J134" s="98"/>
      <c r="K134" s="98"/>
      <c r="L134" s="98"/>
      <c r="M134" s="98"/>
      <c r="N134" s="98"/>
      <c r="O134" s="98"/>
      <c r="P134" s="98"/>
      <c r="Q134" s="98"/>
      <c r="R134" s="98"/>
      <c r="S134" s="98"/>
      <c r="T134" s="98"/>
      <c r="U134" s="98"/>
      <c r="V134" s="98"/>
      <c r="W134" s="98"/>
      <c r="X134" s="99"/>
      <c r="Y134" s="194" t="s">
        <v>379</v>
      </c>
      <c r="Z134" s="195"/>
      <c r="AA134" s="196"/>
      <c r="AB134" s="197" t="s">
        <v>515</v>
      </c>
      <c r="AC134" s="198"/>
      <c r="AD134" s="198"/>
      <c r="AE134" s="199">
        <v>76.3</v>
      </c>
      <c r="AF134" s="200"/>
      <c r="AG134" s="200"/>
      <c r="AH134" s="200"/>
      <c r="AI134" s="199">
        <v>77.099999999999994</v>
      </c>
      <c r="AJ134" s="200"/>
      <c r="AK134" s="200"/>
      <c r="AL134" s="200"/>
      <c r="AM134" s="199">
        <v>78.3</v>
      </c>
      <c r="AN134" s="200"/>
      <c r="AO134" s="200"/>
      <c r="AP134" s="200"/>
      <c r="AQ134" s="199" t="s">
        <v>552</v>
      </c>
      <c r="AR134" s="200"/>
      <c r="AS134" s="200"/>
      <c r="AT134" s="200"/>
      <c r="AU134" s="199" t="s">
        <v>552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515</v>
      </c>
      <c r="AC135" s="206"/>
      <c r="AD135" s="206"/>
      <c r="AE135" s="199" t="s">
        <v>551</v>
      </c>
      <c r="AF135" s="200"/>
      <c r="AG135" s="200"/>
      <c r="AH135" s="200"/>
      <c r="AI135" s="199" t="s">
        <v>551</v>
      </c>
      <c r="AJ135" s="200"/>
      <c r="AK135" s="200"/>
      <c r="AL135" s="200"/>
      <c r="AM135" s="199" t="s">
        <v>551</v>
      </c>
      <c r="AN135" s="200"/>
      <c r="AO135" s="200"/>
      <c r="AP135" s="200"/>
      <c r="AQ135" s="199" t="s">
        <v>552</v>
      </c>
      <c r="AR135" s="200"/>
      <c r="AS135" s="200"/>
      <c r="AT135" s="200"/>
      <c r="AU135" s="199">
        <v>81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899" t="s">
        <v>384</v>
      </c>
      <c r="H430" s="116"/>
      <c r="I430" s="116"/>
      <c r="J430" s="900" t="s">
        <v>552</v>
      </c>
      <c r="K430" s="901"/>
      <c r="L430" s="901"/>
      <c r="M430" s="901"/>
      <c r="N430" s="901"/>
      <c r="O430" s="901"/>
      <c r="P430" s="901"/>
      <c r="Q430" s="901"/>
      <c r="R430" s="901"/>
      <c r="S430" s="901"/>
      <c r="T430" s="902"/>
      <c r="U430" s="587" t="s">
        <v>609</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469</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552</v>
      </c>
      <c r="AF432" s="193"/>
      <c r="AG432" s="126" t="s">
        <v>356</v>
      </c>
      <c r="AH432" s="127"/>
      <c r="AI432" s="149"/>
      <c r="AJ432" s="149"/>
      <c r="AK432" s="149"/>
      <c r="AL432" s="147"/>
      <c r="AM432" s="149"/>
      <c r="AN432" s="149"/>
      <c r="AO432" s="149"/>
      <c r="AP432" s="147"/>
      <c r="AQ432" s="589" t="s">
        <v>552</v>
      </c>
      <c r="AR432" s="193"/>
      <c r="AS432" s="126" t="s">
        <v>356</v>
      </c>
      <c r="AT432" s="127"/>
      <c r="AU432" s="193" t="s">
        <v>552</v>
      </c>
      <c r="AV432" s="193"/>
      <c r="AW432" s="126" t="s">
        <v>300</v>
      </c>
      <c r="AX432" s="188"/>
    </row>
    <row r="433" spans="1:50" ht="23.25" customHeight="1" x14ac:dyDescent="0.15">
      <c r="A433" s="182"/>
      <c r="B433" s="179"/>
      <c r="C433" s="173"/>
      <c r="D433" s="179"/>
      <c r="E433" s="335"/>
      <c r="F433" s="336"/>
      <c r="G433" s="97" t="s">
        <v>552</v>
      </c>
      <c r="H433" s="98"/>
      <c r="I433" s="98"/>
      <c r="J433" s="98"/>
      <c r="K433" s="98"/>
      <c r="L433" s="98"/>
      <c r="M433" s="98"/>
      <c r="N433" s="98"/>
      <c r="O433" s="98"/>
      <c r="P433" s="98"/>
      <c r="Q433" s="98"/>
      <c r="R433" s="98"/>
      <c r="S433" s="98"/>
      <c r="T433" s="98"/>
      <c r="U433" s="98"/>
      <c r="V433" s="98"/>
      <c r="W433" s="98"/>
      <c r="X433" s="99"/>
      <c r="Y433" s="194" t="s">
        <v>12</v>
      </c>
      <c r="Z433" s="195"/>
      <c r="AA433" s="196"/>
      <c r="AB433" s="206" t="s">
        <v>552</v>
      </c>
      <c r="AC433" s="206"/>
      <c r="AD433" s="206"/>
      <c r="AE433" s="333" t="s">
        <v>552</v>
      </c>
      <c r="AF433" s="200"/>
      <c r="AG433" s="200"/>
      <c r="AH433" s="200"/>
      <c r="AI433" s="333" t="s">
        <v>552</v>
      </c>
      <c r="AJ433" s="200"/>
      <c r="AK433" s="200"/>
      <c r="AL433" s="200"/>
      <c r="AM433" s="333" t="s">
        <v>552</v>
      </c>
      <c r="AN433" s="200"/>
      <c r="AO433" s="200"/>
      <c r="AP433" s="334"/>
      <c r="AQ433" s="333" t="s">
        <v>552</v>
      </c>
      <c r="AR433" s="200"/>
      <c r="AS433" s="200"/>
      <c r="AT433" s="334"/>
      <c r="AU433" s="200" t="s">
        <v>552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552</v>
      </c>
      <c r="AC434" s="198"/>
      <c r="AD434" s="198"/>
      <c r="AE434" s="333" t="s">
        <v>552</v>
      </c>
      <c r="AF434" s="200"/>
      <c r="AG434" s="200"/>
      <c r="AH434" s="334"/>
      <c r="AI434" s="333" t="s">
        <v>552</v>
      </c>
      <c r="AJ434" s="200"/>
      <c r="AK434" s="200"/>
      <c r="AL434" s="200"/>
      <c r="AM434" s="333" t="s">
        <v>552</v>
      </c>
      <c r="AN434" s="200"/>
      <c r="AO434" s="200"/>
      <c r="AP434" s="334"/>
      <c r="AQ434" s="333" t="s">
        <v>552</v>
      </c>
      <c r="AR434" s="200"/>
      <c r="AS434" s="200"/>
      <c r="AT434" s="334"/>
      <c r="AU434" s="200" t="s">
        <v>552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552</v>
      </c>
      <c r="AF435" s="200"/>
      <c r="AG435" s="200"/>
      <c r="AH435" s="334"/>
      <c r="AI435" s="333" t="s">
        <v>552</v>
      </c>
      <c r="AJ435" s="200"/>
      <c r="AK435" s="200"/>
      <c r="AL435" s="200"/>
      <c r="AM435" s="333" t="s">
        <v>552</v>
      </c>
      <c r="AN435" s="200"/>
      <c r="AO435" s="200"/>
      <c r="AP435" s="334"/>
      <c r="AQ435" s="333" t="s">
        <v>552</v>
      </c>
      <c r="AR435" s="200"/>
      <c r="AS435" s="200"/>
      <c r="AT435" s="334"/>
      <c r="AU435" s="200" t="s">
        <v>552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469</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469</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469</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469</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469</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552</v>
      </c>
      <c r="AF457" s="193"/>
      <c r="AG457" s="126" t="s">
        <v>356</v>
      </c>
      <c r="AH457" s="127"/>
      <c r="AI457" s="149"/>
      <c r="AJ457" s="149"/>
      <c r="AK457" s="149"/>
      <c r="AL457" s="147"/>
      <c r="AM457" s="149"/>
      <c r="AN457" s="149"/>
      <c r="AO457" s="149"/>
      <c r="AP457" s="147"/>
      <c r="AQ457" s="589" t="s">
        <v>552</v>
      </c>
      <c r="AR457" s="193"/>
      <c r="AS457" s="126" t="s">
        <v>356</v>
      </c>
      <c r="AT457" s="127"/>
      <c r="AU457" s="193" t="s">
        <v>552</v>
      </c>
      <c r="AV457" s="193"/>
      <c r="AW457" s="126" t="s">
        <v>300</v>
      </c>
      <c r="AX457" s="188"/>
    </row>
    <row r="458" spans="1:50" ht="23.25" customHeight="1" x14ac:dyDescent="0.15">
      <c r="A458" s="182"/>
      <c r="B458" s="179"/>
      <c r="C458" s="173"/>
      <c r="D458" s="179"/>
      <c r="E458" s="335"/>
      <c r="F458" s="336"/>
      <c r="G458" s="97" t="s">
        <v>552</v>
      </c>
      <c r="H458" s="98"/>
      <c r="I458" s="98"/>
      <c r="J458" s="98"/>
      <c r="K458" s="98"/>
      <c r="L458" s="98"/>
      <c r="M458" s="98"/>
      <c r="N458" s="98"/>
      <c r="O458" s="98"/>
      <c r="P458" s="98"/>
      <c r="Q458" s="98"/>
      <c r="R458" s="98"/>
      <c r="S458" s="98"/>
      <c r="T458" s="98"/>
      <c r="U458" s="98"/>
      <c r="V458" s="98"/>
      <c r="W458" s="98"/>
      <c r="X458" s="99"/>
      <c r="Y458" s="194" t="s">
        <v>12</v>
      </c>
      <c r="Z458" s="195"/>
      <c r="AA458" s="196"/>
      <c r="AB458" s="206" t="s">
        <v>552</v>
      </c>
      <c r="AC458" s="206"/>
      <c r="AD458" s="206"/>
      <c r="AE458" s="333" t="s">
        <v>552</v>
      </c>
      <c r="AF458" s="200"/>
      <c r="AG458" s="200"/>
      <c r="AH458" s="200"/>
      <c r="AI458" s="333" t="s">
        <v>552</v>
      </c>
      <c r="AJ458" s="200"/>
      <c r="AK458" s="200"/>
      <c r="AL458" s="200"/>
      <c r="AM458" s="333" t="s">
        <v>552</v>
      </c>
      <c r="AN458" s="200"/>
      <c r="AO458" s="200"/>
      <c r="AP458" s="334"/>
      <c r="AQ458" s="333" t="s">
        <v>552</v>
      </c>
      <c r="AR458" s="200"/>
      <c r="AS458" s="200"/>
      <c r="AT458" s="334"/>
      <c r="AU458" s="200" t="s">
        <v>552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552</v>
      </c>
      <c r="AC459" s="198"/>
      <c r="AD459" s="198"/>
      <c r="AE459" s="333" t="s">
        <v>552</v>
      </c>
      <c r="AF459" s="200"/>
      <c r="AG459" s="200"/>
      <c r="AH459" s="334"/>
      <c r="AI459" s="333" t="s">
        <v>552</v>
      </c>
      <c r="AJ459" s="200"/>
      <c r="AK459" s="200"/>
      <c r="AL459" s="200"/>
      <c r="AM459" s="333" t="s">
        <v>552</v>
      </c>
      <c r="AN459" s="200"/>
      <c r="AO459" s="200"/>
      <c r="AP459" s="334"/>
      <c r="AQ459" s="333" t="s">
        <v>552</v>
      </c>
      <c r="AR459" s="200"/>
      <c r="AS459" s="200"/>
      <c r="AT459" s="334"/>
      <c r="AU459" s="200" t="s">
        <v>552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552</v>
      </c>
      <c r="AF460" s="200"/>
      <c r="AG460" s="200"/>
      <c r="AH460" s="334"/>
      <c r="AI460" s="333" t="s">
        <v>552</v>
      </c>
      <c r="AJ460" s="200"/>
      <c r="AK460" s="200"/>
      <c r="AL460" s="200"/>
      <c r="AM460" s="333" t="s">
        <v>552</v>
      </c>
      <c r="AN460" s="200"/>
      <c r="AO460" s="200"/>
      <c r="AP460" s="334"/>
      <c r="AQ460" s="333" t="s">
        <v>552</v>
      </c>
      <c r="AR460" s="200"/>
      <c r="AS460" s="200"/>
      <c r="AT460" s="334"/>
      <c r="AU460" s="200" t="s">
        <v>552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469</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469</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469</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469</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469</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469</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469</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469</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469</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469</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469</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469</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469</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469</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469</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469</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469</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469</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469</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469</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469</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469</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469</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469</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469</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469</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469</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469</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469</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469</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469</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469</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469</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469</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469</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469</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469</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469</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469</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469</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469</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469</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469</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469</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27" customHeight="1" x14ac:dyDescent="0.15">
      <c r="A702" s="871" t="s">
        <v>259</v>
      </c>
      <c r="B702" s="872"/>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550</v>
      </c>
      <c r="AE702" s="339"/>
      <c r="AF702" s="339"/>
      <c r="AG702" s="381" t="s">
        <v>561</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550</v>
      </c>
      <c r="AE703" s="322"/>
      <c r="AF703" s="322"/>
      <c r="AG703" s="94" t="s">
        <v>562</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5"/>
      <c r="B704" s="876"/>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550</v>
      </c>
      <c r="AE704" s="783"/>
      <c r="AF704" s="783"/>
      <c r="AG704" s="160" t="s">
        <v>563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550</v>
      </c>
      <c r="AE705" s="714"/>
      <c r="AF705" s="714"/>
      <c r="AG705" s="118" t="s">
        <v>579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4"/>
      <c r="D706" s="795"/>
      <c r="E706" s="729" t="s">
        <v>525</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580</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6"/>
      <c r="D707" s="797"/>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t="s">
        <v>581</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564</v>
      </c>
      <c r="AE708" s="604"/>
      <c r="AF708" s="604"/>
      <c r="AG708" s="741" t="s">
        <v>551</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550</v>
      </c>
      <c r="AE709" s="322"/>
      <c r="AF709" s="322"/>
      <c r="AG709" s="94" t="s">
        <v>565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550</v>
      </c>
      <c r="AE710" s="322"/>
      <c r="AF710" s="322"/>
      <c r="AG710" s="94" t="s">
        <v>566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550</v>
      </c>
      <c r="AE711" s="322"/>
      <c r="AF711" s="322"/>
      <c r="AG711" s="94" t="s">
        <v>567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485</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2" t="s">
        <v>564</v>
      </c>
      <c r="AE712" s="783"/>
      <c r="AF712" s="783"/>
      <c r="AG712" s="810" t="s">
        <v>463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1"/>
      <c r="B713" s="643"/>
      <c r="C713" s="948" t="s">
        <v>486</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564</v>
      </c>
      <c r="AE713" s="322"/>
      <c r="AF713" s="662"/>
      <c r="AG713" s="94" t="s">
        <v>463</v>
      </c>
      <c r="AH713" s="95"/>
      <c r="AI713" s="95"/>
      <c r="AJ713" s="95"/>
      <c r="AK713" s="95"/>
      <c r="AL713" s="95"/>
      <c r="AM713" s="95"/>
      <c r="AN713" s="95"/>
      <c r="AO713" s="95"/>
      <c r="AP713" s="95"/>
      <c r="AQ713" s="95"/>
      <c r="AR713" s="95"/>
      <c r="AS713" s="95"/>
      <c r="AT713" s="95"/>
      <c r="AU713" s="95"/>
      <c r="AV713" s="95"/>
      <c r="AW713" s="95"/>
      <c r="AX713" s="96"/>
    </row>
    <row r="714" spans="1:50" ht="29.25" customHeight="1" x14ac:dyDescent="0.15">
      <c r="A714" s="644"/>
      <c r="B714" s="645"/>
      <c r="C714" s="646" t="s">
        <v>458</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550</v>
      </c>
      <c r="AE714" s="808"/>
      <c r="AF714" s="809"/>
      <c r="AG714" s="735" t="s">
        <v>568</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4"/>
      <c r="C715" s="785" t="s">
        <v>459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550</v>
      </c>
      <c r="AE715" s="604"/>
      <c r="AF715" s="655"/>
      <c r="AG715" s="741" t="s">
        <v>569</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550</v>
      </c>
      <c r="AE716" s="626"/>
      <c r="AF716" s="626"/>
      <c r="AG716" s="94" t="s">
        <v>570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550</v>
      </c>
      <c r="AE717" s="322"/>
      <c r="AF717" s="322"/>
      <c r="AG717" s="94" t="s">
        <v>571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550</v>
      </c>
      <c r="AE718" s="322"/>
      <c r="AF718" s="322"/>
      <c r="AG718" s="120" t="s">
        <v>572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564</v>
      </c>
      <c r="AE719" s="604"/>
      <c r="AF719" s="604"/>
      <c r="AG719" s="118" t="s">
        <v>609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t="s">
        <v>609</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2"/>
      <c r="C726" s="815" t="s">
        <v>53</v>
      </c>
      <c r="D726" s="837"/>
      <c r="E726" s="837"/>
      <c r="F726" s="838"/>
      <c r="G726" s="573" t="s">
        <v>573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7" t="s">
        <v>57</v>
      </c>
      <c r="D727" s="748"/>
      <c r="E727" s="748"/>
      <c r="F727" s="749"/>
      <c r="G727" s="571" t="s">
        <v>610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6.75" customHeight="1" thickBot="1" x14ac:dyDescent="0.2">
      <c r="A729" s="633" t="s">
        <v>617</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9" t="s">
        <v>619</v>
      </c>
      <c r="B731" s="800"/>
      <c r="C731" s="800"/>
      <c r="D731" s="800"/>
      <c r="E731" s="801"/>
      <c r="F731" s="728" t="s">
        <v>618</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526</v>
      </c>
      <c r="B733" s="673"/>
      <c r="C733" s="673"/>
      <c r="D733" s="673"/>
      <c r="E733" s="674"/>
      <c r="F733" s="636" t="s">
        <v>622</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49" t="s">
        <v>492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2" t="s">
        <v>431</v>
      </c>
      <c r="B737" s="203"/>
      <c r="C737" s="203"/>
      <c r="D737" s="204"/>
      <c r="E737" s="988" t="s">
        <v>609</v>
      </c>
      <c r="F737" s="988"/>
      <c r="G737" s="988"/>
      <c r="H737" s="988"/>
      <c r="I737" s="988"/>
      <c r="J737" s="988"/>
      <c r="K737" s="988"/>
      <c r="L737" s="988"/>
      <c r="M737" s="988"/>
      <c r="N737" s="358" t="s">
        <v>358</v>
      </c>
      <c r="O737" s="358"/>
      <c r="P737" s="358"/>
      <c r="Q737" s="358"/>
      <c r="R737" s="988" t="s">
        <v>609</v>
      </c>
      <c r="S737" s="988"/>
      <c r="T737" s="988"/>
      <c r="U737" s="988"/>
      <c r="V737" s="988"/>
      <c r="W737" s="988"/>
      <c r="X737" s="988"/>
      <c r="Y737" s="988"/>
      <c r="Z737" s="988"/>
      <c r="AA737" s="358" t="s">
        <v>359</v>
      </c>
      <c r="AB737" s="358"/>
      <c r="AC737" s="358"/>
      <c r="AD737" s="358"/>
      <c r="AE737" s="988" t="s">
        <v>609</v>
      </c>
      <c r="AF737" s="988"/>
      <c r="AG737" s="988"/>
      <c r="AH737" s="988"/>
      <c r="AI737" s="988"/>
      <c r="AJ737" s="988"/>
      <c r="AK737" s="988"/>
      <c r="AL737" s="988"/>
      <c r="AM737" s="988"/>
      <c r="AN737" s="358" t="s">
        <v>360</v>
      </c>
      <c r="AO737" s="358"/>
      <c r="AP737" s="358"/>
      <c r="AQ737" s="358"/>
      <c r="AR737" s="989" t="s">
        <v>574</v>
      </c>
      <c r="AS737" s="990"/>
      <c r="AT737" s="990"/>
      <c r="AU737" s="990"/>
      <c r="AV737" s="990"/>
      <c r="AW737" s="990"/>
      <c r="AX737" s="991"/>
      <c r="AY737" s="89"/>
      <c r="AZ737" s="89"/>
    </row>
    <row r="738" spans="1:52" ht="24.75" customHeight="1" x14ac:dyDescent="0.15">
      <c r="A738" s="992" t="s">
        <v>361</v>
      </c>
      <c r="B738" s="203"/>
      <c r="C738" s="203"/>
      <c r="D738" s="204"/>
      <c r="E738" s="988" t="s">
        <v>575</v>
      </c>
      <c r="F738" s="988"/>
      <c r="G738" s="988"/>
      <c r="H738" s="988"/>
      <c r="I738" s="988"/>
      <c r="J738" s="988"/>
      <c r="K738" s="988"/>
      <c r="L738" s="988"/>
      <c r="M738" s="988"/>
      <c r="N738" s="358" t="s">
        <v>362</v>
      </c>
      <c r="O738" s="358"/>
      <c r="P738" s="358"/>
      <c r="Q738" s="358"/>
      <c r="R738" s="988" t="s">
        <v>576</v>
      </c>
      <c r="S738" s="988"/>
      <c r="T738" s="988"/>
      <c r="U738" s="988"/>
      <c r="V738" s="988"/>
      <c r="W738" s="988"/>
      <c r="X738" s="988"/>
      <c r="Y738" s="988"/>
      <c r="Z738" s="988"/>
      <c r="AA738" s="358" t="s">
        <v>479</v>
      </c>
      <c r="AB738" s="358"/>
      <c r="AC738" s="358"/>
      <c r="AD738" s="358"/>
      <c r="AE738" s="988" t="s">
        <v>577</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539</v>
      </c>
      <c r="B739" s="997"/>
      <c r="C739" s="997"/>
      <c r="D739" s="998"/>
      <c r="E739" s="999" t="s">
        <v>546</v>
      </c>
      <c r="F739" s="1000"/>
      <c r="G739" s="1000"/>
      <c r="H739" s="91" t="str">
        <f>IF(E739="", "", "(")</f>
        <v>(</v>
      </c>
      <c r="I739" s="983"/>
      <c r="J739" s="983"/>
      <c r="K739" s="91" t="str">
        <f>IF(OR(I739="　", I739=""), "", "-")</f>
        <v/>
      </c>
      <c r="L739" s="984">
        <v>187</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3" t="s">
        <v>528</v>
      </c>
      <c r="B740" s="614"/>
      <c r="C740" s="614"/>
      <c r="D740" s="614"/>
      <c r="E740" s="614"/>
      <c r="F740" s="615"/>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530</v>
      </c>
      <c r="B779" s="628"/>
      <c r="C779" s="628"/>
      <c r="D779" s="628"/>
      <c r="E779" s="628"/>
      <c r="F779" s="629"/>
      <c r="G779" s="594" t="str">
        <f>"A."&amp;C837</f>
        <v>A.関東地方整備局</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tr">
        <f>"B."&amp;C870</f>
        <v>B.（株）オリエンタルコンサルタンツ長野事務所</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627</v>
      </c>
      <c r="H781" s="670"/>
      <c r="I781" s="670"/>
      <c r="J781" s="670"/>
      <c r="K781" s="671"/>
      <c r="L781" s="663" t="str">
        <f>P837</f>
        <v>道路構造物の予防保全に関する資料作成、講習会実施</v>
      </c>
      <c r="M781" s="664"/>
      <c r="N781" s="664"/>
      <c r="O781" s="664"/>
      <c r="P781" s="664"/>
      <c r="Q781" s="664"/>
      <c r="R781" s="664"/>
      <c r="S781" s="664"/>
      <c r="T781" s="664"/>
      <c r="U781" s="664"/>
      <c r="V781" s="664"/>
      <c r="W781" s="664"/>
      <c r="X781" s="665"/>
      <c r="Y781" s="384">
        <f>Y837</f>
        <v>41</v>
      </c>
      <c r="Z781" s="385"/>
      <c r="AA781" s="385"/>
      <c r="AB781" s="805"/>
      <c r="AC781" s="669" t="s">
        <v>627</v>
      </c>
      <c r="AD781" s="670"/>
      <c r="AE781" s="670"/>
      <c r="AF781" s="670"/>
      <c r="AG781" s="671"/>
      <c r="AH781" s="663" t="str">
        <f>P870</f>
        <v>道路構造物の予防保全に関する資料作成</v>
      </c>
      <c r="AI781" s="664"/>
      <c r="AJ781" s="664"/>
      <c r="AK781" s="664"/>
      <c r="AL781" s="664"/>
      <c r="AM781" s="664"/>
      <c r="AN781" s="664"/>
      <c r="AO781" s="664"/>
      <c r="AP781" s="664"/>
      <c r="AQ781" s="664"/>
      <c r="AR781" s="664"/>
      <c r="AS781" s="664"/>
      <c r="AT781" s="665"/>
      <c r="AU781" s="384">
        <f>Y870</f>
        <v>4</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41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4</v>
      </c>
      <c r="AV791" s="832"/>
      <c r="AW791" s="832"/>
      <c r="AX791" s="834"/>
    </row>
    <row r="792" spans="1:50" ht="24.75" customHeight="1" x14ac:dyDescent="0.15">
      <c r="A792" s="630"/>
      <c r="B792" s="631"/>
      <c r="C792" s="631"/>
      <c r="D792" s="631"/>
      <c r="E792" s="631"/>
      <c r="F792" s="632"/>
      <c r="G792" s="594" t="str">
        <f>"C."&amp;C903</f>
        <v>C.（一財）橋梁調査会</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tr">
        <f>"D."&amp;"本省"</f>
        <v>D.本省</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customHeight="1" x14ac:dyDescent="0.15">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627</v>
      </c>
      <c r="H794" s="670"/>
      <c r="I794" s="670"/>
      <c r="J794" s="670"/>
      <c r="K794" s="671"/>
      <c r="L794" s="663" t="str">
        <f>P903</f>
        <v>道路構造物の予防保全に関する講習会実施</v>
      </c>
      <c r="M794" s="664"/>
      <c r="N794" s="664"/>
      <c r="O794" s="664"/>
      <c r="P794" s="664"/>
      <c r="Q794" s="664"/>
      <c r="R794" s="664"/>
      <c r="S794" s="664"/>
      <c r="T794" s="664"/>
      <c r="U794" s="664"/>
      <c r="V794" s="664"/>
      <c r="W794" s="664"/>
      <c r="X794" s="665"/>
      <c r="Y794" s="384">
        <f>Y903</f>
        <v>24</v>
      </c>
      <c r="Z794" s="385"/>
      <c r="AA794" s="385"/>
      <c r="AB794" s="805"/>
      <c r="AC794" s="669" t="s">
        <v>627</v>
      </c>
      <c r="AD794" s="670"/>
      <c r="AE794" s="670"/>
      <c r="AF794" s="670"/>
      <c r="AG794" s="671"/>
      <c r="AH794" s="663" t="str">
        <f>P969</f>
        <v>道路構造物の予防保全に関する資料作成</v>
      </c>
      <c r="AI794" s="664"/>
      <c r="AJ794" s="664"/>
      <c r="AK794" s="664"/>
      <c r="AL794" s="664"/>
      <c r="AM794" s="664"/>
      <c r="AN794" s="664"/>
      <c r="AO794" s="664"/>
      <c r="AP794" s="664"/>
      <c r="AQ794" s="664"/>
      <c r="AR794" s="664"/>
      <c r="AS794" s="664"/>
      <c r="AT794" s="665"/>
      <c r="AU794" s="384">
        <f>Y969</f>
        <v>35</v>
      </c>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24</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35</v>
      </c>
      <c r="AV804" s="832"/>
      <c r="AW804" s="832"/>
      <c r="AX804" s="834"/>
    </row>
    <row r="805" spans="1:50" ht="24.75" customHeight="1" x14ac:dyDescent="0.15">
      <c r="A805" s="630"/>
      <c r="B805" s="631"/>
      <c r="C805" s="631"/>
      <c r="D805" s="631"/>
      <c r="E805" s="631"/>
      <c r="F805" s="632"/>
      <c r="G805" s="594" t="str">
        <f>"E."&amp;C969</f>
        <v>E.パシフィックコンサルタンツ(株)
首都圏本社</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454</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customHeight="1" x14ac:dyDescent="0.15">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t="s">
        <v>627</v>
      </c>
      <c r="H807" s="670"/>
      <c r="I807" s="670"/>
      <c r="J807" s="670"/>
      <c r="K807" s="671"/>
      <c r="L807" s="663" t="str">
        <f>P969</f>
        <v>道路構造物の予防保全に関する資料作成</v>
      </c>
      <c r="M807" s="664"/>
      <c r="N807" s="664"/>
      <c r="O807" s="664"/>
      <c r="P807" s="664"/>
      <c r="Q807" s="664"/>
      <c r="R807" s="664"/>
      <c r="S807" s="664"/>
      <c r="T807" s="664"/>
      <c r="U807" s="664"/>
      <c r="V807" s="664"/>
      <c r="W807" s="664"/>
      <c r="X807" s="665"/>
      <c r="Y807" s="384">
        <f>Y969</f>
        <v>35</v>
      </c>
      <c r="Z807" s="385"/>
      <c r="AA807" s="385"/>
      <c r="AB807" s="805"/>
      <c r="AC807" s="669"/>
      <c r="AD807" s="670"/>
      <c r="AE807" s="670"/>
      <c r="AF807" s="670"/>
      <c r="AG807" s="671"/>
      <c r="AH807" s="839"/>
      <c r="AI807" s="664"/>
      <c r="AJ807" s="664"/>
      <c r="AK807" s="664"/>
      <c r="AL807" s="664"/>
      <c r="AM807" s="664"/>
      <c r="AN807" s="664"/>
      <c r="AO807" s="664"/>
      <c r="AP807" s="664"/>
      <c r="AQ807" s="664"/>
      <c r="AR807" s="664"/>
      <c r="AS807" s="664"/>
      <c r="AT807" s="665"/>
      <c r="AU807" s="384"/>
      <c r="AV807" s="385"/>
      <c r="AW807" s="385"/>
      <c r="AX807" s="386"/>
    </row>
    <row r="808" spans="1:50" ht="24.75"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x14ac:dyDescent="0.15">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35</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839"/>
      <c r="M820" s="664"/>
      <c r="N820" s="664"/>
      <c r="O820" s="664"/>
      <c r="P820" s="664"/>
      <c r="Q820" s="664"/>
      <c r="R820" s="664"/>
      <c r="S820" s="664"/>
      <c r="T820" s="664"/>
      <c r="U820" s="664"/>
      <c r="V820" s="664"/>
      <c r="W820" s="664"/>
      <c r="X820" s="665"/>
      <c r="Y820" s="384"/>
      <c r="Z820" s="385"/>
      <c r="AA820" s="385"/>
      <c r="AB820" s="805"/>
      <c r="AC820" s="669"/>
      <c r="AD820" s="670"/>
      <c r="AE820" s="670"/>
      <c r="AF820" s="670"/>
      <c r="AG820" s="671"/>
      <c r="AH820" s="839"/>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40.5" customHeight="1" x14ac:dyDescent="0.15">
      <c r="A837" s="372">
        <v>1</v>
      </c>
      <c r="B837" s="372">
        <v>1</v>
      </c>
      <c r="C837" s="340" t="s">
        <v>585</v>
      </c>
      <c r="D837" s="340"/>
      <c r="E837" s="340"/>
      <c r="F837" s="340"/>
      <c r="G837" s="340"/>
      <c r="H837" s="340"/>
      <c r="I837" s="340"/>
      <c r="J837" s="341" t="s">
        <v>584</v>
      </c>
      <c r="K837" s="342"/>
      <c r="L837" s="342"/>
      <c r="M837" s="342"/>
      <c r="N837" s="342"/>
      <c r="O837" s="342"/>
      <c r="P837" s="343" t="s">
        <v>586</v>
      </c>
      <c r="Q837" s="343"/>
      <c r="R837" s="343"/>
      <c r="S837" s="343"/>
      <c r="T837" s="343"/>
      <c r="U837" s="343"/>
      <c r="V837" s="343"/>
      <c r="W837" s="343"/>
      <c r="X837" s="343"/>
      <c r="Y837" s="344">
        <v>41</v>
      </c>
      <c r="Z837" s="345"/>
      <c r="AA837" s="345"/>
      <c r="AB837" s="346"/>
      <c r="AC837" s="356"/>
      <c r="AD837" s="364"/>
      <c r="AE837" s="364"/>
      <c r="AF837" s="364"/>
      <c r="AG837" s="364"/>
      <c r="AH837" s="365" t="s">
        <v>584</v>
      </c>
      <c r="AI837" s="366"/>
      <c r="AJ837" s="366"/>
      <c r="AK837" s="366"/>
      <c r="AL837" s="350" t="s">
        <v>584</v>
      </c>
      <c r="AM837" s="351"/>
      <c r="AN837" s="351"/>
      <c r="AO837" s="352"/>
      <c r="AP837" s="353" t="s">
        <v>584</v>
      </c>
      <c r="AQ837" s="353"/>
      <c r="AR837" s="353"/>
      <c r="AS837" s="353"/>
      <c r="AT837" s="353"/>
      <c r="AU837" s="353"/>
      <c r="AV837" s="353"/>
      <c r="AW837" s="353"/>
      <c r="AX837" s="353"/>
    </row>
    <row r="838" spans="1:50" ht="40.5" customHeight="1" x14ac:dyDescent="0.15">
      <c r="A838" s="372">
        <v>2</v>
      </c>
      <c r="B838" s="372">
        <v>1</v>
      </c>
      <c r="C838" s="340" t="s">
        <v>587</v>
      </c>
      <c r="D838" s="340"/>
      <c r="E838" s="340"/>
      <c r="F838" s="340"/>
      <c r="G838" s="340"/>
      <c r="H838" s="340"/>
      <c r="I838" s="340"/>
      <c r="J838" s="341" t="s">
        <v>584</v>
      </c>
      <c r="K838" s="342"/>
      <c r="L838" s="342"/>
      <c r="M838" s="342"/>
      <c r="N838" s="342"/>
      <c r="O838" s="342"/>
      <c r="P838" s="343" t="s">
        <v>586</v>
      </c>
      <c r="Q838" s="343"/>
      <c r="R838" s="343"/>
      <c r="S838" s="343"/>
      <c r="T838" s="343"/>
      <c r="U838" s="343"/>
      <c r="V838" s="343"/>
      <c r="W838" s="343"/>
      <c r="X838" s="343"/>
      <c r="Y838" s="344">
        <v>21</v>
      </c>
      <c r="Z838" s="345"/>
      <c r="AA838" s="345"/>
      <c r="AB838" s="346"/>
      <c r="AC838" s="356"/>
      <c r="AD838" s="356"/>
      <c r="AE838" s="356"/>
      <c r="AF838" s="356"/>
      <c r="AG838" s="356"/>
      <c r="AH838" s="365" t="s">
        <v>584</v>
      </c>
      <c r="AI838" s="366"/>
      <c r="AJ838" s="366"/>
      <c r="AK838" s="366"/>
      <c r="AL838" s="350" t="s">
        <v>584</v>
      </c>
      <c r="AM838" s="351"/>
      <c r="AN838" s="351"/>
      <c r="AO838" s="352"/>
      <c r="AP838" s="353" t="s">
        <v>584</v>
      </c>
      <c r="AQ838" s="353"/>
      <c r="AR838" s="353"/>
      <c r="AS838" s="353"/>
      <c r="AT838" s="353"/>
      <c r="AU838" s="353"/>
      <c r="AV838" s="353"/>
      <c r="AW838" s="353"/>
      <c r="AX838" s="353"/>
    </row>
    <row r="839" spans="1:50" ht="40.5" customHeight="1" x14ac:dyDescent="0.15">
      <c r="A839" s="372">
        <v>3</v>
      </c>
      <c r="B839" s="372">
        <v>1</v>
      </c>
      <c r="C839" s="340" t="s">
        <v>588</v>
      </c>
      <c r="D839" s="340"/>
      <c r="E839" s="340"/>
      <c r="F839" s="340"/>
      <c r="G839" s="340"/>
      <c r="H839" s="340"/>
      <c r="I839" s="340"/>
      <c r="J839" s="341" t="s">
        <v>584</v>
      </c>
      <c r="K839" s="342"/>
      <c r="L839" s="342"/>
      <c r="M839" s="342"/>
      <c r="N839" s="342"/>
      <c r="O839" s="342"/>
      <c r="P839" s="343" t="s">
        <v>586</v>
      </c>
      <c r="Q839" s="343"/>
      <c r="R839" s="343"/>
      <c r="S839" s="343"/>
      <c r="T839" s="343"/>
      <c r="U839" s="343"/>
      <c r="V839" s="343"/>
      <c r="W839" s="343"/>
      <c r="X839" s="343"/>
      <c r="Y839" s="344">
        <v>20</v>
      </c>
      <c r="Z839" s="345"/>
      <c r="AA839" s="345"/>
      <c r="AB839" s="346"/>
      <c r="AC839" s="356"/>
      <c r="AD839" s="356"/>
      <c r="AE839" s="356"/>
      <c r="AF839" s="356"/>
      <c r="AG839" s="356"/>
      <c r="AH839" s="365" t="s">
        <v>584</v>
      </c>
      <c r="AI839" s="366"/>
      <c r="AJ839" s="366"/>
      <c r="AK839" s="366"/>
      <c r="AL839" s="350" t="s">
        <v>584</v>
      </c>
      <c r="AM839" s="351"/>
      <c r="AN839" s="351"/>
      <c r="AO839" s="352"/>
      <c r="AP839" s="353" t="s">
        <v>584</v>
      </c>
      <c r="AQ839" s="353"/>
      <c r="AR839" s="353"/>
      <c r="AS839" s="353"/>
      <c r="AT839" s="353"/>
      <c r="AU839" s="353"/>
      <c r="AV839" s="353"/>
      <c r="AW839" s="353"/>
      <c r="AX839" s="353"/>
    </row>
    <row r="840" spans="1:50" ht="40.5" customHeight="1" x14ac:dyDescent="0.15">
      <c r="A840" s="372">
        <v>4</v>
      </c>
      <c r="B840" s="372">
        <v>1</v>
      </c>
      <c r="C840" s="340" t="s">
        <v>589</v>
      </c>
      <c r="D840" s="340"/>
      <c r="E840" s="340"/>
      <c r="F840" s="340"/>
      <c r="G840" s="340"/>
      <c r="H840" s="340"/>
      <c r="I840" s="340"/>
      <c r="J840" s="341" t="s">
        <v>584</v>
      </c>
      <c r="K840" s="342"/>
      <c r="L840" s="342"/>
      <c r="M840" s="342"/>
      <c r="N840" s="342"/>
      <c r="O840" s="342"/>
      <c r="P840" s="343" t="s">
        <v>586</v>
      </c>
      <c r="Q840" s="343"/>
      <c r="R840" s="343"/>
      <c r="S840" s="343"/>
      <c r="T840" s="343"/>
      <c r="U840" s="343"/>
      <c r="V840" s="343"/>
      <c r="W840" s="343"/>
      <c r="X840" s="343"/>
      <c r="Y840" s="344">
        <v>18</v>
      </c>
      <c r="Z840" s="345"/>
      <c r="AA840" s="345"/>
      <c r="AB840" s="346"/>
      <c r="AC840" s="356"/>
      <c r="AD840" s="356"/>
      <c r="AE840" s="356"/>
      <c r="AF840" s="356"/>
      <c r="AG840" s="356"/>
      <c r="AH840" s="365" t="s">
        <v>584</v>
      </c>
      <c r="AI840" s="366"/>
      <c r="AJ840" s="366"/>
      <c r="AK840" s="366"/>
      <c r="AL840" s="350" t="s">
        <v>584</v>
      </c>
      <c r="AM840" s="351"/>
      <c r="AN840" s="351"/>
      <c r="AO840" s="352"/>
      <c r="AP840" s="353" t="s">
        <v>584</v>
      </c>
      <c r="AQ840" s="353"/>
      <c r="AR840" s="353"/>
      <c r="AS840" s="353"/>
      <c r="AT840" s="353"/>
      <c r="AU840" s="353"/>
      <c r="AV840" s="353"/>
      <c r="AW840" s="353"/>
      <c r="AX840" s="353"/>
    </row>
    <row r="841" spans="1:50" ht="40.5" customHeight="1" x14ac:dyDescent="0.15">
      <c r="A841" s="372">
        <v>5</v>
      </c>
      <c r="B841" s="372">
        <v>1</v>
      </c>
      <c r="C841" s="340" t="s">
        <v>590</v>
      </c>
      <c r="D841" s="340"/>
      <c r="E841" s="340"/>
      <c r="F841" s="340"/>
      <c r="G841" s="340"/>
      <c r="H841" s="340"/>
      <c r="I841" s="340"/>
      <c r="J841" s="341" t="s">
        <v>584</v>
      </c>
      <c r="K841" s="342"/>
      <c r="L841" s="342"/>
      <c r="M841" s="342"/>
      <c r="N841" s="342"/>
      <c r="O841" s="342"/>
      <c r="P841" s="343" t="s">
        <v>586</v>
      </c>
      <c r="Q841" s="343"/>
      <c r="R841" s="343"/>
      <c r="S841" s="343"/>
      <c r="T841" s="343"/>
      <c r="U841" s="343"/>
      <c r="V841" s="343"/>
      <c r="W841" s="343"/>
      <c r="X841" s="343"/>
      <c r="Y841" s="344">
        <v>12</v>
      </c>
      <c r="Z841" s="345"/>
      <c r="AA841" s="345"/>
      <c r="AB841" s="346"/>
      <c r="AC841" s="347"/>
      <c r="AD841" s="347"/>
      <c r="AE841" s="347"/>
      <c r="AF841" s="347"/>
      <c r="AG841" s="347"/>
      <c r="AH841" s="365" t="s">
        <v>584</v>
      </c>
      <c r="AI841" s="366"/>
      <c r="AJ841" s="366"/>
      <c r="AK841" s="366"/>
      <c r="AL841" s="350" t="s">
        <v>584</v>
      </c>
      <c r="AM841" s="351"/>
      <c r="AN841" s="351"/>
      <c r="AO841" s="352"/>
      <c r="AP841" s="353" t="s">
        <v>584</v>
      </c>
      <c r="AQ841" s="353"/>
      <c r="AR841" s="353"/>
      <c r="AS841" s="353"/>
      <c r="AT841" s="353"/>
      <c r="AU841" s="353"/>
      <c r="AV841" s="353"/>
      <c r="AW841" s="353"/>
      <c r="AX841" s="353"/>
    </row>
    <row r="842" spans="1:50" ht="40.5" customHeight="1" x14ac:dyDescent="0.15">
      <c r="A842" s="372">
        <v>6</v>
      </c>
      <c r="B842" s="372">
        <v>1</v>
      </c>
      <c r="C842" s="340" t="s">
        <v>591</v>
      </c>
      <c r="D842" s="340"/>
      <c r="E842" s="340"/>
      <c r="F842" s="340"/>
      <c r="G842" s="340"/>
      <c r="H842" s="340"/>
      <c r="I842" s="340"/>
      <c r="J842" s="341" t="s">
        <v>584</v>
      </c>
      <c r="K842" s="342"/>
      <c r="L842" s="342"/>
      <c r="M842" s="342"/>
      <c r="N842" s="342"/>
      <c r="O842" s="342"/>
      <c r="P842" s="343" t="s">
        <v>586</v>
      </c>
      <c r="Q842" s="343"/>
      <c r="R842" s="343"/>
      <c r="S842" s="343"/>
      <c r="T842" s="343"/>
      <c r="U842" s="343"/>
      <c r="V842" s="343"/>
      <c r="W842" s="343"/>
      <c r="X842" s="343"/>
      <c r="Y842" s="344">
        <v>7</v>
      </c>
      <c r="Z842" s="345"/>
      <c r="AA842" s="345"/>
      <c r="AB842" s="346"/>
      <c r="AC842" s="347"/>
      <c r="AD842" s="347"/>
      <c r="AE842" s="347"/>
      <c r="AF842" s="347"/>
      <c r="AG842" s="347"/>
      <c r="AH842" s="365" t="s">
        <v>584</v>
      </c>
      <c r="AI842" s="366"/>
      <c r="AJ842" s="366"/>
      <c r="AK842" s="366"/>
      <c r="AL842" s="350" t="s">
        <v>584</v>
      </c>
      <c r="AM842" s="351"/>
      <c r="AN842" s="351"/>
      <c r="AO842" s="352"/>
      <c r="AP842" s="353" t="s">
        <v>584</v>
      </c>
      <c r="AQ842" s="353"/>
      <c r="AR842" s="353"/>
      <c r="AS842" s="353"/>
      <c r="AT842" s="353"/>
      <c r="AU842" s="353"/>
      <c r="AV842" s="353"/>
      <c r="AW842" s="353"/>
      <c r="AX842" s="353"/>
    </row>
    <row r="843" spans="1:50" ht="40.5" customHeight="1" x14ac:dyDescent="0.15">
      <c r="A843" s="372">
        <v>7</v>
      </c>
      <c r="B843" s="372">
        <v>1</v>
      </c>
      <c r="C843" s="340" t="s">
        <v>592</v>
      </c>
      <c r="D843" s="340"/>
      <c r="E843" s="340"/>
      <c r="F843" s="340"/>
      <c r="G843" s="340"/>
      <c r="H843" s="340"/>
      <c r="I843" s="340"/>
      <c r="J843" s="341" t="s">
        <v>584</v>
      </c>
      <c r="K843" s="342"/>
      <c r="L843" s="342"/>
      <c r="M843" s="342"/>
      <c r="N843" s="342"/>
      <c r="O843" s="342"/>
      <c r="P843" s="343" t="s">
        <v>586</v>
      </c>
      <c r="Q843" s="343"/>
      <c r="R843" s="343"/>
      <c r="S843" s="343"/>
      <c r="T843" s="343"/>
      <c r="U843" s="343"/>
      <c r="V843" s="343"/>
      <c r="W843" s="343"/>
      <c r="X843" s="343"/>
      <c r="Y843" s="344">
        <v>7</v>
      </c>
      <c r="Z843" s="345"/>
      <c r="AA843" s="345"/>
      <c r="AB843" s="346"/>
      <c r="AC843" s="347"/>
      <c r="AD843" s="347"/>
      <c r="AE843" s="347"/>
      <c r="AF843" s="347"/>
      <c r="AG843" s="347"/>
      <c r="AH843" s="365" t="s">
        <v>584</v>
      </c>
      <c r="AI843" s="366"/>
      <c r="AJ843" s="366"/>
      <c r="AK843" s="366"/>
      <c r="AL843" s="350" t="s">
        <v>584</v>
      </c>
      <c r="AM843" s="351"/>
      <c r="AN843" s="351"/>
      <c r="AO843" s="352"/>
      <c r="AP843" s="353" t="s">
        <v>584</v>
      </c>
      <c r="AQ843" s="353"/>
      <c r="AR843" s="353"/>
      <c r="AS843" s="353"/>
      <c r="AT843" s="353"/>
      <c r="AU843" s="353"/>
      <c r="AV843" s="353"/>
      <c r="AW843" s="353"/>
      <c r="AX843" s="353"/>
    </row>
    <row r="844" spans="1:50" ht="40.5" customHeight="1" x14ac:dyDescent="0.15">
      <c r="A844" s="372">
        <v>8</v>
      </c>
      <c r="B844" s="372">
        <v>1</v>
      </c>
      <c r="C844" s="340" t="s">
        <v>593</v>
      </c>
      <c r="D844" s="340"/>
      <c r="E844" s="340"/>
      <c r="F844" s="340"/>
      <c r="G844" s="340"/>
      <c r="H844" s="340"/>
      <c r="I844" s="340"/>
      <c r="J844" s="341" t="s">
        <v>584</v>
      </c>
      <c r="K844" s="342"/>
      <c r="L844" s="342"/>
      <c r="M844" s="342"/>
      <c r="N844" s="342"/>
      <c r="O844" s="342"/>
      <c r="P844" s="343" t="s">
        <v>586</v>
      </c>
      <c r="Q844" s="343"/>
      <c r="R844" s="343"/>
      <c r="S844" s="343"/>
      <c r="T844" s="343"/>
      <c r="U844" s="343"/>
      <c r="V844" s="343"/>
      <c r="W844" s="343"/>
      <c r="X844" s="343"/>
      <c r="Y844" s="344">
        <v>5</v>
      </c>
      <c r="Z844" s="345"/>
      <c r="AA844" s="345"/>
      <c r="AB844" s="346"/>
      <c r="AC844" s="347"/>
      <c r="AD844" s="347"/>
      <c r="AE844" s="347"/>
      <c r="AF844" s="347"/>
      <c r="AG844" s="347"/>
      <c r="AH844" s="365" t="s">
        <v>584</v>
      </c>
      <c r="AI844" s="366"/>
      <c r="AJ844" s="366"/>
      <c r="AK844" s="366"/>
      <c r="AL844" s="350" t="s">
        <v>584</v>
      </c>
      <c r="AM844" s="351"/>
      <c r="AN844" s="351"/>
      <c r="AO844" s="352"/>
      <c r="AP844" s="353" t="s">
        <v>584</v>
      </c>
      <c r="AQ844" s="353"/>
      <c r="AR844" s="353"/>
      <c r="AS844" s="353"/>
      <c r="AT844" s="353"/>
      <c r="AU844" s="353"/>
      <c r="AV844" s="353"/>
      <c r="AW844" s="353"/>
      <c r="AX844" s="353"/>
    </row>
    <row r="845" spans="1:50" ht="40.5" customHeight="1" x14ac:dyDescent="0.15">
      <c r="A845" s="372">
        <v>9</v>
      </c>
      <c r="B845" s="372">
        <v>1</v>
      </c>
      <c r="C845" s="340" t="s">
        <v>594</v>
      </c>
      <c r="D845" s="340"/>
      <c r="E845" s="340"/>
      <c r="F845" s="340"/>
      <c r="G845" s="340"/>
      <c r="H845" s="340"/>
      <c r="I845" s="340"/>
      <c r="J845" s="341" t="s">
        <v>584</v>
      </c>
      <c r="K845" s="342"/>
      <c r="L845" s="342"/>
      <c r="M845" s="342"/>
      <c r="N845" s="342"/>
      <c r="O845" s="342"/>
      <c r="P845" s="343" t="s">
        <v>586</v>
      </c>
      <c r="Q845" s="343"/>
      <c r="R845" s="343"/>
      <c r="S845" s="343"/>
      <c r="T845" s="343"/>
      <c r="U845" s="343"/>
      <c r="V845" s="343"/>
      <c r="W845" s="343"/>
      <c r="X845" s="343"/>
      <c r="Y845" s="344">
        <v>4</v>
      </c>
      <c r="Z845" s="345"/>
      <c r="AA845" s="345"/>
      <c r="AB845" s="346"/>
      <c r="AC845" s="347"/>
      <c r="AD845" s="347"/>
      <c r="AE845" s="347"/>
      <c r="AF845" s="347"/>
      <c r="AG845" s="347"/>
      <c r="AH845" s="365" t="s">
        <v>584</v>
      </c>
      <c r="AI845" s="366"/>
      <c r="AJ845" s="366"/>
      <c r="AK845" s="366"/>
      <c r="AL845" s="350" t="s">
        <v>584</v>
      </c>
      <c r="AM845" s="351"/>
      <c r="AN845" s="351"/>
      <c r="AO845" s="352"/>
      <c r="AP845" s="353" t="s">
        <v>584</v>
      </c>
      <c r="AQ845" s="353"/>
      <c r="AR845" s="353"/>
      <c r="AS845" s="353"/>
      <c r="AT845" s="353"/>
      <c r="AU845" s="353"/>
      <c r="AV845" s="353"/>
      <c r="AW845" s="353"/>
      <c r="AX845" s="353"/>
    </row>
    <row r="846" spans="1:50" ht="40.5" customHeight="1" x14ac:dyDescent="0.15">
      <c r="A846" s="372">
        <v>10</v>
      </c>
      <c r="B846" s="372">
        <v>1</v>
      </c>
      <c r="C846" s="340" t="s">
        <v>595</v>
      </c>
      <c r="D846" s="340"/>
      <c r="E846" s="340"/>
      <c r="F846" s="340"/>
      <c r="G846" s="340"/>
      <c r="H846" s="340"/>
      <c r="I846" s="340"/>
      <c r="J846" s="341" t="s">
        <v>584</v>
      </c>
      <c r="K846" s="342"/>
      <c r="L846" s="342"/>
      <c r="M846" s="342"/>
      <c r="N846" s="342"/>
      <c r="O846" s="342"/>
      <c r="P846" s="343" t="s">
        <v>586</v>
      </c>
      <c r="Q846" s="343"/>
      <c r="R846" s="343"/>
      <c r="S846" s="343"/>
      <c r="T846" s="343"/>
      <c r="U846" s="343"/>
      <c r="V846" s="343"/>
      <c r="W846" s="343"/>
      <c r="X846" s="343"/>
      <c r="Y846" s="344">
        <v>4</v>
      </c>
      <c r="Z846" s="345"/>
      <c r="AA846" s="345"/>
      <c r="AB846" s="346"/>
      <c r="AC846" s="347"/>
      <c r="AD846" s="347"/>
      <c r="AE846" s="347"/>
      <c r="AF846" s="347"/>
      <c r="AG846" s="347"/>
      <c r="AH846" s="365" t="s">
        <v>584</v>
      </c>
      <c r="AI846" s="366"/>
      <c r="AJ846" s="366"/>
      <c r="AK846" s="366"/>
      <c r="AL846" s="350" t="s">
        <v>584</v>
      </c>
      <c r="AM846" s="351"/>
      <c r="AN846" s="351"/>
      <c r="AO846" s="352"/>
      <c r="AP846" s="353" t="s">
        <v>584</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45" customHeight="1" x14ac:dyDescent="0.15">
      <c r="A870" s="372">
        <v>1</v>
      </c>
      <c r="B870" s="372">
        <v>1</v>
      </c>
      <c r="C870" s="340" t="s">
        <v>599</v>
      </c>
      <c r="D870" s="340"/>
      <c r="E870" s="340"/>
      <c r="F870" s="340"/>
      <c r="G870" s="340"/>
      <c r="H870" s="340"/>
      <c r="I870" s="340"/>
      <c r="J870" s="341">
        <v>4011001005165</v>
      </c>
      <c r="K870" s="342"/>
      <c r="L870" s="342"/>
      <c r="M870" s="342"/>
      <c r="N870" s="342"/>
      <c r="O870" s="342"/>
      <c r="P870" s="343" t="s">
        <v>596</v>
      </c>
      <c r="Q870" s="343"/>
      <c r="R870" s="343"/>
      <c r="S870" s="343"/>
      <c r="T870" s="343"/>
      <c r="U870" s="343"/>
      <c r="V870" s="343"/>
      <c r="W870" s="343"/>
      <c r="X870" s="343"/>
      <c r="Y870" s="344">
        <v>4</v>
      </c>
      <c r="Z870" s="345"/>
      <c r="AA870" s="345"/>
      <c r="AB870" s="346"/>
      <c r="AC870" s="356" t="s">
        <v>520</v>
      </c>
      <c r="AD870" s="364"/>
      <c r="AE870" s="364"/>
      <c r="AF870" s="364"/>
      <c r="AG870" s="364"/>
      <c r="AH870" s="365">
        <v>5</v>
      </c>
      <c r="AI870" s="366"/>
      <c r="AJ870" s="366"/>
      <c r="AK870" s="366"/>
      <c r="AL870" s="350">
        <v>100</v>
      </c>
      <c r="AM870" s="351"/>
      <c r="AN870" s="351"/>
      <c r="AO870" s="352"/>
      <c r="AP870" s="353" t="s">
        <v>609</v>
      </c>
      <c r="AQ870" s="353"/>
      <c r="AR870" s="353"/>
      <c r="AS870" s="353"/>
      <c r="AT870" s="353"/>
      <c r="AU870" s="353"/>
      <c r="AV870" s="353"/>
      <c r="AW870" s="353"/>
      <c r="AX870" s="353"/>
    </row>
    <row r="871" spans="1:50" ht="30" customHeight="1" x14ac:dyDescent="0.15">
      <c r="A871" s="372">
        <v>2</v>
      </c>
      <c r="B871" s="372">
        <v>1</v>
      </c>
      <c r="C871" s="340" t="s">
        <v>600</v>
      </c>
      <c r="D871" s="340"/>
      <c r="E871" s="340"/>
      <c r="F871" s="340"/>
      <c r="G871" s="340"/>
      <c r="H871" s="340"/>
      <c r="I871" s="340"/>
      <c r="J871" s="341">
        <v>7010001042703</v>
      </c>
      <c r="K871" s="342"/>
      <c r="L871" s="342"/>
      <c r="M871" s="342"/>
      <c r="N871" s="342"/>
      <c r="O871" s="342"/>
      <c r="P871" s="343" t="s">
        <v>598</v>
      </c>
      <c r="Q871" s="343"/>
      <c r="R871" s="343"/>
      <c r="S871" s="343"/>
      <c r="T871" s="343"/>
      <c r="U871" s="343"/>
      <c r="V871" s="343"/>
      <c r="W871" s="343"/>
      <c r="X871" s="343"/>
      <c r="Y871" s="344">
        <v>3</v>
      </c>
      <c r="Z871" s="345"/>
      <c r="AA871" s="345"/>
      <c r="AB871" s="346"/>
      <c r="AC871" s="356" t="s">
        <v>517</v>
      </c>
      <c r="AD871" s="364"/>
      <c r="AE871" s="364"/>
      <c r="AF871" s="364"/>
      <c r="AG871" s="364"/>
      <c r="AH871" s="365">
        <v>9</v>
      </c>
      <c r="AI871" s="366"/>
      <c r="AJ871" s="366"/>
      <c r="AK871" s="366"/>
      <c r="AL871" s="350">
        <v>85.969696969696969</v>
      </c>
      <c r="AM871" s="351"/>
      <c r="AN871" s="351"/>
      <c r="AO871" s="352"/>
      <c r="AP871" s="353" t="s">
        <v>609</v>
      </c>
      <c r="AQ871" s="353"/>
      <c r="AR871" s="353"/>
      <c r="AS871" s="353"/>
      <c r="AT871" s="353"/>
      <c r="AU871" s="353"/>
      <c r="AV871" s="353"/>
      <c r="AW871" s="353"/>
      <c r="AX871" s="353"/>
    </row>
    <row r="872" spans="1:50" ht="45" customHeight="1" x14ac:dyDescent="0.15">
      <c r="A872" s="372">
        <v>3</v>
      </c>
      <c r="B872" s="372">
        <v>1</v>
      </c>
      <c r="C872" s="340" t="s">
        <v>612</v>
      </c>
      <c r="D872" s="340"/>
      <c r="E872" s="340"/>
      <c r="F872" s="340"/>
      <c r="G872" s="340"/>
      <c r="H872" s="340"/>
      <c r="I872" s="340"/>
      <c r="J872" s="341">
        <v>8013401001509</v>
      </c>
      <c r="K872" s="342"/>
      <c r="L872" s="342"/>
      <c r="M872" s="342"/>
      <c r="N872" s="342"/>
      <c r="O872" s="342"/>
      <c r="P872" s="343" t="s">
        <v>598</v>
      </c>
      <c r="Q872" s="343"/>
      <c r="R872" s="343"/>
      <c r="S872" s="343"/>
      <c r="T872" s="343"/>
      <c r="U872" s="343"/>
      <c r="V872" s="343"/>
      <c r="W872" s="343"/>
      <c r="X872" s="343"/>
      <c r="Y872" s="344">
        <v>2.5</v>
      </c>
      <c r="Z872" s="345"/>
      <c r="AA872" s="345"/>
      <c r="AB872" s="346"/>
      <c r="AC872" s="356" t="s">
        <v>517</v>
      </c>
      <c r="AD872" s="364"/>
      <c r="AE872" s="364"/>
      <c r="AF872" s="364"/>
      <c r="AG872" s="364"/>
      <c r="AH872" s="365">
        <v>7</v>
      </c>
      <c r="AI872" s="366"/>
      <c r="AJ872" s="366"/>
      <c r="AK872" s="366"/>
      <c r="AL872" s="350">
        <v>79.542431497738747</v>
      </c>
      <c r="AM872" s="351"/>
      <c r="AN872" s="351"/>
      <c r="AO872" s="352"/>
      <c r="AP872" s="353" t="s">
        <v>609</v>
      </c>
      <c r="AQ872" s="353"/>
      <c r="AR872" s="353"/>
      <c r="AS872" s="353"/>
      <c r="AT872" s="353"/>
      <c r="AU872" s="353"/>
      <c r="AV872" s="353"/>
      <c r="AW872" s="353"/>
      <c r="AX872" s="353"/>
    </row>
    <row r="873" spans="1:50" ht="30" customHeight="1" x14ac:dyDescent="0.15">
      <c r="A873" s="372">
        <v>4</v>
      </c>
      <c r="B873" s="372">
        <v>1</v>
      </c>
      <c r="C873" s="340" t="s">
        <v>613</v>
      </c>
      <c r="D873" s="340"/>
      <c r="E873" s="340"/>
      <c r="F873" s="340"/>
      <c r="G873" s="340"/>
      <c r="H873" s="340"/>
      <c r="I873" s="340"/>
      <c r="J873" s="341">
        <v>8013301006938</v>
      </c>
      <c r="K873" s="342"/>
      <c r="L873" s="342"/>
      <c r="M873" s="342"/>
      <c r="N873" s="342"/>
      <c r="O873" s="342"/>
      <c r="P873" s="343" t="s">
        <v>598</v>
      </c>
      <c r="Q873" s="343"/>
      <c r="R873" s="343"/>
      <c r="S873" s="343"/>
      <c r="T873" s="343"/>
      <c r="U873" s="343"/>
      <c r="V873" s="343"/>
      <c r="W873" s="343"/>
      <c r="X873" s="343"/>
      <c r="Y873" s="344">
        <v>2</v>
      </c>
      <c r="Z873" s="345"/>
      <c r="AA873" s="345"/>
      <c r="AB873" s="346"/>
      <c r="AC873" s="356" t="s">
        <v>517</v>
      </c>
      <c r="AD873" s="364"/>
      <c r="AE873" s="364"/>
      <c r="AF873" s="364"/>
      <c r="AG873" s="364"/>
      <c r="AH873" s="365">
        <v>9</v>
      </c>
      <c r="AI873" s="366"/>
      <c r="AJ873" s="366"/>
      <c r="AK873" s="366"/>
      <c r="AL873" s="350">
        <v>80.493827160493808</v>
      </c>
      <c r="AM873" s="351"/>
      <c r="AN873" s="351"/>
      <c r="AO873" s="352"/>
      <c r="AP873" s="353" t="s">
        <v>609</v>
      </c>
      <c r="AQ873" s="353"/>
      <c r="AR873" s="353"/>
      <c r="AS873" s="353"/>
      <c r="AT873" s="353"/>
      <c r="AU873" s="353"/>
      <c r="AV873" s="353"/>
      <c r="AW873" s="353"/>
      <c r="AX873" s="353"/>
    </row>
    <row r="874" spans="1:50" ht="30" customHeight="1" x14ac:dyDescent="0.15">
      <c r="A874" s="372">
        <v>5</v>
      </c>
      <c r="B874" s="372">
        <v>1</v>
      </c>
      <c r="C874" s="340" t="s">
        <v>614</v>
      </c>
      <c r="D874" s="340"/>
      <c r="E874" s="340"/>
      <c r="F874" s="340"/>
      <c r="G874" s="340"/>
      <c r="H874" s="340"/>
      <c r="I874" s="340"/>
      <c r="J874" s="341">
        <v>2010001016851</v>
      </c>
      <c r="K874" s="342"/>
      <c r="L874" s="342"/>
      <c r="M874" s="342"/>
      <c r="N874" s="342"/>
      <c r="O874" s="342"/>
      <c r="P874" s="343" t="s">
        <v>598</v>
      </c>
      <c r="Q874" s="343"/>
      <c r="R874" s="343"/>
      <c r="S874" s="343"/>
      <c r="T874" s="343"/>
      <c r="U874" s="343"/>
      <c r="V874" s="343"/>
      <c r="W874" s="343"/>
      <c r="X874" s="343"/>
      <c r="Y874" s="344">
        <v>2</v>
      </c>
      <c r="Z874" s="345"/>
      <c r="AA874" s="345"/>
      <c r="AB874" s="346"/>
      <c r="AC874" s="356" t="s">
        <v>520</v>
      </c>
      <c r="AD874" s="364"/>
      <c r="AE874" s="364"/>
      <c r="AF874" s="364"/>
      <c r="AG874" s="364"/>
      <c r="AH874" s="365">
        <v>2</v>
      </c>
      <c r="AI874" s="366"/>
      <c r="AJ874" s="366"/>
      <c r="AK874" s="366"/>
      <c r="AL874" s="350">
        <v>99.775659001682556</v>
      </c>
      <c r="AM874" s="351"/>
      <c r="AN874" s="351"/>
      <c r="AO874" s="352"/>
      <c r="AP874" s="353" t="s">
        <v>609</v>
      </c>
      <c r="AQ874" s="353"/>
      <c r="AR874" s="353"/>
      <c r="AS874" s="353"/>
      <c r="AT874" s="353"/>
      <c r="AU874" s="353"/>
      <c r="AV874" s="353"/>
      <c r="AW874" s="353"/>
      <c r="AX874" s="353"/>
    </row>
    <row r="875" spans="1:50" ht="45" customHeight="1" x14ac:dyDescent="0.15">
      <c r="A875" s="372">
        <v>6</v>
      </c>
      <c r="B875" s="372">
        <v>1</v>
      </c>
      <c r="C875" s="340" t="s">
        <v>615</v>
      </c>
      <c r="D875" s="340"/>
      <c r="E875" s="340"/>
      <c r="F875" s="340"/>
      <c r="G875" s="340"/>
      <c r="H875" s="340"/>
      <c r="I875" s="340"/>
      <c r="J875" s="341">
        <v>8010001008843</v>
      </c>
      <c r="K875" s="342"/>
      <c r="L875" s="342"/>
      <c r="M875" s="342"/>
      <c r="N875" s="342"/>
      <c r="O875" s="342"/>
      <c r="P875" s="343" t="s">
        <v>598</v>
      </c>
      <c r="Q875" s="343"/>
      <c r="R875" s="343"/>
      <c r="S875" s="343"/>
      <c r="T875" s="343"/>
      <c r="U875" s="343"/>
      <c r="V875" s="343"/>
      <c r="W875" s="343"/>
      <c r="X875" s="343"/>
      <c r="Y875" s="344">
        <v>1</v>
      </c>
      <c r="Z875" s="345"/>
      <c r="AA875" s="345"/>
      <c r="AB875" s="346"/>
      <c r="AC875" s="356" t="s">
        <v>518</v>
      </c>
      <c r="AD875" s="364"/>
      <c r="AE875" s="364"/>
      <c r="AF875" s="364"/>
      <c r="AG875" s="364"/>
      <c r="AH875" s="365">
        <v>1</v>
      </c>
      <c r="AI875" s="366"/>
      <c r="AJ875" s="366"/>
      <c r="AK875" s="366"/>
      <c r="AL875" s="350">
        <v>99.730639730639723</v>
      </c>
      <c r="AM875" s="351"/>
      <c r="AN875" s="351"/>
      <c r="AO875" s="352"/>
      <c r="AP875" s="353" t="s">
        <v>609</v>
      </c>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56"/>
      <c r="AD876" s="364"/>
      <c r="AE876" s="364"/>
      <c r="AF876" s="364"/>
      <c r="AG876" s="364"/>
      <c r="AH876" s="365"/>
      <c r="AI876" s="366"/>
      <c r="AJ876" s="366"/>
      <c r="AK876" s="366"/>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56"/>
      <c r="AD877" s="364"/>
      <c r="AE877" s="364"/>
      <c r="AF877" s="364"/>
      <c r="AG877" s="364"/>
      <c r="AH877" s="365"/>
      <c r="AI877" s="366"/>
      <c r="AJ877" s="366"/>
      <c r="AK877" s="366"/>
      <c r="AL877" s="350"/>
      <c r="AM877" s="351"/>
      <c r="AN877" s="351"/>
      <c r="AO877" s="352"/>
      <c r="AP877" s="353"/>
      <c r="AQ877" s="353"/>
      <c r="AR877" s="353"/>
      <c r="AS877" s="353"/>
      <c r="AT877" s="353"/>
      <c r="AU877" s="353"/>
      <c r="AV877" s="353"/>
      <c r="AW877" s="353"/>
      <c r="AX877" s="353"/>
    </row>
    <row r="878" spans="1:50" ht="39.75"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56"/>
      <c r="AD878" s="364"/>
      <c r="AE878" s="364"/>
      <c r="AF878" s="364"/>
      <c r="AG878" s="364"/>
      <c r="AH878" s="365"/>
      <c r="AI878" s="366"/>
      <c r="AJ878" s="366"/>
      <c r="AK878" s="366"/>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56"/>
      <c r="AD879" s="364"/>
      <c r="AE879" s="364"/>
      <c r="AF879" s="364"/>
      <c r="AG879" s="364"/>
      <c r="AH879" s="365"/>
      <c r="AI879" s="366"/>
      <c r="AJ879" s="366"/>
      <c r="AK879" s="366"/>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39"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40" t="s">
        <v>601</v>
      </c>
      <c r="D903" s="340"/>
      <c r="E903" s="340"/>
      <c r="F903" s="340"/>
      <c r="G903" s="340"/>
      <c r="H903" s="340"/>
      <c r="I903" s="340"/>
      <c r="J903" s="341">
        <v>4010005007424</v>
      </c>
      <c r="K903" s="342"/>
      <c r="L903" s="342"/>
      <c r="M903" s="342"/>
      <c r="N903" s="342"/>
      <c r="O903" s="342"/>
      <c r="P903" s="343" t="s">
        <v>598</v>
      </c>
      <c r="Q903" s="343"/>
      <c r="R903" s="343"/>
      <c r="S903" s="343"/>
      <c r="T903" s="343"/>
      <c r="U903" s="343"/>
      <c r="V903" s="343"/>
      <c r="W903" s="343"/>
      <c r="X903" s="343"/>
      <c r="Y903" s="344">
        <v>24</v>
      </c>
      <c r="Z903" s="345"/>
      <c r="AA903" s="345"/>
      <c r="AB903" s="346"/>
      <c r="AC903" s="356" t="s">
        <v>597</v>
      </c>
      <c r="AD903" s="364"/>
      <c r="AE903" s="364"/>
      <c r="AF903" s="364"/>
      <c r="AG903" s="364"/>
      <c r="AH903" s="365">
        <v>1</v>
      </c>
      <c r="AI903" s="366"/>
      <c r="AJ903" s="366"/>
      <c r="AK903" s="366"/>
      <c r="AL903" s="350">
        <v>99.821909676240921</v>
      </c>
      <c r="AM903" s="351"/>
      <c r="AN903" s="351"/>
      <c r="AO903" s="352"/>
      <c r="AP903" s="353" t="s">
        <v>609</v>
      </c>
      <c r="AQ903" s="353"/>
      <c r="AR903" s="353"/>
      <c r="AS903" s="353"/>
      <c r="AT903" s="353"/>
      <c r="AU903" s="353"/>
      <c r="AV903" s="353"/>
      <c r="AW903" s="353"/>
      <c r="AX903" s="353"/>
    </row>
    <row r="904" spans="1:50" ht="30" customHeight="1" x14ac:dyDescent="0.15">
      <c r="A904" s="372">
        <v>2</v>
      </c>
      <c r="B904" s="372">
        <v>1</v>
      </c>
      <c r="C904" s="340" t="s">
        <v>602</v>
      </c>
      <c r="D904" s="340"/>
      <c r="E904" s="340"/>
      <c r="F904" s="340"/>
      <c r="G904" s="340"/>
      <c r="H904" s="340"/>
      <c r="I904" s="340"/>
      <c r="J904" s="341">
        <v>6030005002470</v>
      </c>
      <c r="K904" s="342"/>
      <c r="L904" s="342"/>
      <c r="M904" s="342"/>
      <c r="N904" s="342"/>
      <c r="O904" s="342"/>
      <c r="P904" s="343" t="s">
        <v>596</v>
      </c>
      <c r="Q904" s="343"/>
      <c r="R904" s="343"/>
      <c r="S904" s="343"/>
      <c r="T904" s="343"/>
      <c r="U904" s="343"/>
      <c r="V904" s="343"/>
      <c r="W904" s="343"/>
      <c r="X904" s="343"/>
      <c r="Y904" s="344">
        <v>15</v>
      </c>
      <c r="Z904" s="345"/>
      <c r="AA904" s="345"/>
      <c r="AB904" s="346"/>
      <c r="AC904" s="356" t="s">
        <v>603</v>
      </c>
      <c r="AD904" s="364"/>
      <c r="AE904" s="364"/>
      <c r="AF904" s="364"/>
      <c r="AG904" s="364"/>
      <c r="AH904" s="365">
        <v>1</v>
      </c>
      <c r="AI904" s="366"/>
      <c r="AJ904" s="366"/>
      <c r="AK904" s="366"/>
      <c r="AL904" s="350">
        <v>97.891231964483907</v>
      </c>
      <c r="AM904" s="351"/>
      <c r="AN904" s="351"/>
      <c r="AO904" s="352"/>
      <c r="AP904" s="353" t="s">
        <v>609</v>
      </c>
      <c r="AQ904" s="353"/>
      <c r="AR904" s="353"/>
      <c r="AS904" s="353"/>
      <c r="AT904" s="353"/>
      <c r="AU904" s="353"/>
      <c r="AV904" s="353"/>
      <c r="AW904" s="353"/>
      <c r="AX904" s="353"/>
    </row>
    <row r="905" spans="1:50" ht="30" customHeight="1" x14ac:dyDescent="0.15">
      <c r="A905" s="372">
        <v>3</v>
      </c>
      <c r="B905" s="372">
        <v>1</v>
      </c>
      <c r="C905" s="340" t="s">
        <v>604</v>
      </c>
      <c r="D905" s="340"/>
      <c r="E905" s="340"/>
      <c r="F905" s="340"/>
      <c r="G905" s="340"/>
      <c r="H905" s="340"/>
      <c r="I905" s="340"/>
      <c r="J905" s="341">
        <v>1010005002873</v>
      </c>
      <c r="K905" s="342"/>
      <c r="L905" s="342"/>
      <c r="M905" s="342"/>
      <c r="N905" s="342"/>
      <c r="O905" s="342"/>
      <c r="P905" s="343" t="s">
        <v>596</v>
      </c>
      <c r="Q905" s="343"/>
      <c r="R905" s="343"/>
      <c r="S905" s="343"/>
      <c r="T905" s="343"/>
      <c r="U905" s="343"/>
      <c r="V905" s="343"/>
      <c r="W905" s="343"/>
      <c r="X905" s="343"/>
      <c r="Y905" s="344">
        <v>8</v>
      </c>
      <c r="Z905" s="345"/>
      <c r="AA905" s="345"/>
      <c r="AB905" s="346"/>
      <c r="AC905" s="356" t="s">
        <v>597</v>
      </c>
      <c r="AD905" s="364"/>
      <c r="AE905" s="364"/>
      <c r="AF905" s="364"/>
      <c r="AG905" s="364"/>
      <c r="AH905" s="365">
        <v>1</v>
      </c>
      <c r="AI905" s="366"/>
      <c r="AJ905" s="366"/>
      <c r="AK905" s="366"/>
      <c r="AL905" s="350">
        <v>99.173553719008268</v>
      </c>
      <c r="AM905" s="351"/>
      <c r="AN905" s="351"/>
      <c r="AO905" s="352"/>
      <c r="AP905" s="353" t="s">
        <v>611</v>
      </c>
      <c r="AQ905" s="353"/>
      <c r="AR905" s="353"/>
      <c r="AS905" s="353"/>
      <c r="AT905" s="353"/>
      <c r="AU905" s="353"/>
      <c r="AV905" s="353"/>
      <c r="AW905" s="353"/>
      <c r="AX905" s="353"/>
    </row>
    <row r="906" spans="1:50" ht="30" customHeight="1" x14ac:dyDescent="0.15">
      <c r="A906" s="372">
        <v>4</v>
      </c>
      <c r="B906" s="372">
        <v>1</v>
      </c>
      <c r="C906" s="340" t="s">
        <v>605</v>
      </c>
      <c r="D906" s="340"/>
      <c r="E906" s="340"/>
      <c r="F906" s="340"/>
      <c r="G906" s="340"/>
      <c r="H906" s="340"/>
      <c r="I906" s="340"/>
      <c r="J906" s="341">
        <v>2360005003753</v>
      </c>
      <c r="K906" s="342"/>
      <c r="L906" s="342"/>
      <c r="M906" s="342"/>
      <c r="N906" s="342"/>
      <c r="O906" s="342"/>
      <c r="P906" s="343" t="s">
        <v>598</v>
      </c>
      <c r="Q906" s="343"/>
      <c r="R906" s="343"/>
      <c r="S906" s="343"/>
      <c r="T906" s="343"/>
      <c r="U906" s="343"/>
      <c r="V906" s="343"/>
      <c r="W906" s="343"/>
      <c r="X906" s="343"/>
      <c r="Y906" s="344">
        <v>4</v>
      </c>
      <c r="Z906" s="345"/>
      <c r="AA906" s="345"/>
      <c r="AB906" s="346"/>
      <c r="AC906" s="356" t="s">
        <v>597</v>
      </c>
      <c r="AD906" s="364"/>
      <c r="AE906" s="364"/>
      <c r="AF906" s="364"/>
      <c r="AG906" s="364"/>
      <c r="AH906" s="365">
        <v>1</v>
      </c>
      <c r="AI906" s="366"/>
      <c r="AJ906" s="366"/>
      <c r="AK906" s="366"/>
      <c r="AL906" s="350">
        <v>99.953358208955223</v>
      </c>
      <c r="AM906" s="351"/>
      <c r="AN906" s="351"/>
      <c r="AO906" s="352"/>
      <c r="AP906" s="353" t="s">
        <v>609</v>
      </c>
      <c r="AQ906" s="353"/>
      <c r="AR906" s="353"/>
      <c r="AS906" s="353"/>
      <c r="AT906" s="353"/>
      <c r="AU906" s="353"/>
      <c r="AV906" s="353"/>
      <c r="AW906" s="353"/>
      <c r="AX906" s="353"/>
    </row>
    <row r="907" spans="1:50" ht="87.75" customHeight="1" x14ac:dyDescent="0.15">
      <c r="A907" s="372">
        <v>5</v>
      </c>
      <c r="B907" s="372">
        <v>1</v>
      </c>
      <c r="C907" s="354" t="s">
        <v>608</v>
      </c>
      <c r="D907" s="340"/>
      <c r="E907" s="340"/>
      <c r="F907" s="340"/>
      <c r="G907" s="340"/>
      <c r="H907" s="340"/>
      <c r="I907" s="340"/>
      <c r="J907" s="341" t="s">
        <v>551</v>
      </c>
      <c r="K907" s="342"/>
      <c r="L907" s="342"/>
      <c r="M907" s="342"/>
      <c r="N907" s="342"/>
      <c r="O907" s="342"/>
      <c r="P907" s="343" t="s">
        <v>596</v>
      </c>
      <c r="Q907" s="343"/>
      <c r="R907" s="343"/>
      <c r="S907" s="343"/>
      <c r="T907" s="343"/>
      <c r="U907" s="343"/>
      <c r="V907" s="343"/>
      <c r="W907" s="343"/>
      <c r="X907" s="343"/>
      <c r="Y907" s="344">
        <v>1</v>
      </c>
      <c r="Z907" s="345"/>
      <c r="AA907" s="345"/>
      <c r="AB907" s="346"/>
      <c r="AC907" s="356" t="s">
        <v>597</v>
      </c>
      <c r="AD907" s="364"/>
      <c r="AE907" s="364"/>
      <c r="AF907" s="364"/>
      <c r="AG907" s="364"/>
      <c r="AH907" s="365">
        <v>2</v>
      </c>
      <c r="AI907" s="366"/>
      <c r="AJ907" s="366"/>
      <c r="AK907" s="366"/>
      <c r="AL907" s="350">
        <v>100</v>
      </c>
      <c r="AM907" s="351"/>
      <c r="AN907" s="351"/>
      <c r="AO907" s="352"/>
      <c r="AP907" s="353" t="s">
        <v>609</v>
      </c>
      <c r="AQ907" s="353"/>
      <c r="AR907" s="353"/>
      <c r="AS907" s="353"/>
      <c r="AT907" s="353"/>
      <c r="AU907" s="353"/>
      <c r="AV907" s="353"/>
      <c r="AW907" s="353"/>
      <c r="AX907" s="353"/>
    </row>
    <row r="908" spans="1:50" ht="30" customHeight="1" x14ac:dyDescent="0.15">
      <c r="A908" s="372">
        <v>6</v>
      </c>
      <c r="B908" s="372">
        <v>1</v>
      </c>
      <c r="C908" s="340" t="s">
        <v>606</v>
      </c>
      <c r="D908" s="340"/>
      <c r="E908" s="340"/>
      <c r="F908" s="340"/>
      <c r="G908" s="340"/>
      <c r="H908" s="340"/>
      <c r="I908" s="340"/>
      <c r="J908" s="341">
        <v>6010505002096</v>
      </c>
      <c r="K908" s="342"/>
      <c r="L908" s="342"/>
      <c r="M908" s="342"/>
      <c r="N908" s="342"/>
      <c r="O908" s="342"/>
      <c r="P908" s="343" t="s">
        <v>596</v>
      </c>
      <c r="Q908" s="343"/>
      <c r="R908" s="343"/>
      <c r="S908" s="343"/>
      <c r="T908" s="343"/>
      <c r="U908" s="343"/>
      <c r="V908" s="343"/>
      <c r="W908" s="343"/>
      <c r="X908" s="343"/>
      <c r="Y908" s="344">
        <v>0.5</v>
      </c>
      <c r="Z908" s="345"/>
      <c r="AA908" s="345"/>
      <c r="AB908" s="346"/>
      <c r="AC908" s="356" t="s">
        <v>607</v>
      </c>
      <c r="AD908" s="364"/>
      <c r="AE908" s="364"/>
      <c r="AF908" s="364"/>
      <c r="AG908" s="364"/>
      <c r="AH908" s="365">
        <v>3</v>
      </c>
      <c r="AI908" s="366"/>
      <c r="AJ908" s="366"/>
      <c r="AK908" s="366"/>
      <c r="AL908" s="350">
        <v>100</v>
      </c>
      <c r="AM908" s="351"/>
      <c r="AN908" s="351"/>
      <c r="AO908" s="352"/>
      <c r="AP908" s="353" t="s">
        <v>609</v>
      </c>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0.2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44.25"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48" customHeight="1" x14ac:dyDescent="0.15">
      <c r="A969" s="372">
        <v>1</v>
      </c>
      <c r="B969" s="372">
        <v>1</v>
      </c>
      <c r="C969" s="354" t="s">
        <v>628</v>
      </c>
      <c r="D969" s="340"/>
      <c r="E969" s="340"/>
      <c r="F969" s="340"/>
      <c r="G969" s="340"/>
      <c r="H969" s="340"/>
      <c r="I969" s="340"/>
      <c r="J969" s="341">
        <v>8013401001509</v>
      </c>
      <c r="K969" s="342"/>
      <c r="L969" s="342"/>
      <c r="M969" s="342"/>
      <c r="N969" s="342"/>
      <c r="O969" s="342"/>
      <c r="P969" s="343" t="s">
        <v>596</v>
      </c>
      <c r="Q969" s="343"/>
      <c r="R969" s="343"/>
      <c r="S969" s="343"/>
      <c r="T969" s="343"/>
      <c r="U969" s="343"/>
      <c r="V969" s="343"/>
      <c r="W969" s="343"/>
      <c r="X969" s="343"/>
      <c r="Y969" s="344">
        <v>35</v>
      </c>
      <c r="Z969" s="345"/>
      <c r="AA969" s="345"/>
      <c r="AB969" s="346"/>
      <c r="AC969" s="356" t="s">
        <v>597</v>
      </c>
      <c r="AD969" s="364"/>
      <c r="AE969" s="364"/>
      <c r="AF969" s="364"/>
      <c r="AG969" s="364"/>
      <c r="AH969" s="365">
        <v>3</v>
      </c>
      <c r="AI969" s="366"/>
      <c r="AJ969" s="366"/>
      <c r="AK969" s="366"/>
      <c r="AL969" s="350">
        <v>99.600123039064897</v>
      </c>
      <c r="AM969" s="351"/>
      <c r="AN969" s="351"/>
      <c r="AO969" s="352"/>
      <c r="AP969" s="353" t="s">
        <v>609</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42"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464</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483</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465</v>
      </c>
      <c r="AQ1101" s="363"/>
      <c r="AR1101" s="363"/>
      <c r="AS1101" s="363"/>
      <c r="AT1101" s="363"/>
      <c r="AU1101" s="363"/>
      <c r="AV1101" s="363"/>
      <c r="AW1101" s="363"/>
      <c r="AX1101" s="363"/>
    </row>
    <row r="1102" spans="1:50" ht="30" customHeight="1" x14ac:dyDescent="0.15">
      <c r="A1102" s="372">
        <v>1</v>
      </c>
      <c r="B1102" s="372">
        <v>1</v>
      </c>
      <c r="C1102" s="370"/>
      <c r="D1102" s="370"/>
      <c r="E1102" s="140" t="s">
        <v>609</v>
      </c>
      <c r="F1102" s="371"/>
      <c r="G1102" s="371"/>
      <c r="H1102" s="371"/>
      <c r="I1102" s="371"/>
      <c r="J1102" s="341" t="s">
        <v>609</v>
      </c>
      <c r="K1102" s="342"/>
      <c r="L1102" s="342"/>
      <c r="M1102" s="342"/>
      <c r="N1102" s="342"/>
      <c r="O1102" s="342"/>
      <c r="P1102" s="355" t="s">
        <v>609</v>
      </c>
      <c r="Q1102" s="343"/>
      <c r="R1102" s="343"/>
      <c r="S1102" s="343"/>
      <c r="T1102" s="343"/>
      <c r="U1102" s="343"/>
      <c r="V1102" s="343"/>
      <c r="W1102" s="343"/>
      <c r="X1102" s="343"/>
      <c r="Y1102" s="344" t="s">
        <v>609</v>
      </c>
      <c r="Z1102" s="345"/>
      <c r="AA1102" s="345"/>
      <c r="AB1102" s="346"/>
      <c r="AC1102" s="347"/>
      <c r="AD1102" s="347"/>
      <c r="AE1102" s="347"/>
      <c r="AF1102" s="347"/>
      <c r="AG1102" s="347"/>
      <c r="AH1102" s="348" t="s">
        <v>609</v>
      </c>
      <c r="AI1102" s="349"/>
      <c r="AJ1102" s="349"/>
      <c r="AK1102" s="349"/>
      <c r="AL1102" s="350" t="s">
        <v>609</v>
      </c>
      <c r="AM1102" s="351"/>
      <c r="AN1102" s="351"/>
      <c r="AO1102" s="352"/>
      <c r="AP1102" s="353" t="s">
        <v>609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66">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66">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46">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46">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899">
    <cfRule type="expression" dxfId="2061" priority="2073">
      <formula>IF(RIGHT(TEXT(Y880,"0.#"),1)=".",FALSE,TRUE)</formula>
    </cfRule>
    <cfRule type="expression" dxfId="2060" priority="2074">
      <formula>IF(RIGHT(TEXT(Y880,"0.#"),1)=".",TRUE,FALSE)</formula>
    </cfRule>
  </conditionalFormatting>
  <conditionalFormatting sqref="Y870:Y879">
    <cfRule type="expression" dxfId="2059" priority="2067">
      <formula>IF(RIGHT(TEXT(Y870,"0.#"),1)=".",FALSE,TRUE)</formula>
    </cfRule>
    <cfRule type="expression" dxfId="2058" priority="2068">
      <formula>IF(RIGHT(TEXT(Y870,"0.#"),1)=".",TRUE,FALSE)</formula>
    </cfRule>
  </conditionalFormatting>
  <conditionalFormatting sqref="Y909:Y932">
    <cfRule type="expression" dxfId="2057" priority="2061">
      <formula>IF(RIGHT(TEXT(Y909,"0.#"),1)=".",FALSE,TRUE)</formula>
    </cfRule>
    <cfRule type="expression" dxfId="2056" priority="2062">
      <formula>IF(RIGHT(TEXT(Y909,"0.#"),1)=".",TRUE,FALSE)</formula>
    </cfRule>
  </conditionalFormatting>
  <conditionalFormatting sqref="Y903:Y908">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70">
    <cfRule type="expression" dxfId="2047" priority="2031">
      <formula>IF(RIGHT(TEXT(Y970,"0.#"),1)=".",FALSE,TRUE)</formula>
    </cfRule>
    <cfRule type="expression" dxfId="2046" priority="2032">
      <formula>IF(RIGHT(TEXT(Y970,"0.#"),1)=".",TRUE,FALSE)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899">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0:AO879">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9:AO932">
    <cfRule type="expression" dxfId="1955" priority="2063">
      <formula>IF(AND(AL909&gt;=0, RIGHT(TEXT(AL909,"0.#"),1)&lt;&gt;"."),TRUE,FALSE)</formula>
    </cfRule>
    <cfRule type="expression" dxfId="1954" priority="2064">
      <formula>IF(AND(AL909&gt;=0, RIGHT(TEXT(AL909,"0.#"),1)="."),TRUE,FALSE)</formula>
    </cfRule>
    <cfRule type="expression" dxfId="1953" priority="2065">
      <formula>IF(AND(AL909&lt;0, RIGHT(TEXT(AL909,"0.#"),1)&lt;&gt;"."),TRUE,FALSE)</formula>
    </cfRule>
    <cfRule type="expression" dxfId="1952" priority="2066">
      <formula>IF(AND(AL909&lt;0, RIGHT(TEXT(AL909,"0.#"),1)="."),TRUE,FALSE)</formula>
    </cfRule>
  </conditionalFormatting>
  <conditionalFormatting sqref="AL903:AO908">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70:AO970">
    <cfRule type="expression" dxfId="1935" priority="2033">
      <formula>IF(AND(AL970&gt;=0, RIGHT(TEXT(AL970,"0.#"),1)&lt;&gt;"."),TRUE,FALSE)</formula>
    </cfRule>
    <cfRule type="expression" dxfId="1934" priority="2034">
      <formula>IF(AND(AL970&gt;=0, RIGHT(TEXT(AL970,"0.#"),1)="."),TRUE,FALSE)</formula>
    </cfRule>
    <cfRule type="expression" dxfId="1933" priority="2035">
      <formula>IF(AND(AL970&lt;0, RIGHT(TEXT(AL970,"0.#"),1)&lt;&gt;"."),TRUE,FALSE)</formula>
    </cfRule>
    <cfRule type="expression" dxfId="1932" priority="2036">
      <formula>IF(AND(AL970&lt;0, RIGHT(TEXT(AL970,"0.#"),1)="."),TRUE,FALSE)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Y969">
    <cfRule type="expression" dxfId="705" priority="1">
      <formula>IF(RIGHT(TEXT(Y969,"0.#"),1)=".",FALSE,TRUE)</formula>
    </cfRule>
    <cfRule type="expression" dxfId="704" priority="2">
      <formula>IF(RIGHT(TEXT(Y969,"0.#"),1)=".",TRUE,FALSE)</formula>
    </cfRule>
  </conditionalFormatting>
  <conditionalFormatting sqref="AL969:AO969">
    <cfRule type="expression" dxfId="703" priority="3">
      <formula>IF(AND(AL969&gt;=0, RIGHT(TEXT(AL969,"0.#"),1)&lt;&gt;"."),TRUE,FALSE)</formula>
    </cfRule>
    <cfRule type="expression" dxfId="702" priority="4">
      <formula>IF(AND(AL969&gt;=0, RIGHT(TEXT(AL969,"0.#"),1)="."),TRUE,FALSE)</formula>
    </cfRule>
    <cfRule type="expression" dxfId="701" priority="5">
      <formula>IF(AND(AL969&lt;0, RIGHT(TEXT(AL969,"0.#"),1)&lt;&gt;"."),TRUE,FALSE)</formula>
    </cfRule>
    <cfRule type="expression" dxfId="700" priority="6">
      <formula>IF(AND(AL969&lt;0, RIGHT(TEXT(AL969,"0.#"),1)="."),TRUE,FALSE)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699" max="49" man="1"/>
    <brk id="735" max="49" man="1"/>
    <brk id="778" max="49" man="1"/>
    <brk id="833"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L11" sqref="L11"/>
    </sheetView>
  </sheetViews>
  <sheetFormatPr defaultColWidth="9" defaultRowHeight="13.5" x14ac:dyDescent="0.15"/>
  <cols>
    <col min="1" max="1" width="21.62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488</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29"/>
      <c r="AA2" s="830"/>
      <c r="AB2" s="1031" t="s">
        <v>11</v>
      </c>
      <c r="AC2" s="1032"/>
      <c r="AD2" s="1033"/>
      <c r="AE2" s="1037" t="s">
        <v>357</v>
      </c>
      <c r="AF2" s="1037"/>
      <c r="AG2" s="1037"/>
      <c r="AH2" s="1037"/>
      <c r="AI2" s="1037" t="s">
        <v>363</v>
      </c>
      <c r="AJ2" s="1037"/>
      <c r="AK2" s="1037"/>
      <c r="AL2" s="1037"/>
      <c r="AM2" s="1037" t="s">
        <v>469</v>
      </c>
      <c r="AN2" s="1037"/>
      <c r="AO2" s="1037"/>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488</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29"/>
      <c r="AA9" s="830"/>
      <c r="AB9" s="1031" t="s">
        <v>11</v>
      </c>
      <c r="AC9" s="1032"/>
      <c r="AD9" s="1033"/>
      <c r="AE9" s="1037" t="s">
        <v>357</v>
      </c>
      <c r="AF9" s="1037"/>
      <c r="AG9" s="1037"/>
      <c r="AH9" s="1037"/>
      <c r="AI9" s="1037" t="s">
        <v>363</v>
      </c>
      <c r="AJ9" s="1037"/>
      <c r="AK9" s="1037"/>
      <c r="AL9" s="1037"/>
      <c r="AM9" s="1037" t="s">
        <v>469</v>
      </c>
      <c r="AN9" s="1037"/>
      <c r="AO9" s="1037"/>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488</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29"/>
      <c r="AA16" s="830"/>
      <c r="AB16" s="1031" t="s">
        <v>11</v>
      </c>
      <c r="AC16" s="1032"/>
      <c r="AD16" s="1033"/>
      <c r="AE16" s="1037" t="s">
        <v>357</v>
      </c>
      <c r="AF16" s="1037"/>
      <c r="AG16" s="1037"/>
      <c r="AH16" s="1037"/>
      <c r="AI16" s="1037" t="s">
        <v>363</v>
      </c>
      <c r="AJ16" s="1037"/>
      <c r="AK16" s="1037"/>
      <c r="AL16" s="1037"/>
      <c r="AM16" s="1037" t="s">
        <v>469</v>
      </c>
      <c r="AN16" s="1037"/>
      <c r="AO16" s="1037"/>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488</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29"/>
      <c r="AA23" s="830"/>
      <c r="AB23" s="1031" t="s">
        <v>11</v>
      </c>
      <c r="AC23" s="1032"/>
      <c r="AD23" s="1033"/>
      <c r="AE23" s="1037" t="s">
        <v>357</v>
      </c>
      <c r="AF23" s="1037"/>
      <c r="AG23" s="1037"/>
      <c r="AH23" s="1037"/>
      <c r="AI23" s="1037" t="s">
        <v>363</v>
      </c>
      <c r="AJ23" s="1037"/>
      <c r="AK23" s="1037"/>
      <c r="AL23" s="1037"/>
      <c r="AM23" s="1037" t="s">
        <v>469</v>
      </c>
      <c r="AN23" s="1037"/>
      <c r="AO23" s="1037"/>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488</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29"/>
      <c r="AA30" s="830"/>
      <c r="AB30" s="1031" t="s">
        <v>11</v>
      </c>
      <c r="AC30" s="1032"/>
      <c r="AD30" s="1033"/>
      <c r="AE30" s="1037" t="s">
        <v>357</v>
      </c>
      <c r="AF30" s="1037"/>
      <c r="AG30" s="1037"/>
      <c r="AH30" s="1037"/>
      <c r="AI30" s="1037" t="s">
        <v>363</v>
      </c>
      <c r="AJ30" s="1037"/>
      <c r="AK30" s="1037"/>
      <c r="AL30" s="1037"/>
      <c r="AM30" s="1037" t="s">
        <v>469</v>
      </c>
      <c r="AN30" s="1037"/>
      <c r="AO30" s="1037"/>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488</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29"/>
      <c r="AA37" s="830"/>
      <c r="AB37" s="1031" t="s">
        <v>11</v>
      </c>
      <c r="AC37" s="1032"/>
      <c r="AD37" s="1033"/>
      <c r="AE37" s="1037" t="s">
        <v>357</v>
      </c>
      <c r="AF37" s="1037"/>
      <c r="AG37" s="1037"/>
      <c r="AH37" s="1037"/>
      <c r="AI37" s="1037" t="s">
        <v>363</v>
      </c>
      <c r="AJ37" s="1037"/>
      <c r="AK37" s="1037"/>
      <c r="AL37" s="1037"/>
      <c r="AM37" s="1037" t="s">
        <v>469</v>
      </c>
      <c r="AN37" s="1037"/>
      <c r="AO37" s="1037"/>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488</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29"/>
      <c r="AA44" s="830"/>
      <c r="AB44" s="1031" t="s">
        <v>11</v>
      </c>
      <c r="AC44" s="1032"/>
      <c r="AD44" s="1033"/>
      <c r="AE44" s="1037" t="s">
        <v>357</v>
      </c>
      <c r="AF44" s="1037"/>
      <c r="AG44" s="1037"/>
      <c r="AH44" s="1037"/>
      <c r="AI44" s="1037" t="s">
        <v>363</v>
      </c>
      <c r="AJ44" s="1037"/>
      <c r="AK44" s="1037"/>
      <c r="AL44" s="1037"/>
      <c r="AM44" s="1037" t="s">
        <v>469</v>
      </c>
      <c r="AN44" s="1037"/>
      <c r="AO44" s="1037"/>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488</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29"/>
      <c r="AA51" s="830"/>
      <c r="AB51" s="553" t="s">
        <v>11</v>
      </c>
      <c r="AC51" s="1032"/>
      <c r="AD51" s="1033"/>
      <c r="AE51" s="1037" t="s">
        <v>357</v>
      </c>
      <c r="AF51" s="1037"/>
      <c r="AG51" s="1037"/>
      <c r="AH51" s="1037"/>
      <c r="AI51" s="1037" t="s">
        <v>363</v>
      </c>
      <c r="AJ51" s="1037"/>
      <c r="AK51" s="1037"/>
      <c r="AL51" s="1037"/>
      <c r="AM51" s="1037" t="s">
        <v>469</v>
      </c>
      <c r="AN51" s="1037"/>
      <c r="AO51" s="1037"/>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488</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29"/>
      <c r="AA58" s="830"/>
      <c r="AB58" s="1031" t="s">
        <v>11</v>
      </c>
      <c r="AC58" s="1032"/>
      <c r="AD58" s="1033"/>
      <c r="AE58" s="1037" t="s">
        <v>357</v>
      </c>
      <c r="AF58" s="1037"/>
      <c r="AG58" s="1037"/>
      <c r="AH58" s="1037"/>
      <c r="AI58" s="1037" t="s">
        <v>363</v>
      </c>
      <c r="AJ58" s="1037"/>
      <c r="AK58" s="1037"/>
      <c r="AL58" s="1037"/>
      <c r="AM58" s="1037" t="s">
        <v>469</v>
      </c>
      <c r="AN58" s="1037"/>
      <c r="AO58" s="1037"/>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488</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29"/>
      <c r="AA65" s="830"/>
      <c r="AB65" s="1031" t="s">
        <v>11</v>
      </c>
      <c r="AC65" s="1032"/>
      <c r="AD65" s="1033"/>
      <c r="AE65" s="1037" t="s">
        <v>357</v>
      </c>
      <c r="AF65" s="1037"/>
      <c r="AG65" s="1037"/>
      <c r="AH65" s="1037"/>
      <c r="AI65" s="1037" t="s">
        <v>363</v>
      </c>
      <c r="AJ65" s="1037"/>
      <c r="AK65" s="1037"/>
      <c r="AL65" s="1037"/>
      <c r="AM65" s="1037" t="s">
        <v>469</v>
      </c>
      <c r="AN65" s="1037"/>
      <c r="AO65" s="1037"/>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4" t="s">
        <v>510</v>
      </c>
      <c r="H2" s="595"/>
      <c r="I2" s="595"/>
      <c r="J2" s="595"/>
      <c r="K2" s="595"/>
      <c r="L2" s="595"/>
      <c r="M2" s="595"/>
      <c r="N2" s="595"/>
      <c r="O2" s="595"/>
      <c r="P2" s="595"/>
      <c r="Q2" s="595"/>
      <c r="R2" s="595"/>
      <c r="S2" s="595"/>
      <c r="T2" s="595"/>
      <c r="U2" s="595"/>
      <c r="V2" s="595"/>
      <c r="W2" s="595"/>
      <c r="X2" s="595"/>
      <c r="Y2" s="595"/>
      <c r="Z2" s="595"/>
      <c r="AA2" s="595"/>
      <c r="AB2" s="596"/>
      <c r="AC2" s="594" t="s">
        <v>512</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0"/>
      <c r="B4" s="1051"/>
      <c r="C4" s="1051"/>
      <c r="D4" s="1051"/>
      <c r="E4" s="1051"/>
      <c r="F4" s="1052"/>
      <c r="G4" s="669"/>
      <c r="H4" s="670"/>
      <c r="I4" s="670"/>
      <c r="J4" s="670"/>
      <c r="K4" s="671"/>
      <c r="L4" s="839"/>
      <c r="M4" s="664"/>
      <c r="N4" s="664"/>
      <c r="O4" s="664"/>
      <c r="P4" s="664"/>
      <c r="Q4" s="664"/>
      <c r="R4" s="664"/>
      <c r="S4" s="664"/>
      <c r="T4" s="664"/>
      <c r="U4" s="664"/>
      <c r="V4" s="664"/>
      <c r="W4" s="664"/>
      <c r="X4" s="665"/>
      <c r="Y4" s="384"/>
      <c r="Z4" s="385"/>
      <c r="AA4" s="385"/>
      <c r="AB4" s="805"/>
      <c r="AC4" s="669"/>
      <c r="AD4" s="670"/>
      <c r="AE4" s="670"/>
      <c r="AF4" s="670"/>
      <c r="AG4" s="671"/>
      <c r="AH4" s="839"/>
      <c r="AI4" s="664"/>
      <c r="AJ4" s="664"/>
      <c r="AK4" s="664"/>
      <c r="AL4" s="664"/>
      <c r="AM4" s="664"/>
      <c r="AN4" s="664"/>
      <c r="AO4" s="664"/>
      <c r="AP4" s="664"/>
      <c r="AQ4" s="664"/>
      <c r="AR4" s="664"/>
      <c r="AS4" s="664"/>
      <c r="AT4" s="665"/>
      <c r="AU4" s="384"/>
      <c r="AV4" s="385"/>
      <c r="AW4" s="385"/>
      <c r="AX4" s="386"/>
    </row>
    <row r="5" spans="1:50" ht="24.75" customHeight="1" x14ac:dyDescent="0.15">
      <c r="A5" s="1050"/>
      <c r="B5" s="1051"/>
      <c r="C5" s="1051"/>
      <c r="D5" s="1051"/>
      <c r="E5" s="1051"/>
      <c r="F5" s="105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0"/>
      <c r="B6" s="1051"/>
      <c r="C6" s="1051"/>
      <c r="D6" s="1051"/>
      <c r="E6" s="1051"/>
      <c r="F6" s="105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0"/>
      <c r="B7" s="1051"/>
      <c r="C7" s="1051"/>
      <c r="D7" s="1051"/>
      <c r="E7" s="1051"/>
      <c r="F7" s="105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0"/>
      <c r="B8" s="1051"/>
      <c r="C8" s="1051"/>
      <c r="D8" s="1051"/>
      <c r="E8" s="1051"/>
      <c r="F8" s="105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0"/>
      <c r="B9" s="1051"/>
      <c r="C9" s="1051"/>
      <c r="D9" s="1051"/>
      <c r="E9" s="1051"/>
      <c r="F9" s="105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0"/>
      <c r="B10" s="1051"/>
      <c r="C10" s="1051"/>
      <c r="D10" s="1051"/>
      <c r="E10" s="1051"/>
      <c r="F10" s="105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0"/>
      <c r="B11" s="1051"/>
      <c r="C11" s="1051"/>
      <c r="D11" s="1051"/>
      <c r="E11" s="1051"/>
      <c r="F11" s="105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0"/>
      <c r="B12" s="1051"/>
      <c r="C12" s="1051"/>
      <c r="D12" s="1051"/>
      <c r="E12" s="1051"/>
      <c r="F12" s="105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0"/>
      <c r="B13" s="1051"/>
      <c r="C13" s="1051"/>
      <c r="D13" s="1051"/>
      <c r="E13" s="1051"/>
      <c r="F13" s="105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0"/>
      <c r="B14" s="1051"/>
      <c r="C14" s="1051"/>
      <c r="D14" s="1051"/>
      <c r="E14" s="1051"/>
      <c r="F14" s="1052"/>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0"/>
      <c r="B15" s="1051"/>
      <c r="C15" s="1051"/>
      <c r="D15" s="1051"/>
      <c r="E15" s="1051"/>
      <c r="F15" s="1052"/>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50"/>
      <c r="B16" s="1051"/>
      <c r="C16" s="1051"/>
      <c r="D16" s="1051"/>
      <c r="E16" s="1051"/>
      <c r="F16" s="1052"/>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0"/>
      <c r="B17" s="1051"/>
      <c r="C17" s="1051"/>
      <c r="D17" s="1051"/>
      <c r="E17" s="1051"/>
      <c r="F17" s="1052"/>
      <c r="G17" s="669"/>
      <c r="H17" s="670"/>
      <c r="I17" s="670"/>
      <c r="J17" s="670"/>
      <c r="K17" s="671"/>
      <c r="L17" s="839"/>
      <c r="M17" s="664"/>
      <c r="N17" s="664"/>
      <c r="O17" s="664"/>
      <c r="P17" s="664"/>
      <c r="Q17" s="664"/>
      <c r="R17" s="664"/>
      <c r="S17" s="664"/>
      <c r="T17" s="664"/>
      <c r="U17" s="664"/>
      <c r="V17" s="664"/>
      <c r="W17" s="664"/>
      <c r="X17" s="665"/>
      <c r="Y17" s="384"/>
      <c r="Z17" s="385"/>
      <c r="AA17" s="385"/>
      <c r="AB17" s="805"/>
      <c r="AC17" s="669"/>
      <c r="AD17" s="670"/>
      <c r="AE17" s="670"/>
      <c r="AF17" s="670"/>
      <c r="AG17" s="671"/>
      <c r="AH17" s="839"/>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0"/>
      <c r="B18" s="1051"/>
      <c r="C18" s="1051"/>
      <c r="D18" s="1051"/>
      <c r="E18" s="1051"/>
      <c r="F18" s="105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0"/>
      <c r="B19" s="1051"/>
      <c r="C19" s="1051"/>
      <c r="D19" s="1051"/>
      <c r="E19" s="1051"/>
      <c r="F19" s="105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0"/>
      <c r="B20" s="1051"/>
      <c r="C20" s="1051"/>
      <c r="D20" s="1051"/>
      <c r="E20" s="1051"/>
      <c r="F20" s="105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0"/>
      <c r="B21" s="1051"/>
      <c r="C21" s="1051"/>
      <c r="D21" s="1051"/>
      <c r="E21" s="1051"/>
      <c r="F21" s="105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0"/>
      <c r="B22" s="1051"/>
      <c r="C22" s="1051"/>
      <c r="D22" s="1051"/>
      <c r="E22" s="1051"/>
      <c r="F22" s="105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0"/>
      <c r="B23" s="1051"/>
      <c r="C23" s="1051"/>
      <c r="D23" s="1051"/>
      <c r="E23" s="1051"/>
      <c r="F23" s="105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0"/>
      <c r="B24" s="1051"/>
      <c r="C24" s="1051"/>
      <c r="D24" s="1051"/>
      <c r="E24" s="1051"/>
      <c r="F24" s="105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0"/>
      <c r="B25" s="1051"/>
      <c r="C25" s="1051"/>
      <c r="D25" s="1051"/>
      <c r="E25" s="1051"/>
      <c r="F25" s="105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0"/>
      <c r="B26" s="1051"/>
      <c r="C26" s="1051"/>
      <c r="D26" s="1051"/>
      <c r="E26" s="1051"/>
      <c r="F26" s="105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0"/>
      <c r="B27" s="1051"/>
      <c r="C27" s="1051"/>
      <c r="D27" s="1051"/>
      <c r="E27" s="1051"/>
      <c r="F27" s="1052"/>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0"/>
      <c r="B28" s="1051"/>
      <c r="C28" s="1051"/>
      <c r="D28" s="1051"/>
      <c r="E28" s="1051"/>
      <c r="F28" s="1052"/>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50"/>
      <c r="B29" s="1051"/>
      <c r="C29" s="1051"/>
      <c r="D29" s="1051"/>
      <c r="E29" s="1051"/>
      <c r="F29" s="1052"/>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0"/>
      <c r="B30" s="1051"/>
      <c r="C30" s="1051"/>
      <c r="D30" s="1051"/>
      <c r="E30" s="1051"/>
      <c r="F30" s="1052"/>
      <c r="G30" s="669"/>
      <c r="H30" s="670"/>
      <c r="I30" s="670"/>
      <c r="J30" s="670"/>
      <c r="K30" s="671"/>
      <c r="L30" s="839"/>
      <c r="M30" s="664"/>
      <c r="N30" s="664"/>
      <c r="O30" s="664"/>
      <c r="P30" s="664"/>
      <c r="Q30" s="664"/>
      <c r="R30" s="664"/>
      <c r="S30" s="664"/>
      <c r="T30" s="664"/>
      <c r="U30" s="664"/>
      <c r="V30" s="664"/>
      <c r="W30" s="664"/>
      <c r="X30" s="665"/>
      <c r="Y30" s="384"/>
      <c r="Z30" s="385"/>
      <c r="AA30" s="385"/>
      <c r="AB30" s="805"/>
      <c r="AC30" s="669"/>
      <c r="AD30" s="670"/>
      <c r="AE30" s="670"/>
      <c r="AF30" s="670"/>
      <c r="AG30" s="671"/>
      <c r="AH30" s="839"/>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0"/>
      <c r="B31" s="1051"/>
      <c r="C31" s="1051"/>
      <c r="D31" s="1051"/>
      <c r="E31" s="1051"/>
      <c r="F31" s="105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0"/>
      <c r="B32" s="1051"/>
      <c r="C32" s="1051"/>
      <c r="D32" s="1051"/>
      <c r="E32" s="1051"/>
      <c r="F32" s="105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0"/>
      <c r="B33" s="1051"/>
      <c r="C33" s="1051"/>
      <c r="D33" s="1051"/>
      <c r="E33" s="1051"/>
      <c r="F33" s="105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0"/>
      <c r="B34" s="1051"/>
      <c r="C34" s="1051"/>
      <c r="D34" s="1051"/>
      <c r="E34" s="1051"/>
      <c r="F34" s="105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0"/>
      <c r="B35" s="1051"/>
      <c r="C35" s="1051"/>
      <c r="D35" s="1051"/>
      <c r="E35" s="1051"/>
      <c r="F35" s="105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0"/>
      <c r="B36" s="1051"/>
      <c r="C36" s="1051"/>
      <c r="D36" s="1051"/>
      <c r="E36" s="1051"/>
      <c r="F36" s="105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0"/>
      <c r="B37" s="1051"/>
      <c r="C37" s="1051"/>
      <c r="D37" s="1051"/>
      <c r="E37" s="1051"/>
      <c r="F37" s="105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0"/>
      <c r="B38" s="1051"/>
      <c r="C38" s="1051"/>
      <c r="D38" s="1051"/>
      <c r="E38" s="1051"/>
      <c r="F38" s="105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0"/>
      <c r="B39" s="1051"/>
      <c r="C39" s="1051"/>
      <c r="D39" s="1051"/>
      <c r="E39" s="1051"/>
      <c r="F39" s="105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0"/>
      <c r="B40" s="1051"/>
      <c r="C40" s="1051"/>
      <c r="D40" s="1051"/>
      <c r="E40" s="1051"/>
      <c r="F40" s="1052"/>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0"/>
      <c r="B41" s="1051"/>
      <c r="C41" s="1051"/>
      <c r="D41" s="1051"/>
      <c r="E41" s="1051"/>
      <c r="F41" s="1052"/>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50"/>
      <c r="B42" s="1051"/>
      <c r="C42" s="1051"/>
      <c r="D42" s="1051"/>
      <c r="E42" s="1051"/>
      <c r="F42" s="1052"/>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0"/>
      <c r="B43" s="1051"/>
      <c r="C43" s="1051"/>
      <c r="D43" s="1051"/>
      <c r="E43" s="1051"/>
      <c r="F43" s="1052"/>
      <c r="G43" s="669"/>
      <c r="H43" s="670"/>
      <c r="I43" s="670"/>
      <c r="J43" s="670"/>
      <c r="K43" s="671"/>
      <c r="L43" s="839"/>
      <c r="M43" s="664"/>
      <c r="N43" s="664"/>
      <c r="O43" s="664"/>
      <c r="P43" s="664"/>
      <c r="Q43" s="664"/>
      <c r="R43" s="664"/>
      <c r="S43" s="664"/>
      <c r="T43" s="664"/>
      <c r="U43" s="664"/>
      <c r="V43" s="664"/>
      <c r="W43" s="664"/>
      <c r="X43" s="665"/>
      <c r="Y43" s="384"/>
      <c r="Z43" s="385"/>
      <c r="AA43" s="385"/>
      <c r="AB43" s="805"/>
      <c r="AC43" s="669"/>
      <c r="AD43" s="670"/>
      <c r="AE43" s="670"/>
      <c r="AF43" s="670"/>
      <c r="AG43" s="671"/>
      <c r="AH43" s="839"/>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0"/>
      <c r="B44" s="1051"/>
      <c r="C44" s="1051"/>
      <c r="D44" s="1051"/>
      <c r="E44" s="1051"/>
      <c r="F44" s="105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0"/>
      <c r="B45" s="1051"/>
      <c r="C45" s="1051"/>
      <c r="D45" s="1051"/>
      <c r="E45" s="1051"/>
      <c r="F45" s="105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0"/>
      <c r="B46" s="1051"/>
      <c r="C46" s="1051"/>
      <c r="D46" s="1051"/>
      <c r="E46" s="1051"/>
      <c r="F46" s="105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0"/>
      <c r="B47" s="1051"/>
      <c r="C47" s="1051"/>
      <c r="D47" s="1051"/>
      <c r="E47" s="1051"/>
      <c r="F47" s="105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0"/>
      <c r="B48" s="1051"/>
      <c r="C48" s="1051"/>
      <c r="D48" s="1051"/>
      <c r="E48" s="1051"/>
      <c r="F48" s="105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0"/>
      <c r="B49" s="1051"/>
      <c r="C49" s="1051"/>
      <c r="D49" s="1051"/>
      <c r="E49" s="1051"/>
      <c r="F49" s="105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0"/>
      <c r="B50" s="1051"/>
      <c r="C50" s="1051"/>
      <c r="D50" s="1051"/>
      <c r="E50" s="1051"/>
      <c r="F50" s="105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0"/>
      <c r="B51" s="1051"/>
      <c r="C51" s="1051"/>
      <c r="D51" s="1051"/>
      <c r="E51" s="1051"/>
      <c r="F51" s="105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0"/>
      <c r="B52" s="1051"/>
      <c r="C52" s="1051"/>
      <c r="D52" s="1051"/>
      <c r="E52" s="1051"/>
      <c r="F52" s="105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50"/>
      <c r="B56" s="1051"/>
      <c r="C56" s="1051"/>
      <c r="D56" s="1051"/>
      <c r="E56" s="1051"/>
      <c r="F56" s="1052"/>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0"/>
      <c r="B57" s="1051"/>
      <c r="C57" s="1051"/>
      <c r="D57" s="1051"/>
      <c r="E57" s="1051"/>
      <c r="F57" s="1052"/>
      <c r="G57" s="669"/>
      <c r="H57" s="670"/>
      <c r="I57" s="670"/>
      <c r="J57" s="670"/>
      <c r="K57" s="671"/>
      <c r="L57" s="839"/>
      <c r="M57" s="664"/>
      <c r="N57" s="664"/>
      <c r="O57" s="664"/>
      <c r="P57" s="664"/>
      <c r="Q57" s="664"/>
      <c r="R57" s="664"/>
      <c r="S57" s="664"/>
      <c r="T57" s="664"/>
      <c r="U57" s="664"/>
      <c r="V57" s="664"/>
      <c r="W57" s="664"/>
      <c r="X57" s="665"/>
      <c r="Y57" s="384"/>
      <c r="Z57" s="385"/>
      <c r="AA57" s="385"/>
      <c r="AB57" s="805"/>
      <c r="AC57" s="669"/>
      <c r="AD57" s="670"/>
      <c r="AE57" s="670"/>
      <c r="AF57" s="670"/>
      <c r="AG57" s="671"/>
      <c r="AH57" s="839"/>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0"/>
      <c r="B58" s="1051"/>
      <c r="C58" s="1051"/>
      <c r="D58" s="1051"/>
      <c r="E58" s="1051"/>
      <c r="F58" s="105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0"/>
      <c r="B59" s="1051"/>
      <c r="C59" s="1051"/>
      <c r="D59" s="1051"/>
      <c r="E59" s="1051"/>
      <c r="F59" s="105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0"/>
      <c r="B60" s="1051"/>
      <c r="C60" s="1051"/>
      <c r="D60" s="1051"/>
      <c r="E60" s="1051"/>
      <c r="F60" s="105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0"/>
      <c r="B61" s="1051"/>
      <c r="C61" s="1051"/>
      <c r="D61" s="1051"/>
      <c r="E61" s="1051"/>
      <c r="F61" s="105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0"/>
      <c r="B62" s="1051"/>
      <c r="C62" s="1051"/>
      <c r="D62" s="1051"/>
      <c r="E62" s="1051"/>
      <c r="F62" s="105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0"/>
      <c r="B63" s="1051"/>
      <c r="C63" s="1051"/>
      <c r="D63" s="1051"/>
      <c r="E63" s="1051"/>
      <c r="F63" s="105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0"/>
      <c r="B64" s="1051"/>
      <c r="C64" s="1051"/>
      <c r="D64" s="1051"/>
      <c r="E64" s="1051"/>
      <c r="F64" s="105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0"/>
      <c r="B65" s="1051"/>
      <c r="C65" s="1051"/>
      <c r="D65" s="1051"/>
      <c r="E65" s="1051"/>
      <c r="F65" s="105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0"/>
      <c r="B66" s="1051"/>
      <c r="C66" s="1051"/>
      <c r="D66" s="1051"/>
      <c r="E66" s="1051"/>
      <c r="F66" s="105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0"/>
      <c r="B67" s="1051"/>
      <c r="C67" s="1051"/>
      <c r="D67" s="1051"/>
      <c r="E67" s="1051"/>
      <c r="F67" s="1052"/>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0"/>
      <c r="B68" s="1051"/>
      <c r="C68" s="1051"/>
      <c r="D68" s="1051"/>
      <c r="E68" s="1051"/>
      <c r="F68" s="1052"/>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50"/>
      <c r="B69" s="1051"/>
      <c r="C69" s="1051"/>
      <c r="D69" s="1051"/>
      <c r="E69" s="1051"/>
      <c r="F69" s="1052"/>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0"/>
      <c r="B70" s="1051"/>
      <c r="C70" s="1051"/>
      <c r="D70" s="1051"/>
      <c r="E70" s="1051"/>
      <c r="F70" s="1052"/>
      <c r="G70" s="669"/>
      <c r="H70" s="670"/>
      <c r="I70" s="670"/>
      <c r="J70" s="670"/>
      <c r="K70" s="671"/>
      <c r="L70" s="839"/>
      <c r="M70" s="664"/>
      <c r="N70" s="664"/>
      <c r="O70" s="664"/>
      <c r="P70" s="664"/>
      <c r="Q70" s="664"/>
      <c r="R70" s="664"/>
      <c r="S70" s="664"/>
      <c r="T70" s="664"/>
      <c r="U70" s="664"/>
      <c r="V70" s="664"/>
      <c r="W70" s="664"/>
      <c r="X70" s="665"/>
      <c r="Y70" s="384"/>
      <c r="Z70" s="385"/>
      <c r="AA70" s="385"/>
      <c r="AB70" s="805"/>
      <c r="AC70" s="669"/>
      <c r="AD70" s="670"/>
      <c r="AE70" s="670"/>
      <c r="AF70" s="670"/>
      <c r="AG70" s="671"/>
      <c r="AH70" s="839"/>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0"/>
      <c r="B71" s="1051"/>
      <c r="C71" s="1051"/>
      <c r="D71" s="1051"/>
      <c r="E71" s="1051"/>
      <c r="F71" s="105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0"/>
      <c r="B72" s="1051"/>
      <c r="C72" s="1051"/>
      <c r="D72" s="1051"/>
      <c r="E72" s="1051"/>
      <c r="F72" s="105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0"/>
      <c r="B73" s="1051"/>
      <c r="C73" s="1051"/>
      <c r="D73" s="1051"/>
      <c r="E73" s="1051"/>
      <c r="F73" s="105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0"/>
      <c r="B74" s="1051"/>
      <c r="C74" s="1051"/>
      <c r="D74" s="1051"/>
      <c r="E74" s="1051"/>
      <c r="F74" s="105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0"/>
      <c r="B75" s="1051"/>
      <c r="C75" s="1051"/>
      <c r="D75" s="1051"/>
      <c r="E75" s="1051"/>
      <c r="F75" s="105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0"/>
      <c r="B76" s="1051"/>
      <c r="C76" s="1051"/>
      <c r="D76" s="1051"/>
      <c r="E76" s="1051"/>
      <c r="F76" s="105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0"/>
      <c r="B77" s="1051"/>
      <c r="C77" s="1051"/>
      <c r="D77" s="1051"/>
      <c r="E77" s="1051"/>
      <c r="F77" s="105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0"/>
      <c r="B78" s="1051"/>
      <c r="C78" s="1051"/>
      <c r="D78" s="1051"/>
      <c r="E78" s="1051"/>
      <c r="F78" s="105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0"/>
      <c r="B79" s="1051"/>
      <c r="C79" s="1051"/>
      <c r="D79" s="1051"/>
      <c r="E79" s="1051"/>
      <c r="F79" s="105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0"/>
      <c r="B80" s="1051"/>
      <c r="C80" s="1051"/>
      <c r="D80" s="1051"/>
      <c r="E80" s="1051"/>
      <c r="F80" s="1052"/>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0"/>
      <c r="B81" s="1051"/>
      <c r="C81" s="1051"/>
      <c r="D81" s="1051"/>
      <c r="E81" s="1051"/>
      <c r="F81" s="1052"/>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50"/>
      <c r="B82" s="1051"/>
      <c r="C82" s="1051"/>
      <c r="D82" s="1051"/>
      <c r="E82" s="1051"/>
      <c r="F82" s="1052"/>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0"/>
      <c r="B83" s="1051"/>
      <c r="C83" s="1051"/>
      <c r="D83" s="1051"/>
      <c r="E83" s="1051"/>
      <c r="F83" s="1052"/>
      <c r="G83" s="669"/>
      <c r="H83" s="670"/>
      <c r="I83" s="670"/>
      <c r="J83" s="670"/>
      <c r="K83" s="671"/>
      <c r="L83" s="839"/>
      <c r="M83" s="664"/>
      <c r="N83" s="664"/>
      <c r="O83" s="664"/>
      <c r="P83" s="664"/>
      <c r="Q83" s="664"/>
      <c r="R83" s="664"/>
      <c r="S83" s="664"/>
      <c r="T83" s="664"/>
      <c r="U83" s="664"/>
      <c r="V83" s="664"/>
      <c r="W83" s="664"/>
      <c r="X83" s="665"/>
      <c r="Y83" s="384"/>
      <c r="Z83" s="385"/>
      <c r="AA83" s="385"/>
      <c r="AB83" s="805"/>
      <c r="AC83" s="669"/>
      <c r="AD83" s="670"/>
      <c r="AE83" s="670"/>
      <c r="AF83" s="670"/>
      <c r="AG83" s="671"/>
      <c r="AH83" s="839"/>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0"/>
      <c r="B84" s="1051"/>
      <c r="C84" s="1051"/>
      <c r="D84" s="1051"/>
      <c r="E84" s="1051"/>
      <c r="F84" s="105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0"/>
      <c r="B85" s="1051"/>
      <c r="C85" s="1051"/>
      <c r="D85" s="1051"/>
      <c r="E85" s="1051"/>
      <c r="F85" s="105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0"/>
      <c r="B86" s="1051"/>
      <c r="C86" s="1051"/>
      <c r="D86" s="1051"/>
      <c r="E86" s="1051"/>
      <c r="F86" s="105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0"/>
      <c r="B87" s="1051"/>
      <c r="C87" s="1051"/>
      <c r="D87" s="1051"/>
      <c r="E87" s="1051"/>
      <c r="F87" s="105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0"/>
      <c r="B88" s="1051"/>
      <c r="C88" s="1051"/>
      <c r="D88" s="1051"/>
      <c r="E88" s="1051"/>
      <c r="F88" s="105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0"/>
      <c r="B89" s="1051"/>
      <c r="C89" s="1051"/>
      <c r="D89" s="1051"/>
      <c r="E89" s="1051"/>
      <c r="F89" s="105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0"/>
      <c r="B90" s="1051"/>
      <c r="C90" s="1051"/>
      <c r="D90" s="1051"/>
      <c r="E90" s="1051"/>
      <c r="F90" s="105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0"/>
      <c r="B91" s="1051"/>
      <c r="C91" s="1051"/>
      <c r="D91" s="1051"/>
      <c r="E91" s="1051"/>
      <c r="F91" s="105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0"/>
      <c r="B92" s="1051"/>
      <c r="C92" s="1051"/>
      <c r="D92" s="1051"/>
      <c r="E92" s="1051"/>
      <c r="F92" s="105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0"/>
      <c r="B93" s="1051"/>
      <c r="C93" s="1051"/>
      <c r="D93" s="1051"/>
      <c r="E93" s="1051"/>
      <c r="F93" s="1052"/>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0"/>
      <c r="B94" s="1051"/>
      <c r="C94" s="1051"/>
      <c r="D94" s="1051"/>
      <c r="E94" s="1051"/>
      <c r="F94" s="1052"/>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50"/>
      <c r="B95" s="1051"/>
      <c r="C95" s="1051"/>
      <c r="D95" s="1051"/>
      <c r="E95" s="1051"/>
      <c r="F95" s="1052"/>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0"/>
      <c r="B96" s="1051"/>
      <c r="C96" s="1051"/>
      <c r="D96" s="1051"/>
      <c r="E96" s="1051"/>
      <c r="F96" s="1052"/>
      <c r="G96" s="669"/>
      <c r="H96" s="670"/>
      <c r="I96" s="670"/>
      <c r="J96" s="670"/>
      <c r="K96" s="671"/>
      <c r="L96" s="839"/>
      <c r="M96" s="664"/>
      <c r="N96" s="664"/>
      <c r="O96" s="664"/>
      <c r="P96" s="664"/>
      <c r="Q96" s="664"/>
      <c r="R96" s="664"/>
      <c r="S96" s="664"/>
      <c r="T96" s="664"/>
      <c r="U96" s="664"/>
      <c r="V96" s="664"/>
      <c r="W96" s="664"/>
      <c r="X96" s="665"/>
      <c r="Y96" s="384"/>
      <c r="Z96" s="385"/>
      <c r="AA96" s="385"/>
      <c r="AB96" s="805"/>
      <c r="AC96" s="669"/>
      <c r="AD96" s="670"/>
      <c r="AE96" s="670"/>
      <c r="AF96" s="670"/>
      <c r="AG96" s="671"/>
      <c r="AH96" s="839"/>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0"/>
      <c r="B97" s="1051"/>
      <c r="C97" s="1051"/>
      <c r="D97" s="1051"/>
      <c r="E97" s="1051"/>
      <c r="F97" s="105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0"/>
      <c r="B98" s="1051"/>
      <c r="C98" s="1051"/>
      <c r="D98" s="1051"/>
      <c r="E98" s="1051"/>
      <c r="F98" s="105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0"/>
      <c r="B99" s="1051"/>
      <c r="C99" s="1051"/>
      <c r="D99" s="1051"/>
      <c r="E99" s="1051"/>
      <c r="F99" s="105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0"/>
      <c r="B100" s="1051"/>
      <c r="C100" s="1051"/>
      <c r="D100" s="1051"/>
      <c r="E100" s="1051"/>
      <c r="F100" s="105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0"/>
      <c r="B101" s="1051"/>
      <c r="C101" s="1051"/>
      <c r="D101" s="1051"/>
      <c r="E101" s="1051"/>
      <c r="F101" s="105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0"/>
      <c r="B102" s="1051"/>
      <c r="C102" s="1051"/>
      <c r="D102" s="1051"/>
      <c r="E102" s="1051"/>
      <c r="F102" s="105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0"/>
      <c r="B103" s="1051"/>
      <c r="C103" s="1051"/>
      <c r="D103" s="1051"/>
      <c r="E103" s="1051"/>
      <c r="F103" s="105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0"/>
      <c r="B104" s="1051"/>
      <c r="C104" s="1051"/>
      <c r="D104" s="1051"/>
      <c r="E104" s="1051"/>
      <c r="F104" s="105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0"/>
      <c r="B105" s="1051"/>
      <c r="C105" s="1051"/>
      <c r="D105" s="1051"/>
      <c r="E105" s="1051"/>
      <c r="F105" s="105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50"/>
      <c r="B109" s="1051"/>
      <c r="C109" s="1051"/>
      <c r="D109" s="1051"/>
      <c r="E109" s="1051"/>
      <c r="F109" s="1052"/>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0"/>
      <c r="B110" s="1051"/>
      <c r="C110" s="1051"/>
      <c r="D110" s="1051"/>
      <c r="E110" s="1051"/>
      <c r="F110" s="1052"/>
      <c r="G110" s="669"/>
      <c r="H110" s="670"/>
      <c r="I110" s="670"/>
      <c r="J110" s="670"/>
      <c r="K110" s="671"/>
      <c r="L110" s="839"/>
      <c r="M110" s="664"/>
      <c r="N110" s="664"/>
      <c r="O110" s="664"/>
      <c r="P110" s="664"/>
      <c r="Q110" s="664"/>
      <c r="R110" s="664"/>
      <c r="S110" s="664"/>
      <c r="T110" s="664"/>
      <c r="U110" s="664"/>
      <c r="V110" s="664"/>
      <c r="W110" s="664"/>
      <c r="X110" s="665"/>
      <c r="Y110" s="384"/>
      <c r="Z110" s="385"/>
      <c r="AA110" s="385"/>
      <c r="AB110" s="805"/>
      <c r="AC110" s="669"/>
      <c r="AD110" s="670"/>
      <c r="AE110" s="670"/>
      <c r="AF110" s="670"/>
      <c r="AG110" s="671"/>
      <c r="AH110" s="839"/>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0"/>
      <c r="B111" s="1051"/>
      <c r="C111" s="1051"/>
      <c r="D111" s="1051"/>
      <c r="E111" s="1051"/>
      <c r="F111" s="105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0"/>
      <c r="B112" s="1051"/>
      <c r="C112" s="1051"/>
      <c r="D112" s="1051"/>
      <c r="E112" s="1051"/>
      <c r="F112" s="105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0"/>
      <c r="B113" s="1051"/>
      <c r="C113" s="1051"/>
      <c r="D113" s="1051"/>
      <c r="E113" s="1051"/>
      <c r="F113" s="105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0"/>
      <c r="B114" s="1051"/>
      <c r="C114" s="1051"/>
      <c r="D114" s="1051"/>
      <c r="E114" s="1051"/>
      <c r="F114" s="105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0"/>
      <c r="B115" s="1051"/>
      <c r="C115" s="1051"/>
      <c r="D115" s="1051"/>
      <c r="E115" s="1051"/>
      <c r="F115" s="105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0"/>
      <c r="B116" s="1051"/>
      <c r="C116" s="1051"/>
      <c r="D116" s="1051"/>
      <c r="E116" s="1051"/>
      <c r="F116" s="105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0"/>
      <c r="B117" s="1051"/>
      <c r="C117" s="1051"/>
      <c r="D117" s="1051"/>
      <c r="E117" s="1051"/>
      <c r="F117" s="105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0"/>
      <c r="B118" s="1051"/>
      <c r="C118" s="1051"/>
      <c r="D118" s="1051"/>
      <c r="E118" s="1051"/>
      <c r="F118" s="105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0"/>
      <c r="B119" s="1051"/>
      <c r="C119" s="1051"/>
      <c r="D119" s="1051"/>
      <c r="E119" s="1051"/>
      <c r="F119" s="105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0"/>
      <c r="B120" s="1051"/>
      <c r="C120" s="1051"/>
      <c r="D120" s="1051"/>
      <c r="E120" s="1051"/>
      <c r="F120" s="1052"/>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0"/>
      <c r="B121" s="1051"/>
      <c r="C121" s="1051"/>
      <c r="D121" s="1051"/>
      <c r="E121" s="1051"/>
      <c r="F121" s="1052"/>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50"/>
      <c r="B122" s="1051"/>
      <c r="C122" s="1051"/>
      <c r="D122" s="1051"/>
      <c r="E122" s="1051"/>
      <c r="F122" s="1052"/>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0"/>
      <c r="B123" s="1051"/>
      <c r="C123" s="1051"/>
      <c r="D123" s="1051"/>
      <c r="E123" s="1051"/>
      <c r="F123" s="1052"/>
      <c r="G123" s="669"/>
      <c r="H123" s="670"/>
      <c r="I123" s="670"/>
      <c r="J123" s="670"/>
      <c r="K123" s="671"/>
      <c r="L123" s="839"/>
      <c r="M123" s="664"/>
      <c r="N123" s="664"/>
      <c r="O123" s="664"/>
      <c r="P123" s="664"/>
      <c r="Q123" s="664"/>
      <c r="R123" s="664"/>
      <c r="S123" s="664"/>
      <c r="T123" s="664"/>
      <c r="U123" s="664"/>
      <c r="V123" s="664"/>
      <c r="W123" s="664"/>
      <c r="X123" s="665"/>
      <c r="Y123" s="384"/>
      <c r="Z123" s="385"/>
      <c r="AA123" s="385"/>
      <c r="AB123" s="805"/>
      <c r="AC123" s="669"/>
      <c r="AD123" s="670"/>
      <c r="AE123" s="670"/>
      <c r="AF123" s="670"/>
      <c r="AG123" s="671"/>
      <c r="AH123" s="839"/>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0"/>
      <c r="B124" s="1051"/>
      <c r="C124" s="1051"/>
      <c r="D124" s="1051"/>
      <c r="E124" s="1051"/>
      <c r="F124" s="105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0"/>
      <c r="B125" s="1051"/>
      <c r="C125" s="1051"/>
      <c r="D125" s="1051"/>
      <c r="E125" s="1051"/>
      <c r="F125" s="105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0"/>
      <c r="B126" s="1051"/>
      <c r="C126" s="1051"/>
      <c r="D126" s="1051"/>
      <c r="E126" s="1051"/>
      <c r="F126" s="105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0"/>
      <c r="B127" s="1051"/>
      <c r="C127" s="1051"/>
      <c r="D127" s="1051"/>
      <c r="E127" s="1051"/>
      <c r="F127" s="105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0"/>
      <c r="B128" s="1051"/>
      <c r="C128" s="1051"/>
      <c r="D128" s="1051"/>
      <c r="E128" s="1051"/>
      <c r="F128" s="105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0"/>
      <c r="B129" s="1051"/>
      <c r="C129" s="1051"/>
      <c r="D129" s="1051"/>
      <c r="E129" s="1051"/>
      <c r="F129" s="105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0"/>
      <c r="B130" s="1051"/>
      <c r="C130" s="1051"/>
      <c r="D130" s="1051"/>
      <c r="E130" s="1051"/>
      <c r="F130" s="105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0"/>
      <c r="B131" s="1051"/>
      <c r="C131" s="1051"/>
      <c r="D131" s="1051"/>
      <c r="E131" s="1051"/>
      <c r="F131" s="105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0"/>
      <c r="B132" s="1051"/>
      <c r="C132" s="1051"/>
      <c r="D132" s="1051"/>
      <c r="E132" s="1051"/>
      <c r="F132" s="105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0"/>
      <c r="B133" s="1051"/>
      <c r="C133" s="1051"/>
      <c r="D133" s="1051"/>
      <c r="E133" s="1051"/>
      <c r="F133" s="1052"/>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0"/>
      <c r="B134" s="1051"/>
      <c r="C134" s="1051"/>
      <c r="D134" s="1051"/>
      <c r="E134" s="1051"/>
      <c r="F134" s="1052"/>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50"/>
      <c r="B135" s="1051"/>
      <c r="C135" s="1051"/>
      <c r="D135" s="1051"/>
      <c r="E135" s="1051"/>
      <c r="F135" s="1052"/>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0"/>
      <c r="B136" s="1051"/>
      <c r="C136" s="1051"/>
      <c r="D136" s="1051"/>
      <c r="E136" s="1051"/>
      <c r="F136" s="1052"/>
      <c r="G136" s="669"/>
      <c r="H136" s="670"/>
      <c r="I136" s="670"/>
      <c r="J136" s="670"/>
      <c r="K136" s="671"/>
      <c r="L136" s="839"/>
      <c r="M136" s="664"/>
      <c r="N136" s="664"/>
      <c r="O136" s="664"/>
      <c r="P136" s="664"/>
      <c r="Q136" s="664"/>
      <c r="R136" s="664"/>
      <c r="S136" s="664"/>
      <c r="T136" s="664"/>
      <c r="U136" s="664"/>
      <c r="V136" s="664"/>
      <c r="W136" s="664"/>
      <c r="X136" s="665"/>
      <c r="Y136" s="384"/>
      <c r="Z136" s="385"/>
      <c r="AA136" s="385"/>
      <c r="AB136" s="805"/>
      <c r="AC136" s="669"/>
      <c r="AD136" s="670"/>
      <c r="AE136" s="670"/>
      <c r="AF136" s="670"/>
      <c r="AG136" s="671"/>
      <c r="AH136" s="839"/>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0"/>
      <c r="B137" s="1051"/>
      <c r="C137" s="1051"/>
      <c r="D137" s="1051"/>
      <c r="E137" s="1051"/>
      <c r="F137" s="105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0"/>
      <c r="B138" s="1051"/>
      <c r="C138" s="1051"/>
      <c r="D138" s="1051"/>
      <c r="E138" s="1051"/>
      <c r="F138" s="105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0"/>
      <c r="B139" s="1051"/>
      <c r="C139" s="1051"/>
      <c r="D139" s="1051"/>
      <c r="E139" s="1051"/>
      <c r="F139" s="105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0"/>
      <c r="B140" s="1051"/>
      <c r="C140" s="1051"/>
      <c r="D140" s="1051"/>
      <c r="E140" s="1051"/>
      <c r="F140" s="105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0"/>
      <c r="B141" s="1051"/>
      <c r="C141" s="1051"/>
      <c r="D141" s="1051"/>
      <c r="E141" s="1051"/>
      <c r="F141" s="105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0"/>
      <c r="B142" s="1051"/>
      <c r="C142" s="1051"/>
      <c r="D142" s="1051"/>
      <c r="E142" s="1051"/>
      <c r="F142" s="105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0"/>
      <c r="B143" s="1051"/>
      <c r="C143" s="1051"/>
      <c r="D143" s="1051"/>
      <c r="E143" s="1051"/>
      <c r="F143" s="105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0"/>
      <c r="B144" s="1051"/>
      <c r="C144" s="1051"/>
      <c r="D144" s="1051"/>
      <c r="E144" s="1051"/>
      <c r="F144" s="105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0"/>
      <c r="B145" s="1051"/>
      <c r="C145" s="1051"/>
      <c r="D145" s="1051"/>
      <c r="E145" s="1051"/>
      <c r="F145" s="105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0"/>
      <c r="B146" s="1051"/>
      <c r="C146" s="1051"/>
      <c r="D146" s="1051"/>
      <c r="E146" s="1051"/>
      <c r="F146" s="1052"/>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0"/>
      <c r="B147" s="1051"/>
      <c r="C147" s="1051"/>
      <c r="D147" s="1051"/>
      <c r="E147" s="1051"/>
      <c r="F147" s="1052"/>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50"/>
      <c r="B148" s="1051"/>
      <c r="C148" s="1051"/>
      <c r="D148" s="1051"/>
      <c r="E148" s="1051"/>
      <c r="F148" s="1052"/>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0"/>
      <c r="B149" s="1051"/>
      <c r="C149" s="1051"/>
      <c r="D149" s="1051"/>
      <c r="E149" s="1051"/>
      <c r="F149" s="1052"/>
      <c r="G149" s="669"/>
      <c r="H149" s="670"/>
      <c r="I149" s="670"/>
      <c r="J149" s="670"/>
      <c r="K149" s="671"/>
      <c r="L149" s="839"/>
      <c r="M149" s="664"/>
      <c r="N149" s="664"/>
      <c r="O149" s="664"/>
      <c r="P149" s="664"/>
      <c r="Q149" s="664"/>
      <c r="R149" s="664"/>
      <c r="S149" s="664"/>
      <c r="T149" s="664"/>
      <c r="U149" s="664"/>
      <c r="V149" s="664"/>
      <c r="W149" s="664"/>
      <c r="X149" s="665"/>
      <c r="Y149" s="384"/>
      <c r="Z149" s="385"/>
      <c r="AA149" s="385"/>
      <c r="AB149" s="805"/>
      <c r="AC149" s="669"/>
      <c r="AD149" s="670"/>
      <c r="AE149" s="670"/>
      <c r="AF149" s="670"/>
      <c r="AG149" s="671"/>
      <c r="AH149" s="839"/>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0"/>
      <c r="B150" s="1051"/>
      <c r="C150" s="1051"/>
      <c r="D150" s="1051"/>
      <c r="E150" s="1051"/>
      <c r="F150" s="105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0"/>
      <c r="B151" s="1051"/>
      <c r="C151" s="1051"/>
      <c r="D151" s="1051"/>
      <c r="E151" s="1051"/>
      <c r="F151" s="105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0"/>
      <c r="B152" s="1051"/>
      <c r="C152" s="1051"/>
      <c r="D152" s="1051"/>
      <c r="E152" s="1051"/>
      <c r="F152" s="105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0"/>
      <c r="B153" s="1051"/>
      <c r="C153" s="1051"/>
      <c r="D153" s="1051"/>
      <c r="E153" s="1051"/>
      <c r="F153" s="105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0"/>
      <c r="B154" s="1051"/>
      <c r="C154" s="1051"/>
      <c r="D154" s="1051"/>
      <c r="E154" s="1051"/>
      <c r="F154" s="105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0"/>
      <c r="B155" s="1051"/>
      <c r="C155" s="1051"/>
      <c r="D155" s="1051"/>
      <c r="E155" s="1051"/>
      <c r="F155" s="105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0"/>
      <c r="B156" s="1051"/>
      <c r="C156" s="1051"/>
      <c r="D156" s="1051"/>
      <c r="E156" s="1051"/>
      <c r="F156" s="105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0"/>
      <c r="B157" s="1051"/>
      <c r="C157" s="1051"/>
      <c r="D157" s="1051"/>
      <c r="E157" s="1051"/>
      <c r="F157" s="105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0"/>
      <c r="B158" s="1051"/>
      <c r="C158" s="1051"/>
      <c r="D158" s="1051"/>
      <c r="E158" s="1051"/>
      <c r="F158" s="105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50"/>
      <c r="B162" s="1051"/>
      <c r="C162" s="1051"/>
      <c r="D162" s="1051"/>
      <c r="E162" s="1051"/>
      <c r="F162" s="1052"/>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0"/>
      <c r="B163" s="1051"/>
      <c r="C163" s="1051"/>
      <c r="D163" s="1051"/>
      <c r="E163" s="1051"/>
      <c r="F163" s="1052"/>
      <c r="G163" s="669"/>
      <c r="H163" s="670"/>
      <c r="I163" s="670"/>
      <c r="J163" s="670"/>
      <c r="K163" s="671"/>
      <c r="L163" s="839"/>
      <c r="M163" s="664"/>
      <c r="N163" s="664"/>
      <c r="O163" s="664"/>
      <c r="P163" s="664"/>
      <c r="Q163" s="664"/>
      <c r="R163" s="664"/>
      <c r="S163" s="664"/>
      <c r="T163" s="664"/>
      <c r="U163" s="664"/>
      <c r="V163" s="664"/>
      <c r="W163" s="664"/>
      <c r="X163" s="665"/>
      <c r="Y163" s="384"/>
      <c r="Z163" s="385"/>
      <c r="AA163" s="385"/>
      <c r="AB163" s="805"/>
      <c r="AC163" s="669"/>
      <c r="AD163" s="670"/>
      <c r="AE163" s="670"/>
      <c r="AF163" s="670"/>
      <c r="AG163" s="671"/>
      <c r="AH163" s="839"/>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0"/>
      <c r="B164" s="1051"/>
      <c r="C164" s="1051"/>
      <c r="D164" s="1051"/>
      <c r="E164" s="1051"/>
      <c r="F164" s="105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0"/>
      <c r="B165" s="1051"/>
      <c r="C165" s="1051"/>
      <c r="D165" s="1051"/>
      <c r="E165" s="1051"/>
      <c r="F165" s="105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0"/>
      <c r="B166" s="1051"/>
      <c r="C166" s="1051"/>
      <c r="D166" s="1051"/>
      <c r="E166" s="1051"/>
      <c r="F166" s="105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0"/>
      <c r="B167" s="1051"/>
      <c r="C167" s="1051"/>
      <c r="D167" s="1051"/>
      <c r="E167" s="1051"/>
      <c r="F167" s="105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0"/>
      <c r="B168" s="1051"/>
      <c r="C168" s="1051"/>
      <c r="D168" s="1051"/>
      <c r="E168" s="1051"/>
      <c r="F168" s="105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0"/>
      <c r="B169" s="1051"/>
      <c r="C169" s="1051"/>
      <c r="D169" s="1051"/>
      <c r="E169" s="1051"/>
      <c r="F169" s="105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0"/>
      <c r="B170" s="1051"/>
      <c r="C170" s="1051"/>
      <c r="D170" s="1051"/>
      <c r="E170" s="1051"/>
      <c r="F170" s="105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0"/>
      <c r="B171" s="1051"/>
      <c r="C171" s="1051"/>
      <c r="D171" s="1051"/>
      <c r="E171" s="1051"/>
      <c r="F171" s="105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0"/>
      <c r="B172" s="1051"/>
      <c r="C172" s="1051"/>
      <c r="D172" s="1051"/>
      <c r="E172" s="1051"/>
      <c r="F172" s="105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0"/>
      <c r="B173" s="1051"/>
      <c r="C173" s="1051"/>
      <c r="D173" s="1051"/>
      <c r="E173" s="1051"/>
      <c r="F173" s="1052"/>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0"/>
      <c r="B174" s="1051"/>
      <c r="C174" s="1051"/>
      <c r="D174" s="1051"/>
      <c r="E174" s="1051"/>
      <c r="F174" s="1052"/>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50"/>
      <c r="B175" s="1051"/>
      <c r="C175" s="1051"/>
      <c r="D175" s="1051"/>
      <c r="E175" s="1051"/>
      <c r="F175" s="1052"/>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0"/>
      <c r="B176" s="1051"/>
      <c r="C176" s="1051"/>
      <c r="D176" s="1051"/>
      <c r="E176" s="1051"/>
      <c r="F176" s="1052"/>
      <c r="G176" s="669"/>
      <c r="H176" s="670"/>
      <c r="I176" s="670"/>
      <c r="J176" s="670"/>
      <c r="K176" s="671"/>
      <c r="L176" s="839"/>
      <c r="M176" s="664"/>
      <c r="N176" s="664"/>
      <c r="O176" s="664"/>
      <c r="P176" s="664"/>
      <c r="Q176" s="664"/>
      <c r="R176" s="664"/>
      <c r="S176" s="664"/>
      <c r="T176" s="664"/>
      <c r="U176" s="664"/>
      <c r="V176" s="664"/>
      <c r="W176" s="664"/>
      <c r="X176" s="665"/>
      <c r="Y176" s="384"/>
      <c r="Z176" s="385"/>
      <c r="AA176" s="385"/>
      <c r="AB176" s="805"/>
      <c r="AC176" s="669"/>
      <c r="AD176" s="670"/>
      <c r="AE176" s="670"/>
      <c r="AF176" s="670"/>
      <c r="AG176" s="671"/>
      <c r="AH176" s="839"/>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0"/>
      <c r="B177" s="1051"/>
      <c r="C177" s="1051"/>
      <c r="D177" s="1051"/>
      <c r="E177" s="1051"/>
      <c r="F177" s="105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0"/>
      <c r="B178" s="1051"/>
      <c r="C178" s="1051"/>
      <c r="D178" s="1051"/>
      <c r="E178" s="1051"/>
      <c r="F178" s="105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0"/>
      <c r="B179" s="1051"/>
      <c r="C179" s="1051"/>
      <c r="D179" s="1051"/>
      <c r="E179" s="1051"/>
      <c r="F179" s="105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0"/>
      <c r="B180" s="1051"/>
      <c r="C180" s="1051"/>
      <c r="D180" s="1051"/>
      <c r="E180" s="1051"/>
      <c r="F180" s="105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0"/>
      <c r="B181" s="1051"/>
      <c r="C181" s="1051"/>
      <c r="D181" s="1051"/>
      <c r="E181" s="1051"/>
      <c r="F181" s="105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0"/>
      <c r="B182" s="1051"/>
      <c r="C182" s="1051"/>
      <c r="D182" s="1051"/>
      <c r="E182" s="1051"/>
      <c r="F182" s="105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0"/>
      <c r="B183" s="1051"/>
      <c r="C183" s="1051"/>
      <c r="D183" s="1051"/>
      <c r="E183" s="1051"/>
      <c r="F183" s="105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0"/>
      <c r="B184" s="1051"/>
      <c r="C184" s="1051"/>
      <c r="D184" s="1051"/>
      <c r="E184" s="1051"/>
      <c r="F184" s="105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0"/>
      <c r="B185" s="1051"/>
      <c r="C185" s="1051"/>
      <c r="D185" s="1051"/>
      <c r="E185" s="1051"/>
      <c r="F185" s="105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0"/>
      <c r="B186" s="1051"/>
      <c r="C186" s="1051"/>
      <c r="D186" s="1051"/>
      <c r="E186" s="1051"/>
      <c r="F186" s="1052"/>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0"/>
      <c r="B187" s="1051"/>
      <c r="C187" s="1051"/>
      <c r="D187" s="1051"/>
      <c r="E187" s="1051"/>
      <c r="F187" s="1052"/>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50"/>
      <c r="B188" s="1051"/>
      <c r="C188" s="1051"/>
      <c r="D188" s="1051"/>
      <c r="E188" s="1051"/>
      <c r="F188" s="1052"/>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0"/>
      <c r="B189" s="1051"/>
      <c r="C189" s="1051"/>
      <c r="D189" s="1051"/>
      <c r="E189" s="1051"/>
      <c r="F189" s="1052"/>
      <c r="G189" s="669"/>
      <c r="H189" s="670"/>
      <c r="I189" s="670"/>
      <c r="J189" s="670"/>
      <c r="K189" s="671"/>
      <c r="L189" s="839"/>
      <c r="M189" s="664"/>
      <c r="N189" s="664"/>
      <c r="O189" s="664"/>
      <c r="P189" s="664"/>
      <c r="Q189" s="664"/>
      <c r="R189" s="664"/>
      <c r="S189" s="664"/>
      <c r="T189" s="664"/>
      <c r="U189" s="664"/>
      <c r="V189" s="664"/>
      <c r="W189" s="664"/>
      <c r="X189" s="665"/>
      <c r="Y189" s="384"/>
      <c r="Z189" s="385"/>
      <c r="AA189" s="385"/>
      <c r="AB189" s="805"/>
      <c r="AC189" s="669"/>
      <c r="AD189" s="670"/>
      <c r="AE189" s="670"/>
      <c r="AF189" s="670"/>
      <c r="AG189" s="671"/>
      <c r="AH189" s="839"/>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0"/>
      <c r="B190" s="1051"/>
      <c r="C190" s="1051"/>
      <c r="D190" s="1051"/>
      <c r="E190" s="1051"/>
      <c r="F190" s="105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0"/>
      <c r="B191" s="1051"/>
      <c r="C191" s="1051"/>
      <c r="D191" s="1051"/>
      <c r="E191" s="1051"/>
      <c r="F191" s="105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0"/>
      <c r="B192" s="1051"/>
      <c r="C192" s="1051"/>
      <c r="D192" s="1051"/>
      <c r="E192" s="1051"/>
      <c r="F192" s="105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0"/>
      <c r="B193" s="1051"/>
      <c r="C193" s="1051"/>
      <c r="D193" s="1051"/>
      <c r="E193" s="1051"/>
      <c r="F193" s="105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0"/>
      <c r="B194" s="1051"/>
      <c r="C194" s="1051"/>
      <c r="D194" s="1051"/>
      <c r="E194" s="1051"/>
      <c r="F194" s="105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0"/>
      <c r="B195" s="1051"/>
      <c r="C195" s="1051"/>
      <c r="D195" s="1051"/>
      <c r="E195" s="1051"/>
      <c r="F195" s="105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0"/>
      <c r="B196" s="1051"/>
      <c r="C196" s="1051"/>
      <c r="D196" s="1051"/>
      <c r="E196" s="1051"/>
      <c r="F196" s="105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0"/>
      <c r="B197" s="1051"/>
      <c r="C197" s="1051"/>
      <c r="D197" s="1051"/>
      <c r="E197" s="1051"/>
      <c r="F197" s="105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0"/>
      <c r="B198" s="1051"/>
      <c r="C198" s="1051"/>
      <c r="D198" s="1051"/>
      <c r="E198" s="1051"/>
      <c r="F198" s="105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0"/>
      <c r="B199" s="1051"/>
      <c r="C199" s="1051"/>
      <c r="D199" s="1051"/>
      <c r="E199" s="1051"/>
      <c r="F199" s="1052"/>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0"/>
      <c r="B200" s="1051"/>
      <c r="C200" s="1051"/>
      <c r="D200" s="1051"/>
      <c r="E200" s="1051"/>
      <c r="F200" s="1052"/>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50"/>
      <c r="B201" s="1051"/>
      <c r="C201" s="1051"/>
      <c r="D201" s="1051"/>
      <c r="E201" s="1051"/>
      <c r="F201" s="1052"/>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0"/>
      <c r="B202" s="1051"/>
      <c r="C202" s="1051"/>
      <c r="D202" s="1051"/>
      <c r="E202" s="1051"/>
      <c r="F202" s="1052"/>
      <c r="G202" s="669"/>
      <c r="H202" s="670"/>
      <c r="I202" s="670"/>
      <c r="J202" s="670"/>
      <c r="K202" s="671"/>
      <c r="L202" s="839"/>
      <c r="M202" s="664"/>
      <c r="N202" s="664"/>
      <c r="O202" s="664"/>
      <c r="P202" s="664"/>
      <c r="Q202" s="664"/>
      <c r="R202" s="664"/>
      <c r="S202" s="664"/>
      <c r="T202" s="664"/>
      <c r="U202" s="664"/>
      <c r="V202" s="664"/>
      <c r="W202" s="664"/>
      <c r="X202" s="665"/>
      <c r="Y202" s="384"/>
      <c r="Z202" s="385"/>
      <c r="AA202" s="385"/>
      <c r="AB202" s="805"/>
      <c r="AC202" s="669"/>
      <c r="AD202" s="670"/>
      <c r="AE202" s="670"/>
      <c r="AF202" s="670"/>
      <c r="AG202" s="671"/>
      <c r="AH202" s="839"/>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0"/>
      <c r="B203" s="1051"/>
      <c r="C203" s="1051"/>
      <c r="D203" s="1051"/>
      <c r="E203" s="1051"/>
      <c r="F203" s="105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0"/>
      <c r="B204" s="1051"/>
      <c r="C204" s="1051"/>
      <c r="D204" s="1051"/>
      <c r="E204" s="1051"/>
      <c r="F204" s="105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0"/>
      <c r="B205" s="1051"/>
      <c r="C205" s="1051"/>
      <c r="D205" s="1051"/>
      <c r="E205" s="1051"/>
      <c r="F205" s="105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0"/>
      <c r="B206" s="1051"/>
      <c r="C206" s="1051"/>
      <c r="D206" s="1051"/>
      <c r="E206" s="1051"/>
      <c r="F206" s="105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0"/>
      <c r="B207" s="1051"/>
      <c r="C207" s="1051"/>
      <c r="D207" s="1051"/>
      <c r="E207" s="1051"/>
      <c r="F207" s="105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0"/>
      <c r="B208" s="1051"/>
      <c r="C208" s="1051"/>
      <c r="D208" s="1051"/>
      <c r="E208" s="1051"/>
      <c r="F208" s="105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0"/>
      <c r="B209" s="1051"/>
      <c r="C209" s="1051"/>
      <c r="D209" s="1051"/>
      <c r="E209" s="1051"/>
      <c r="F209" s="105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0"/>
      <c r="B210" s="1051"/>
      <c r="C210" s="1051"/>
      <c r="D210" s="1051"/>
      <c r="E210" s="1051"/>
      <c r="F210" s="105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0"/>
      <c r="B211" s="1051"/>
      <c r="C211" s="1051"/>
      <c r="D211" s="1051"/>
      <c r="E211" s="1051"/>
      <c r="F211" s="105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50"/>
      <c r="B215" s="1051"/>
      <c r="C215" s="1051"/>
      <c r="D215" s="1051"/>
      <c r="E215" s="1051"/>
      <c r="F215" s="1052"/>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0"/>
      <c r="B216" s="1051"/>
      <c r="C216" s="1051"/>
      <c r="D216" s="1051"/>
      <c r="E216" s="1051"/>
      <c r="F216" s="1052"/>
      <c r="G216" s="669"/>
      <c r="H216" s="670"/>
      <c r="I216" s="670"/>
      <c r="J216" s="670"/>
      <c r="K216" s="671"/>
      <c r="L216" s="839"/>
      <c r="M216" s="664"/>
      <c r="N216" s="664"/>
      <c r="O216" s="664"/>
      <c r="P216" s="664"/>
      <c r="Q216" s="664"/>
      <c r="R216" s="664"/>
      <c r="S216" s="664"/>
      <c r="T216" s="664"/>
      <c r="U216" s="664"/>
      <c r="V216" s="664"/>
      <c r="W216" s="664"/>
      <c r="X216" s="665"/>
      <c r="Y216" s="384"/>
      <c r="Z216" s="385"/>
      <c r="AA216" s="385"/>
      <c r="AB216" s="805"/>
      <c r="AC216" s="669"/>
      <c r="AD216" s="670"/>
      <c r="AE216" s="670"/>
      <c r="AF216" s="670"/>
      <c r="AG216" s="671"/>
      <c r="AH216" s="839"/>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0"/>
      <c r="B217" s="1051"/>
      <c r="C217" s="1051"/>
      <c r="D217" s="1051"/>
      <c r="E217" s="1051"/>
      <c r="F217" s="105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0"/>
      <c r="B218" s="1051"/>
      <c r="C218" s="1051"/>
      <c r="D218" s="1051"/>
      <c r="E218" s="1051"/>
      <c r="F218" s="105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0"/>
      <c r="B219" s="1051"/>
      <c r="C219" s="1051"/>
      <c r="D219" s="1051"/>
      <c r="E219" s="1051"/>
      <c r="F219" s="105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0"/>
      <c r="B220" s="1051"/>
      <c r="C220" s="1051"/>
      <c r="D220" s="1051"/>
      <c r="E220" s="1051"/>
      <c r="F220" s="105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0"/>
      <c r="B221" s="1051"/>
      <c r="C221" s="1051"/>
      <c r="D221" s="1051"/>
      <c r="E221" s="1051"/>
      <c r="F221" s="105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0"/>
      <c r="B222" s="1051"/>
      <c r="C222" s="1051"/>
      <c r="D222" s="1051"/>
      <c r="E222" s="1051"/>
      <c r="F222" s="105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0"/>
      <c r="B223" s="1051"/>
      <c r="C223" s="1051"/>
      <c r="D223" s="1051"/>
      <c r="E223" s="1051"/>
      <c r="F223" s="105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0"/>
      <c r="B224" s="1051"/>
      <c r="C224" s="1051"/>
      <c r="D224" s="1051"/>
      <c r="E224" s="1051"/>
      <c r="F224" s="105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0"/>
      <c r="B225" s="1051"/>
      <c r="C225" s="1051"/>
      <c r="D225" s="1051"/>
      <c r="E225" s="1051"/>
      <c r="F225" s="105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0"/>
      <c r="B226" s="1051"/>
      <c r="C226" s="1051"/>
      <c r="D226" s="1051"/>
      <c r="E226" s="1051"/>
      <c r="F226" s="1052"/>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0"/>
      <c r="B227" s="1051"/>
      <c r="C227" s="1051"/>
      <c r="D227" s="1051"/>
      <c r="E227" s="1051"/>
      <c r="F227" s="1052"/>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50"/>
      <c r="B228" s="1051"/>
      <c r="C228" s="1051"/>
      <c r="D228" s="1051"/>
      <c r="E228" s="1051"/>
      <c r="F228" s="1052"/>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0"/>
      <c r="B229" s="1051"/>
      <c r="C229" s="1051"/>
      <c r="D229" s="1051"/>
      <c r="E229" s="1051"/>
      <c r="F229" s="1052"/>
      <c r="G229" s="669"/>
      <c r="H229" s="670"/>
      <c r="I229" s="670"/>
      <c r="J229" s="670"/>
      <c r="K229" s="671"/>
      <c r="L229" s="839"/>
      <c r="M229" s="664"/>
      <c r="N229" s="664"/>
      <c r="O229" s="664"/>
      <c r="P229" s="664"/>
      <c r="Q229" s="664"/>
      <c r="R229" s="664"/>
      <c r="S229" s="664"/>
      <c r="T229" s="664"/>
      <c r="U229" s="664"/>
      <c r="V229" s="664"/>
      <c r="W229" s="664"/>
      <c r="X229" s="665"/>
      <c r="Y229" s="384"/>
      <c r="Z229" s="385"/>
      <c r="AA229" s="385"/>
      <c r="AB229" s="805"/>
      <c r="AC229" s="669"/>
      <c r="AD229" s="670"/>
      <c r="AE229" s="670"/>
      <c r="AF229" s="670"/>
      <c r="AG229" s="671"/>
      <c r="AH229" s="839"/>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0"/>
      <c r="B230" s="1051"/>
      <c r="C230" s="1051"/>
      <c r="D230" s="1051"/>
      <c r="E230" s="1051"/>
      <c r="F230" s="105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0"/>
      <c r="B231" s="1051"/>
      <c r="C231" s="1051"/>
      <c r="D231" s="1051"/>
      <c r="E231" s="1051"/>
      <c r="F231" s="105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0"/>
      <c r="B232" s="1051"/>
      <c r="C232" s="1051"/>
      <c r="D232" s="1051"/>
      <c r="E232" s="1051"/>
      <c r="F232" s="105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0"/>
      <c r="B233" s="1051"/>
      <c r="C233" s="1051"/>
      <c r="D233" s="1051"/>
      <c r="E233" s="1051"/>
      <c r="F233" s="105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0"/>
      <c r="B234" s="1051"/>
      <c r="C234" s="1051"/>
      <c r="D234" s="1051"/>
      <c r="E234" s="1051"/>
      <c r="F234" s="105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0"/>
      <c r="B235" s="1051"/>
      <c r="C235" s="1051"/>
      <c r="D235" s="1051"/>
      <c r="E235" s="1051"/>
      <c r="F235" s="105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0"/>
      <c r="B236" s="1051"/>
      <c r="C236" s="1051"/>
      <c r="D236" s="1051"/>
      <c r="E236" s="1051"/>
      <c r="F236" s="105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0"/>
      <c r="B237" s="1051"/>
      <c r="C237" s="1051"/>
      <c r="D237" s="1051"/>
      <c r="E237" s="1051"/>
      <c r="F237" s="105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0"/>
      <c r="B238" s="1051"/>
      <c r="C238" s="1051"/>
      <c r="D238" s="1051"/>
      <c r="E238" s="1051"/>
      <c r="F238" s="105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0"/>
      <c r="B239" s="1051"/>
      <c r="C239" s="1051"/>
      <c r="D239" s="1051"/>
      <c r="E239" s="1051"/>
      <c r="F239" s="1052"/>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0"/>
      <c r="B240" s="1051"/>
      <c r="C240" s="1051"/>
      <c r="D240" s="1051"/>
      <c r="E240" s="1051"/>
      <c r="F240" s="1052"/>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50"/>
      <c r="B241" s="1051"/>
      <c r="C241" s="1051"/>
      <c r="D241" s="1051"/>
      <c r="E241" s="1051"/>
      <c r="F241" s="1052"/>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0"/>
      <c r="B242" s="1051"/>
      <c r="C242" s="1051"/>
      <c r="D242" s="1051"/>
      <c r="E242" s="1051"/>
      <c r="F242" s="1052"/>
      <c r="G242" s="669"/>
      <c r="H242" s="670"/>
      <c r="I242" s="670"/>
      <c r="J242" s="670"/>
      <c r="K242" s="671"/>
      <c r="L242" s="839"/>
      <c r="M242" s="664"/>
      <c r="N242" s="664"/>
      <c r="O242" s="664"/>
      <c r="P242" s="664"/>
      <c r="Q242" s="664"/>
      <c r="R242" s="664"/>
      <c r="S242" s="664"/>
      <c r="T242" s="664"/>
      <c r="U242" s="664"/>
      <c r="V242" s="664"/>
      <c r="W242" s="664"/>
      <c r="X242" s="665"/>
      <c r="Y242" s="384"/>
      <c r="Z242" s="385"/>
      <c r="AA242" s="385"/>
      <c r="AB242" s="805"/>
      <c r="AC242" s="669"/>
      <c r="AD242" s="670"/>
      <c r="AE242" s="670"/>
      <c r="AF242" s="670"/>
      <c r="AG242" s="671"/>
      <c r="AH242" s="839"/>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0"/>
      <c r="B243" s="1051"/>
      <c r="C243" s="1051"/>
      <c r="D243" s="1051"/>
      <c r="E243" s="1051"/>
      <c r="F243" s="105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0"/>
      <c r="B244" s="1051"/>
      <c r="C244" s="1051"/>
      <c r="D244" s="1051"/>
      <c r="E244" s="1051"/>
      <c r="F244" s="105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0"/>
      <c r="B245" s="1051"/>
      <c r="C245" s="1051"/>
      <c r="D245" s="1051"/>
      <c r="E245" s="1051"/>
      <c r="F245" s="105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0"/>
      <c r="B246" s="1051"/>
      <c r="C246" s="1051"/>
      <c r="D246" s="1051"/>
      <c r="E246" s="1051"/>
      <c r="F246" s="105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0"/>
      <c r="B247" s="1051"/>
      <c r="C247" s="1051"/>
      <c r="D247" s="1051"/>
      <c r="E247" s="1051"/>
      <c r="F247" s="105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0"/>
      <c r="B248" s="1051"/>
      <c r="C248" s="1051"/>
      <c r="D248" s="1051"/>
      <c r="E248" s="1051"/>
      <c r="F248" s="105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0"/>
      <c r="B249" s="1051"/>
      <c r="C249" s="1051"/>
      <c r="D249" s="1051"/>
      <c r="E249" s="1051"/>
      <c r="F249" s="105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0"/>
      <c r="B250" s="1051"/>
      <c r="C250" s="1051"/>
      <c r="D250" s="1051"/>
      <c r="E250" s="1051"/>
      <c r="F250" s="105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0"/>
      <c r="B251" s="1051"/>
      <c r="C251" s="1051"/>
      <c r="D251" s="1051"/>
      <c r="E251" s="1051"/>
      <c r="F251" s="105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0"/>
      <c r="B252" s="1051"/>
      <c r="C252" s="1051"/>
      <c r="D252" s="1051"/>
      <c r="E252" s="1051"/>
      <c r="F252" s="1052"/>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0"/>
      <c r="B253" s="1051"/>
      <c r="C253" s="1051"/>
      <c r="D253" s="1051"/>
      <c r="E253" s="1051"/>
      <c r="F253" s="1052"/>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50"/>
      <c r="B254" s="1051"/>
      <c r="C254" s="1051"/>
      <c r="D254" s="1051"/>
      <c r="E254" s="1051"/>
      <c r="F254" s="1052"/>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0"/>
      <c r="B255" s="1051"/>
      <c r="C255" s="1051"/>
      <c r="D255" s="1051"/>
      <c r="E255" s="1051"/>
      <c r="F255" s="1052"/>
      <c r="G255" s="669"/>
      <c r="H255" s="670"/>
      <c r="I255" s="670"/>
      <c r="J255" s="670"/>
      <c r="K255" s="671"/>
      <c r="L255" s="839"/>
      <c r="M255" s="664"/>
      <c r="N255" s="664"/>
      <c r="O255" s="664"/>
      <c r="P255" s="664"/>
      <c r="Q255" s="664"/>
      <c r="R255" s="664"/>
      <c r="S255" s="664"/>
      <c r="T255" s="664"/>
      <c r="U255" s="664"/>
      <c r="V255" s="664"/>
      <c r="W255" s="664"/>
      <c r="X255" s="665"/>
      <c r="Y255" s="384"/>
      <c r="Z255" s="385"/>
      <c r="AA255" s="385"/>
      <c r="AB255" s="805"/>
      <c r="AC255" s="669"/>
      <c r="AD255" s="670"/>
      <c r="AE255" s="670"/>
      <c r="AF255" s="670"/>
      <c r="AG255" s="671"/>
      <c r="AH255" s="839"/>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0"/>
      <c r="B256" s="1051"/>
      <c r="C256" s="1051"/>
      <c r="D256" s="1051"/>
      <c r="E256" s="1051"/>
      <c r="F256" s="105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0"/>
      <c r="B257" s="1051"/>
      <c r="C257" s="1051"/>
      <c r="D257" s="1051"/>
      <c r="E257" s="1051"/>
      <c r="F257" s="105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0"/>
      <c r="B258" s="1051"/>
      <c r="C258" s="1051"/>
      <c r="D258" s="1051"/>
      <c r="E258" s="1051"/>
      <c r="F258" s="105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0"/>
      <c r="B259" s="1051"/>
      <c r="C259" s="1051"/>
      <c r="D259" s="1051"/>
      <c r="E259" s="1051"/>
      <c r="F259" s="105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0"/>
      <c r="B260" s="1051"/>
      <c r="C260" s="1051"/>
      <c r="D260" s="1051"/>
      <c r="E260" s="1051"/>
      <c r="F260" s="105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0"/>
      <c r="B261" s="1051"/>
      <c r="C261" s="1051"/>
      <c r="D261" s="1051"/>
      <c r="E261" s="1051"/>
      <c r="F261" s="105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0"/>
      <c r="B262" s="1051"/>
      <c r="C262" s="1051"/>
      <c r="D262" s="1051"/>
      <c r="E262" s="1051"/>
      <c r="F262" s="105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0"/>
      <c r="B263" s="1051"/>
      <c r="C263" s="1051"/>
      <c r="D263" s="1051"/>
      <c r="E263" s="1051"/>
      <c r="F263" s="105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0"/>
      <c r="B264" s="1051"/>
      <c r="C264" s="1051"/>
      <c r="D264" s="1051"/>
      <c r="E264" s="1051"/>
      <c r="F264" s="105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2018-08-21T14:52:33Z</cp:lastPrinted>
  <dcterms:created xsi:type="dcterms:W3CDTF">2012-03-13T00:50:25Z</dcterms:created>
  <dcterms:modified xsi:type="dcterms:W3CDTF">2018-08-27T15:39:34Z</dcterms:modified>
</cp:coreProperties>
</file>