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\"/>
    </mc:Choice>
  </mc:AlternateContent>
  <bookViews>
    <workbookView xWindow="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'1-1'!$A$1:$X$10</definedName>
    <definedName name="_xlnm.Print_Titles">[2]乗用・ＲＶ車!$1:$7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F9" i="1" s="1"/>
  <c r="AG9" i="1" s="1"/>
  <c r="AB9" i="1"/>
  <c r="AC9" i="1" s="1"/>
  <c r="N9" i="1"/>
  <c r="V9" i="1" s="1"/>
  <c r="M9" i="1"/>
  <c r="U9" i="1" s="1"/>
  <c r="L9" i="1"/>
  <c r="I9" i="1"/>
  <c r="AD9" i="1" l="1"/>
  <c r="X9" i="1" s="1"/>
  <c r="W9" i="1"/>
  <c r="O9" i="1"/>
</calcChain>
</file>

<file path=xl/sharedStrings.xml><?xml version="1.0" encoding="utf-8"?>
<sst xmlns="http://schemas.openxmlformats.org/spreadsheetml/2006/main" count="60" uniqueCount="54">
  <si>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　　　スズキ株式会社　</t>
    </r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</si>
  <si>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</si>
  <si>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</si>
  <si>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2"/>
  </si>
  <si>
    <r>
      <rPr>
        <sz val="8"/>
        <rFont val="ＭＳ Ｐゴシック"/>
        <family val="3"/>
        <charset val="128"/>
      </rPr>
      <t>最小車両重量（自動計算）</t>
    </r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</si>
  <si>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r>
      <rPr>
        <sz val="8"/>
        <rFont val="ＭＳ Ｐゴシック"/>
        <family val="3"/>
        <charset val="128"/>
      </rPr>
      <t>最大車両重量（自動計算）</t>
    </r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</si>
  <si>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</si>
  <si>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</si>
  <si>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</si>
  <si>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</si>
  <si>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</si>
  <si>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</si>
  <si>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</si>
  <si>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</si>
  <si>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</si>
  <si>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</si>
  <si>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</si>
  <si>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</si>
  <si>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</si>
  <si>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</si>
  <si>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</si>
  <si>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</si>
  <si>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</si>
  <si>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2"/>
  </si>
  <si>
    <r>
      <rPr>
        <sz val="8"/>
        <rFont val="ＭＳ Ｐゴシック"/>
        <family val="3"/>
        <charset val="128"/>
      </rPr>
      <t>多段階評価</t>
    </r>
    <r>
      <rPr>
        <sz val="8"/>
        <rFont val="Arial"/>
        <family val="2"/>
      </rPr>
      <t>2</t>
    </r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</si>
  <si>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</si>
  <si>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</si>
  <si>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</si>
  <si>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</si>
  <si>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</si>
  <si>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</si>
  <si>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</si>
  <si>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rPr>
        <sz val="8"/>
        <rFont val="ＭＳ Ｐゴシック"/>
        <family val="3"/>
        <charset val="128"/>
      </rPr>
      <t>主要排出
ガス対策</t>
    </r>
    <phoneticPr fontId="2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</si>
  <si>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</si>
  <si>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</si>
  <si>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2"/>
  </si>
  <si>
    <r>
      <rPr>
        <sz val="8"/>
        <rFont val="Yu Gothic"/>
        <family val="2"/>
        <charset val="128"/>
      </rPr>
      <t>スズキ</t>
    </r>
    <phoneticPr fontId="2"/>
  </si>
  <si>
    <r>
      <rPr>
        <sz val="8"/>
        <rFont val="Yu Gothic"/>
        <family val="2"/>
        <charset val="128"/>
      </rPr>
      <t>エスクード</t>
    </r>
    <phoneticPr fontId="2"/>
  </si>
  <si>
    <t>5AA-YEH1S</t>
    <phoneticPr fontId="2"/>
  </si>
  <si>
    <t>0601</t>
    <phoneticPr fontId="2"/>
  </si>
  <si>
    <t>K15C
-PB03A</t>
    <phoneticPr fontId="2"/>
  </si>
  <si>
    <t>6AT
(E)</t>
    <phoneticPr fontId="2"/>
  </si>
  <si>
    <t>H,I,V,EP,B,AM</t>
    <phoneticPr fontId="2"/>
  </si>
  <si>
    <t>3W,EGR</t>
    <phoneticPr fontId="2"/>
  </si>
  <si>
    <t>A</t>
    <phoneticPr fontId="2"/>
  </si>
  <si>
    <r>
      <rPr>
        <u/>
        <sz val="8"/>
        <rFont val="ＭＳ Ｐゴシック"/>
        <family val="3"/>
        <charset val="128"/>
      </rPr>
      <t>☆☆☆☆</t>
    </r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</si>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</sst>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9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Yu Gothic"/>
      <family val="2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10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49" fontId="3" fillId="0" borderId="28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76" fontId="14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4" fillId="2" borderId="31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32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16" fillId="2" borderId="33" xfId="0" applyFont="1" applyFill="1" applyBorder="1" applyAlignment="1" applyProtection="1">
      <alignment horizontal="center" vertical="center" wrapText="1"/>
      <protection locked="0"/>
    </xf>
    <xf numFmtId="178" fontId="3" fillId="2" borderId="34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applyNumberFormat="1" applyFont="1" applyFill="1" applyBorder="1" applyAlignment="1" applyProtection="1">
      <alignment horizontal="center" vertical="center"/>
      <protection locked="0"/>
    </xf>
    <xf numFmtId="178" fontId="3" fillId="2" borderId="28" xfId="0" quotePrefix="1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18" fillId="0" borderId="28" xfId="0" applyNumberFormat="1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8"/>
  <sheetViews>
    <sheetView tabSelected="1" view="pageBreakPreview" zoomScaleNormal="100" zoomScaleSheetLayoutView="100" workbookViewId="0">
      <selection activeCell="J23" sqref="J23"/>
    </sheetView>
  </sheetViews>
  <sheetFormatPr defaultColWidth="9" defaultRowHeight="11.25"/>
  <cols>
    <col min="1" max="1" width="15.875" style="98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99" customWidth="1"/>
    <col min="6" max="6" width="13.125" style="2" bestFit="1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3" width="8.875" style="2" bestFit="1" customWidth="1"/>
    <col min="24" max="24" width="9" style="2"/>
    <col min="25" max="25" width="9" style="2" customWidth="1"/>
    <col min="26" max="27" width="10.625" style="2" customWidth="1"/>
    <col min="28" max="33" width="9" style="2" hidden="1" customWidth="1"/>
    <col min="34" max="34" width="9" style="2" customWidth="1"/>
    <col min="35" max="16384" width="9" style="2"/>
  </cols>
  <sheetData>
    <row r="1" spans="1:35" ht="15.75">
      <c r="A1" s="1"/>
      <c r="B1" s="1"/>
      <c r="E1" s="3"/>
      <c r="R1" s="4"/>
    </row>
    <row r="2" spans="1:35" s="5" customFormat="1" ht="15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8"/>
      <c r="R2" s="9"/>
      <c r="S2" s="9"/>
      <c r="T2" s="9"/>
      <c r="U2" s="9"/>
      <c r="V2" s="9"/>
    </row>
    <row r="3" spans="1:35" s="5" customFormat="1" ht="15.75" customHeight="1">
      <c r="A3" s="10" t="s">
        <v>1</v>
      </c>
      <c r="B3" s="11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P3" s="2"/>
      <c r="R3" s="12"/>
      <c r="S3" s="13" t="s">
        <v>2</v>
      </c>
      <c r="T3" s="13"/>
      <c r="U3" s="13"/>
      <c r="V3" s="13"/>
      <c r="W3" s="13"/>
      <c r="X3" s="13"/>
      <c r="Z3" s="14" t="s">
        <v>3</v>
      </c>
      <c r="AA3" s="15"/>
      <c r="AB3" s="16" t="s">
        <v>4</v>
      </c>
      <c r="AC3" s="17"/>
      <c r="AD3" s="17"/>
      <c r="AE3" s="18" t="s">
        <v>5</v>
      </c>
      <c r="AF3" s="17"/>
      <c r="AG3" s="19"/>
    </row>
    <row r="4" spans="1:35" s="5" customFormat="1" ht="14.25" customHeight="1" thickBot="1">
      <c r="A4" s="20" t="s">
        <v>6</v>
      </c>
      <c r="B4" s="21" t="s">
        <v>7</v>
      </c>
      <c r="C4" s="22"/>
      <c r="D4" s="23"/>
      <c r="E4" s="24"/>
      <c r="F4" s="21" t="s">
        <v>8</v>
      </c>
      <c r="G4" s="25"/>
      <c r="H4" s="26" t="s">
        <v>9</v>
      </c>
      <c r="I4" s="26" t="s">
        <v>10</v>
      </c>
      <c r="J4" s="27" t="s">
        <v>11</v>
      </c>
      <c r="K4" s="28" t="s">
        <v>12</v>
      </c>
      <c r="L4" s="29"/>
      <c r="M4" s="29"/>
      <c r="N4" s="29"/>
      <c r="O4" s="30"/>
      <c r="P4" s="26" t="s">
        <v>13</v>
      </c>
      <c r="Q4" s="31" t="s">
        <v>14</v>
      </c>
      <c r="R4" s="32"/>
      <c r="S4" s="33"/>
      <c r="T4" s="34" t="s">
        <v>15</v>
      </c>
      <c r="U4" s="35" t="s">
        <v>16</v>
      </c>
      <c r="V4" s="26" t="s">
        <v>17</v>
      </c>
      <c r="W4" s="36" t="s">
        <v>18</v>
      </c>
      <c r="X4" s="37"/>
      <c r="Z4" s="38" t="s">
        <v>19</v>
      </c>
      <c r="AA4" s="38" t="s">
        <v>20</v>
      </c>
      <c r="AB4" s="26" t="s">
        <v>21</v>
      </c>
      <c r="AC4" s="26" t="s">
        <v>22</v>
      </c>
      <c r="AD4" s="26" t="s">
        <v>23</v>
      </c>
      <c r="AE4" s="26" t="s">
        <v>21</v>
      </c>
      <c r="AF4" s="26" t="s">
        <v>22</v>
      </c>
      <c r="AG4" s="26" t="s">
        <v>24</v>
      </c>
      <c r="AH4" s="39"/>
    </row>
    <row r="5" spans="1:35" s="5" customFormat="1" ht="11.25" customHeight="1">
      <c r="A5" s="40"/>
      <c r="B5" s="41"/>
      <c r="C5" s="42"/>
      <c r="D5" s="43"/>
      <c r="E5" s="44"/>
      <c r="F5" s="45"/>
      <c r="G5" s="46"/>
      <c r="H5" s="40"/>
      <c r="I5" s="47"/>
      <c r="J5" s="48"/>
      <c r="K5" s="49" t="s">
        <v>25</v>
      </c>
      <c r="L5" s="50" t="s">
        <v>26</v>
      </c>
      <c r="M5" s="51" t="s">
        <v>27</v>
      </c>
      <c r="N5" s="52" t="s">
        <v>28</v>
      </c>
      <c r="O5" s="52" t="s">
        <v>21</v>
      </c>
      <c r="P5" s="40"/>
      <c r="Q5" s="53"/>
      <c r="R5" s="54"/>
      <c r="S5" s="55"/>
      <c r="T5" s="56"/>
      <c r="U5" s="57"/>
      <c r="V5" s="40"/>
      <c r="W5" s="26" t="s">
        <v>22</v>
      </c>
      <c r="X5" s="26" t="s">
        <v>23</v>
      </c>
      <c r="Z5" s="38"/>
      <c r="AA5" s="38"/>
      <c r="AB5" s="47"/>
      <c r="AC5" s="47"/>
      <c r="AD5" s="47"/>
      <c r="AE5" s="47"/>
      <c r="AF5" s="47"/>
      <c r="AG5" s="47"/>
      <c r="AH5" s="58"/>
      <c r="AI5" s="2"/>
    </row>
    <row r="6" spans="1:35" s="5" customFormat="1">
      <c r="A6" s="40"/>
      <c r="B6" s="41"/>
      <c r="C6" s="42"/>
      <c r="D6" s="20" t="s">
        <v>29</v>
      </c>
      <c r="E6" s="20" t="s">
        <v>30</v>
      </c>
      <c r="F6" s="20" t="s">
        <v>29</v>
      </c>
      <c r="G6" s="26" t="s">
        <v>31</v>
      </c>
      <c r="H6" s="40"/>
      <c r="I6" s="47"/>
      <c r="J6" s="48"/>
      <c r="K6" s="59"/>
      <c r="L6" s="60"/>
      <c r="M6" s="59"/>
      <c r="N6" s="61"/>
      <c r="O6" s="61"/>
      <c r="P6" s="40"/>
      <c r="Q6" s="26" t="s">
        <v>32</v>
      </c>
      <c r="R6" s="26" t="s">
        <v>33</v>
      </c>
      <c r="S6" s="20" t="s">
        <v>34</v>
      </c>
      <c r="T6" s="62" t="s">
        <v>35</v>
      </c>
      <c r="U6" s="57"/>
      <c r="V6" s="40"/>
      <c r="W6" s="47"/>
      <c r="X6" s="47"/>
      <c r="Z6" s="38"/>
      <c r="AA6" s="38"/>
      <c r="AB6" s="47"/>
      <c r="AC6" s="47"/>
      <c r="AD6" s="47"/>
      <c r="AE6" s="47"/>
      <c r="AF6" s="47"/>
      <c r="AG6" s="47"/>
      <c r="AH6" s="58"/>
    </row>
    <row r="7" spans="1:35" s="5" customFormat="1">
      <c r="A7" s="40"/>
      <c r="B7" s="41"/>
      <c r="C7" s="42"/>
      <c r="D7" s="40"/>
      <c r="E7" s="40"/>
      <c r="F7" s="40"/>
      <c r="G7" s="40"/>
      <c r="H7" s="40"/>
      <c r="I7" s="47"/>
      <c r="J7" s="48"/>
      <c r="K7" s="59"/>
      <c r="L7" s="60"/>
      <c r="M7" s="59"/>
      <c r="N7" s="61"/>
      <c r="O7" s="61"/>
      <c r="P7" s="40"/>
      <c r="Q7" s="40"/>
      <c r="R7" s="40"/>
      <c r="S7" s="40"/>
      <c r="T7" s="63"/>
      <c r="U7" s="57"/>
      <c r="V7" s="40"/>
      <c r="W7" s="47"/>
      <c r="X7" s="47"/>
      <c r="Z7" s="38"/>
      <c r="AA7" s="38"/>
      <c r="AB7" s="47"/>
      <c r="AC7" s="47"/>
      <c r="AD7" s="47"/>
      <c r="AE7" s="47"/>
      <c r="AF7" s="47"/>
      <c r="AG7" s="47"/>
      <c r="AH7" s="58"/>
    </row>
    <row r="8" spans="1:35" s="5" customFormat="1">
      <c r="A8" s="64"/>
      <c r="B8" s="65"/>
      <c r="C8" s="66"/>
      <c r="D8" s="64"/>
      <c r="E8" s="64"/>
      <c r="F8" s="64"/>
      <c r="G8" s="64"/>
      <c r="H8" s="64"/>
      <c r="I8" s="67"/>
      <c r="J8" s="45"/>
      <c r="K8" s="68"/>
      <c r="L8" s="69"/>
      <c r="M8" s="68"/>
      <c r="N8" s="46"/>
      <c r="O8" s="46"/>
      <c r="P8" s="64"/>
      <c r="Q8" s="64"/>
      <c r="R8" s="64"/>
      <c r="S8" s="64"/>
      <c r="T8" s="70"/>
      <c r="U8" s="71"/>
      <c r="V8" s="64"/>
      <c r="W8" s="67"/>
      <c r="X8" s="67"/>
      <c r="Z8" s="72"/>
      <c r="AA8" s="72"/>
      <c r="AB8" s="67"/>
      <c r="AC8" s="67"/>
      <c r="AD8" s="67"/>
      <c r="AE8" s="67"/>
      <c r="AF8" s="67"/>
      <c r="AG8" s="67"/>
      <c r="AH8" s="58"/>
    </row>
    <row r="9" spans="1:35" s="5" customFormat="1" ht="24" customHeight="1" thickBot="1">
      <c r="A9" s="73" t="s">
        <v>36</v>
      </c>
      <c r="B9" s="74"/>
      <c r="C9" s="75" t="s">
        <v>37</v>
      </c>
      <c r="D9" s="76" t="s">
        <v>38</v>
      </c>
      <c r="E9" s="77" t="s">
        <v>39</v>
      </c>
      <c r="F9" s="78" t="s">
        <v>40</v>
      </c>
      <c r="G9" s="79">
        <v>1.46</v>
      </c>
      <c r="H9" s="78" t="s">
        <v>41</v>
      </c>
      <c r="I9" s="80" t="str">
        <f>IF(Z9="","",(IF(AA9-Z9&gt;0,CONCATENATE(TEXT(Z9,"#,##0"),"~",TEXT(AA9,"#,##0")),TEXT(Z9,"#,##0"))))</f>
        <v>1,320</v>
      </c>
      <c r="J9" s="81">
        <v>5</v>
      </c>
      <c r="K9" s="82">
        <v>19.600000000000001</v>
      </c>
      <c r="L9" s="83">
        <f>IF(K9&gt;0,1/K9*34.6*67.1,"")</f>
        <v>118.45204081632652</v>
      </c>
      <c r="M9" s="84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15.8</v>
      </c>
      <c r="N9" s="85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19</v>
      </c>
      <c r="O9" s="86" t="str">
        <f>IF(Z9="","",IF(AE9="",TEXT(AB9,"#,##0.0"),IF(AB9-AE9&gt;0,CONCATENATE(TEXT(AE9,"#,##0.0"),"~",TEXT(AB9,"#,##0.0")),TEXT(AB9,"#,##0.0"))))</f>
        <v>25.2</v>
      </c>
      <c r="P9" s="87" t="s">
        <v>42</v>
      </c>
      <c r="Q9" s="88" t="s">
        <v>43</v>
      </c>
      <c r="R9" s="87" t="s">
        <v>44</v>
      </c>
      <c r="S9" s="89"/>
      <c r="T9" s="90" t="s">
        <v>45</v>
      </c>
      <c r="U9" s="91">
        <f>IFERROR(IF(K9&lt;M9,"",(ROUNDDOWN(K9/M9*100,0))),"")</f>
        <v>124</v>
      </c>
      <c r="V9" s="92">
        <f>IFERROR(IF(K9&lt;N9,"",(ROUNDDOWN(K9/N9*100,0))),"")</f>
        <v>103</v>
      </c>
      <c r="W9" s="92">
        <f>IF(AC9&lt;55,"",IF(AA9="",AC9,IF(AF9-AC9&gt;0,CONCATENATE(AC9,"~",AF9),AC9)))</f>
        <v>77</v>
      </c>
      <c r="X9" s="93" t="str">
        <f>IF(AC9&lt;55,"",AD9)</f>
        <v>★2.5</v>
      </c>
      <c r="Z9" s="94">
        <v>1320</v>
      </c>
      <c r="AA9" s="94"/>
      <c r="AB9" s="95">
        <f>IF(Z9="","",(ROUND(IF(Z9&gt;=2759,9.5,IF(Z9&lt;2759,(-2.47/1000000*Z9*Z9)-(8.52/10000*Z9)+30.65)),1)))</f>
        <v>25.2</v>
      </c>
      <c r="AC9" s="96">
        <f>IF(K9="","",ROUNDDOWN(K9/AB9*100,0))</f>
        <v>77</v>
      </c>
      <c r="AD9" s="9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95" t="str">
        <f>IF(AA9="","",(ROUND(IF(AA9&gt;=2759,9.5,IF(AA9&lt;2759,(-2.47/1000000*AA9*AA9)-(8.52/10000*AA9)+30.65)),1)))</f>
        <v/>
      </c>
      <c r="AF9" s="96" t="str">
        <f>IF(AE9="","",IF(K9="","",ROUNDDOWN(K9/AE9*100,0)))</f>
        <v/>
      </c>
      <c r="AG9" s="9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97"/>
    </row>
    <row r="10" spans="1:35">
      <c r="E10" s="2"/>
    </row>
    <row r="11" spans="1:35">
      <c r="B11" s="5" t="s">
        <v>46</v>
      </c>
      <c r="C11" s="5"/>
      <c r="E11" s="2"/>
    </row>
    <row r="12" spans="1:35">
      <c r="B12" s="5" t="s">
        <v>47</v>
      </c>
      <c r="C12" s="5"/>
      <c r="E12" s="2"/>
    </row>
    <row r="13" spans="1:35">
      <c r="B13" s="2" t="s">
        <v>48</v>
      </c>
      <c r="C13" s="5"/>
      <c r="E13" s="2"/>
    </row>
    <row r="14" spans="1:35">
      <c r="B14" s="2" t="s">
        <v>49</v>
      </c>
      <c r="E14" s="2"/>
    </row>
    <row r="15" spans="1:35">
      <c r="B15" s="2" t="s">
        <v>50</v>
      </c>
      <c r="E15" s="2"/>
    </row>
    <row r="16" spans="1:35">
      <c r="B16" s="2" t="s">
        <v>51</v>
      </c>
      <c r="E16" s="2"/>
    </row>
    <row r="17" spans="2:5">
      <c r="B17" s="2" t="s">
        <v>52</v>
      </c>
      <c r="E17" s="2"/>
    </row>
    <row r="18" spans="2:5">
      <c r="B18" s="2" t="s">
        <v>53</v>
      </c>
      <c r="E18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31" orientation="portrait" r:id="rId1"/>
  <headerFooter>
    <oddHeader>&amp;L&amp;10
&amp;R様式1-1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844AF03-A99C-4566-8458-9A9958EB31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2023-06-22T01:57:08Z</dcterms:created>
  <dcterms:modified xsi:type="dcterms:W3CDTF">2023-06-22T01:57:46Z</dcterms:modified>
</cp:coreProperties>
</file>