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akawa-t2fr\Desktop\HP2（差替）\"/>
    </mc:Choice>
  </mc:AlternateContent>
  <bookViews>
    <workbookView xWindow="0" yWindow="0" windowWidth="20490" windowHeight="9075" activeTab="6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・表７" sheetId="6" r:id="rId6"/>
    <sheet name="表８・表９・表１０" sheetId="7" r:id="rId7"/>
  </sheets>
  <definedNames>
    <definedName name="_xlnm._FilterDatabase" localSheetId="1" hidden="1">表２!$B$3:$L$58</definedName>
    <definedName name="_xlnm._FilterDatabase" localSheetId="5" hidden="1">表６・表７!$B$3:$L$20</definedName>
    <definedName name="_xlnm._FilterDatabase" localSheetId="6" hidden="1">表８・表９・表１０!$B$10:$L$33</definedName>
    <definedName name="a">#REF!</definedName>
    <definedName name="_xlnm.Print_Area" localSheetId="1">表２!$A$1:$M$58</definedName>
    <definedName name="_xlnm.Print_Area" localSheetId="2">表３!$A$1:$M$33</definedName>
    <definedName name="_xlnm.Print_Area" localSheetId="3">表４!$A$1:$M$57</definedName>
    <definedName name="_xlnm.Print_Area" localSheetId="4">表５!$A$1:$M$57</definedName>
    <definedName name="_xlnm.Print_Area" localSheetId="5">表６・表７!$B$1:$L$52</definedName>
    <definedName name="_xlnm.Print_Area" localSheetId="6">表８・表９・表１０!$A$1:$M$33</definedName>
    <definedName name="業者名簿" localSheetId="1">#REF!</definedName>
    <definedName name="業者名簿" localSheetId="2">#REF!</definedName>
    <definedName name="業者名簿" localSheetId="3">#REF!</definedName>
    <definedName name="業者名簿" localSheetId="4">#REF!</definedName>
    <definedName name="業者名簿" localSheetId="5">#REF!</definedName>
    <definedName name="業者名簿" localSheetId="6">#REF!</definedName>
    <definedName name="業者名簿">#REF!</definedName>
    <definedName name="業務_その他" localSheetId="1">#REF!</definedName>
    <definedName name="業務_その他" localSheetId="2">#REF!</definedName>
    <definedName name="業務_その他" localSheetId="3">#REF!</definedName>
    <definedName name="業務_その他" localSheetId="4">#REF!</definedName>
    <definedName name="業務_その他" localSheetId="5">#REF!</definedName>
    <definedName name="業務_その他" localSheetId="6">#REF!</definedName>
    <definedName name="業務_その他">#REF!</definedName>
    <definedName name="作成日" localSheetId="1">#REF!</definedName>
    <definedName name="作成日" localSheetId="2">#REF!</definedName>
    <definedName name="作成日" localSheetId="3">#REF!</definedName>
    <definedName name="作成日" localSheetId="4">#REF!</definedName>
    <definedName name="作成日" localSheetId="5">#REF!</definedName>
    <definedName name="作成日" localSheetId="6">#REF!</definedName>
    <definedName name="作成日">#REF!</definedName>
    <definedName name="支店名" localSheetId="1">#REF!</definedName>
    <definedName name="支店名" localSheetId="2">#REF!</definedName>
    <definedName name="支店名" localSheetId="3">#REF!</definedName>
    <definedName name="支店名" localSheetId="4">#REF!</definedName>
    <definedName name="支店名" localSheetId="5">#REF!</definedName>
    <definedName name="支店名" localSheetId="6">#REF!</definedName>
    <definedName name="支店名">#REF!</definedName>
    <definedName name="事務所名" localSheetId="1">#REF!</definedName>
    <definedName name="事務所名" localSheetId="2">#REF!</definedName>
    <definedName name="事務所名" localSheetId="3">#REF!</definedName>
    <definedName name="事務所名" localSheetId="4">#REF!</definedName>
    <definedName name="事務所名" localSheetId="5">#REF!</definedName>
    <definedName name="事務所名" localSheetId="6">#REF!</definedName>
    <definedName name="事務所名">#REF!</definedName>
    <definedName name="証券化" localSheetId="1">#REF!</definedName>
    <definedName name="証券化" localSheetId="2">#REF!</definedName>
    <definedName name="証券化" localSheetId="3">#REF!</definedName>
    <definedName name="証券化" localSheetId="4">#REF!</definedName>
    <definedName name="証券化" localSheetId="5">#REF!</definedName>
    <definedName name="証券化" localSheetId="6">#REF!</definedName>
    <definedName name="証券化">#REF!</definedName>
    <definedName name="申請範囲FROM" localSheetId="1">#REF!</definedName>
    <definedName name="申請範囲FROM" localSheetId="2">#REF!</definedName>
    <definedName name="申請範囲FROM" localSheetId="3">#REF!</definedName>
    <definedName name="申請範囲FROM" localSheetId="4">#REF!</definedName>
    <definedName name="申請範囲FROM" localSheetId="5">#REF!</definedName>
    <definedName name="申請範囲FROM" localSheetId="6">#REF!</definedName>
    <definedName name="申請範囲FROM">#REF!</definedName>
    <definedName name="申請範囲TO" localSheetId="1">#REF!</definedName>
    <definedName name="申請範囲TO" localSheetId="2">#REF!</definedName>
    <definedName name="申請範囲TO" localSheetId="3">#REF!</definedName>
    <definedName name="申請範囲TO" localSheetId="4">#REF!</definedName>
    <definedName name="申請範囲TO" localSheetId="5">#REF!</definedName>
    <definedName name="申請範囲TO" localSheetId="6">#REF!</definedName>
    <definedName name="申請範囲TO">#REF!</definedName>
    <definedName name="専任" localSheetId="1">#REF!</definedName>
    <definedName name="専任" localSheetId="2">#REF!</definedName>
    <definedName name="専任" localSheetId="3">#REF!</definedName>
    <definedName name="専任" localSheetId="4">#REF!</definedName>
    <definedName name="専任" localSheetId="5">#REF!</definedName>
    <definedName name="専任" localSheetId="6">#REF!</definedName>
    <definedName name="専任">#REF!</definedName>
    <definedName name="担当者名" localSheetId="1">#REF!</definedName>
    <definedName name="担当者名" localSheetId="2">#REF!</definedName>
    <definedName name="担当者名" localSheetId="3">#REF!</definedName>
    <definedName name="担当者名" localSheetId="4">#REF!</definedName>
    <definedName name="担当者名" localSheetId="5">#REF!</definedName>
    <definedName name="担当者名" localSheetId="6">#REF!</definedName>
    <definedName name="担当者名">#REF!</definedName>
    <definedName name="電話番号" localSheetId="1">#REF!</definedName>
    <definedName name="電話番号" localSheetId="2">#REF!</definedName>
    <definedName name="電話番号" localSheetId="3">#REF!</definedName>
    <definedName name="電話番号" localSheetId="4">#REF!</definedName>
    <definedName name="電話番号" localSheetId="5">#REF!</definedName>
    <definedName name="電話番号" localSheetId="6">#REF!</definedName>
    <definedName name="電話番号">#REF!</definedName>
    <definedName name="登録番号" localSheetId="1">#REF!</definedName>
    <definedName name="登録番号" localSheetId="2">#REF!</definedName>
    <definedName name="登録番号" localSheetId="3">#REF!</definedName>
    <definedName name="登録番号" localSheetId="4">#REF!</definedName>
    <definedName name="登録番号" localSheetId="5">#REF!</definedName>
    <definedName name="登録番号" localSheetId="6">#REF!</definedName>
    <definedName name="登録番号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 localSheetId="4">#REF!</definedName>
    <definedName name="都道府県" localSheetId="5">#REF!</definedName>
    <definedName name="都道府県" localSheetId="6">#REF!</definedName>
    <definedName name="都道府県">#REF!</definedName>
    <definedName name="都道府県名" localSheetId="1">#REF!</definedName>
    <definedName name="都道府県名" localSheetId="2">#REF!</definedName>
    <definedName name="都道府県名" localSheetId="3">#REF!</definedName>
    <definedName name="都道府県名" localSheetId="4">#REF!</definedName>
    <definedName name="都道府県名" localSheetId="5">#REF!</definedName>
    <definedName name="都道府県名" localSheetId="6">#REF!</definedName>
    <definedName name="都道府県名">#REF!</definedName>
    <definedName name="統計日" localSheetId="1">#REF!</definedName>
    <definedName name="統計日" localSheetId="2">#REF!</definedName>
    <definedName name="統計日" localSheetId="3">#REF!</definedName>
    <definedName name="統計日" localSheetId="4">#REF!</definedName>
    <definedName name="統計日" localSheetId="5">#REF!</definedName>
    <definedName name="統計日" localSheetId="6">#REF!</definedName>
    <definedName name="統計日">#REF!</definedName>
    <definedName name="本店支店" localSheetId="1">#REF!</definedName>
    <definedName name="本店支店" localSheetId="2">#REF!</definedName>
    <definedName name="本店支店" localSheetId="3">#REF!</definedName>
    <definedName name="本店支店" localSheetId="4">#REF!</definedName>
    <definedName name="本店支店" localSheetId="5">#REF!</definedName>
    <definedName name="本店支店" localSheetId="6">#REF!</definedName>
    <definedName name="本店支店">#REF!</definedName>
    <definedName name="名称" localSheetId="1">#REF!</definedName>
    <definedName name="名称" localSheetId="2">#REF!</definedName>
    <definedName name="名称" localSheetId="3">#REF!</definedName>
    <definedName name="名称" localSheetId="4">#REF!</definedName>
    <definedName name="名称" localSheetId="5">#REF!</definedName>
    <definedName name="名称" localSheetId="6">#REF!</definedName>
    <definedName name="名称">#REF!</definedName>
    <definedName name="有無" localSheetId="1">#REF!</definedName>
    <definedName name="有無" localSheetId="2">#REF!</definedName>
    <definedName name="有無" localSheetId="3">#REF!</definedName>
    <definedName name="有無" localSheetId="4">#REF!</definedName>
    <definedName name="有無" localSheetId="5">#REF!</definedName>
    <definedName name="有無" localSheetId="6">#REF!</definedName>
    <definedName name="有無">#REF!</definedName>
    <definedName name="有無２" localSheetId="1">#REF!</definedName>
    <definedName name="有無２" localSheetId="2">#REF!</definedName>
    <definedName name="有無２" localSheetId="3">#REF!</definedName>
    <definedName name="有無２" localSheetId="4">#REF!</definedName>
    <definedName name="有無２" localSheetId="5">#REF!</definedName>
    <definedName name="有無２" localSheetId="6">#REF!</definedName>
    <definedName name="有無２">#REF!</definedName>
    <definedName name="和暦" localSheetId="1">#REF!</definedName>
    <definedName name="和暦" localSheetId="2">#REF!</definedName>
    <definedName name="和暦" localSheetId="3">#REF!</definedName>
    <definedName name="和暦" localSheetId="4">#REF!</definedName>
    <definedName name="和暦" localSheetId="5">#REF!</definedName>
    <definedName name="和暦" localSheetId="6">#REF!</definedName>
    <definedName name="和暦">#REF!</definedName>
    <definedName name="和暦２" localSheetId="1">#REF!</definedName>
    <definedName name="和暦２" localSheetId="2">#REF!</definedName>
    <definedName name="和暦２" localSheetId="3">#REF!</definedName>
    <definedName name="和暦２" localSheetId="4">#REF!</definedName>
    <definedName name="和暦２" localSheetId="5">#REF!</definedName>
    <definedName name="和暦２" localSheetId="6">#REF!</definedName>
    <definedName name="和暦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F31" i="7" s="1"/>
  <c r="E30" i="7"/>
  <c r="D30" i="7"/>
  <c r="H30" i="7" s="1"/>
  <c r="C30" i="7"/>
  <c r="H29" i="7"/>
  <c r="D29" i="7"/>
  <c r="H28" i="7"/>
  <c r="F29" i="7" s="1"/>
  <c r="G28" i="7"/>
  <c r="G29" i="7" s="1"/>
  <c r="H27" i="7"/>
  <c r="D27" i="7"/>
  <c r="H26" i="7"/>
  <c r="F27" i="7" s="1"/>
  <c r="G26" i="7"/>
  <c r="G27" i="7" s="1"/>
  <c r="H18" i="7"/>
  <c r="G18" i="7"/>
  <c r="F18" i="7"/>
  <c r="E18" i="7"/>
  <c r="E19" i="7" s="1"/>
  <c r="D18" i="7"/>
  <c r="C18" i="7"/>
  <c r="I18" i="7" s="1"/>
  <c r="I19" i="7" s="1"/>
  <c r="G17" i="7"/>
  <c r="C17" i="7"/>
  <c r="J16" i="7"/>
  <c r="H17" i="7" s="1"/>
  <c r="I16" i="7"/>
  <c r="I17" i="7" s="1"/>
  <c r="H15" i="7"/>
  <c r="D15" i="7"/>
  <c r="J14" i="7"/>
  <c r="J15" i="7" s="1"/>
  <c r="I14" i="7"/>
  <c r="G15" i="7" s="1"/>
  <c r="E7" i="7"/>
  <c r="C7" i="7"/>
  <c r="D56" i="5"/>
  <c r="C56" i="5"/>
  <c r="D55" i="5"/>
  <c r="C55" i="5"/>
  <c r="F54" i="5"/>
  <c r="F55" i="5" s="1"/>
  <c r="E54" i="5"/>
  <c r="E55" i="5" s="1"/>
  <c r="F52" i="5"/>
  <c r="F56" i="5" s="1"/>
  <c r="E52" i="5"/>
  <c r="E56" i="5" s="1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  <c r="L44" i="5"/>
  <c r="K44" i="5"/>
  <c r="H44" i="5"/>
  <c r="G44" i="5"/>
  <c r="D44" i="5"/>
  <c r="C44" i="5"/>
  <c r="D37" i="5"/>
  <c r="D38" i="5" s="1"/>
  <c r="C37" i="5"/>
  <c r="C38" i="5" s="1"/>
  <c r="D36" i="5"/>
  <c r="C36" i="5"/>
  <c r="F35" i="5"/>
  <c r="F36" i="5" s="1"/>
  <c r="E35" i="5"/>
  <c r="E36" i="5" s="1"/>
  <c r="F33" i="5"/>
  <c r="F37" i="5" s="1"/>
  <c r="E33" i="5"/>
  <c r="E37" i="5" s="1"/>
  <c r="L28" i="5"/>
  <c r="L29" i="5" s="1"/>
  <c r="K28" i="5"/>
  <c r="K29" i="5" s="1"/>
  <c r="J28" i="5"/>
  <c r="I28" i="5"/>
  <c r="H28" i="5"/>
  <c r="H29" i="5" s="1"/>
  <c r="G28" i="5"/>
  <c r="G29" i="5" s="1"/>
  <c r="F28" i="5"/>
  <c r="E28" i="5"/>
  <c r="D28" i="5"/>
  <c r="D29" i="5" s="1"/>
  <c r="C28" i="5"/>
  <c r="C29" i="5" s="1"/>
  <c r="L27" i="5"/>
  <c r="K27" i="5"/>
  <c r="J27" i="5"/>
  <c r="I27" i="5"/>
  <c r="H27" i="5"/>
  <c r="G27" i="5"/>
  <c r="F27" i="5"/>
  <c r="E27" i="5"/>
  <c r="D27" i="5"/>
  <c r="C27" i="5"/>
  <c r="L25" i="5"/>
  <c r="K25" i="5"/>
  <c r="H25" i="5"/>
  <c r="G25" i="5"/>
  <c r="D25" i="5"/>
  <c r="C25" i="5"/>
  <c r="D18" i="5"/>
  <c r="C18" i="5"/>
  <c r="D17" i="5"/>
  <c r="C17" i="5"/>
  <c r="F16" i="5"/>
  <c r="F17" i="5" s="1"/>
  <c r="E16" i="5"/>
  <c r="E17" i="5" s="1"/>
  <c r="F14" i="5"/>
  <c r="F18" i="5" s="1"/>
  <c r="E14" i="5"/>
  <c r="E18" i="5" s="1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6" i="5"/>
  <c r="K6" i="5"/>
  <c r="H6" i="5"/>
  <c r="G6" i="5"/>
  <c r="D6" i="5"/>
  <c r="C6" i="5"/>
  <c r="F54" i="4"/>
  <c r="E54" i="4"/>
  <c r="D54" i="4"/>
  <c r="C54" i="4"/>
  <c r="F52" i="4"/>
  <c r="F56" i="4" s="1"/>
  <c r="E52" i="4"/>
  <c r="E56" i="4" s="1"/>
  <c r="D52" i="4"/>
  <c r="C52" i="4"/>
  <c r="L45" i="4"/>
  <c r="K45" i="4"/>
  <c r="J45" i="4"/>
  <c r="I45" i="4"/>
  <c r="H45" i="4"/>
  <c r="G45" i="4"/>
  <c r="F45" i="4"/>
  <c r="E45" i="4"/>
  <c r="D45" i="4"/>
  <c r="C45" i="4"/>
  <c r="L43" i="4"/>
  <c r="K43" i="4"/>
  <c r="J43" i="4"/>
  <c r="J47" i="4" s="1"/>
  <c r="I43" i="4"/>
  <c r="I47" i="4" s="1"/>
  <c r="H43" i="4"/>
  <c r="G43" i="4"/>
  <c r="F43" i="4"/>
  <c r="F47" i="4" s="1"/>
  <c r="E43" i="4"/>
  <c r="E47" i="4" s="1"/>
  <c r="D43" i="4"/>
  <c r="C43" i="4"/>
  <c r="F37" i="4"/>
  <c r="E37" i="4"/>
  <c r="D37" i="4"/>
  <c r="C37" i="4"/>
  <c r="H35" i="4"/>
  <c r="G35" i="4"/>
  <c r="H33" i="4"/>
  <c r="G33" i="4"/>
  <c r="L28" i="4"/>
  <c r="K28" i="4"/>
  <c r="J28" i="4"/>
  <c r="I28" i="4"/>
  <c r="H28" i="4"/>
  <c r="G28" i="4"/>
  <c r="F28" i="4"/>
  <c r="E28" i="4"/>
  <c r="D28" i="4"/>
  <c r="C28" i="4"/>
  <c r="J27" i="4"/>
  <c r="I27" i="4"/>
  <c r="L25" i="4"/>
  <c r="K25" i="4"/>
  <c r="D25" i="4"/>
  <c r="C25" i="4"/>
  <c r="F18" i="4"/>
  <c r="E18" i="4"/>
  <c r="D18" i="4"/>
  <c r="C18" i="4"/>
  <c r="H16" i="4"/>
  <c r="G16" i="4"/>
  <c r="H14" i="4"/>
  <c r="G14" i="4"/>
  <c r="L9" i="4"/>
  <c r="K9" i="4"/>
  <c r="J9" i="4"/>
  <c r="I9" i="4"/>
  <c r="H9" i="4"/>
  <c r="G9" i="4"/>
  <c r="F9" i="4"/>
  <c r="E9" i="4"/>
  <c r="D9" i="4"/>
  <c r="C9" i="4"/>
  <c r="G8" i="4"/>
  <c r="L6" i="4"/>
  <c r="H6" i="4"/>
  <c r="G6" i="4"/>
  <c r="J30" i="3"/>
  <c r="J31" i="3" s="1"/>
  <c r="I30" i="3"/>
  <c r="H30" i="3"/>
  <c r="G30" i="3"/>
  <c r="F30" i="3"/>
  <c r="F31" i="3" s="1"/>
  <c r="E30" i="3"/>
  <c r="D30" i="3"/>
  <c r="L30" i="3" s="1"/>
  <c r="C30" i="3"/>
  <c r="K30" i="3" s="1"/>
  <c r="J28" i="3"/>
  <c r="I28" i="3"/>
  <c r="H28" i="3"/>
  <c r="H32" i="3" s="1"/>
  <c r="G28" i="3"/>
  <c r="G32" i="3" s="1"/>
  <c r="F28" i="3"/>
  <c r="E28" i="3"/>
  <c r="D28" i="3"/>
  <c r="D32" i="3" s="1"/>
  <c r="C28" i="3"/>
  <c r="C32" i="3" s="1"/>
  <c r="J21" i="3"/>
  <c r="I21" i="3"/>
  <c r="F21" i="3"/>
  <c r="E21" i="3"/>
  <c r="D21" i="3"/>
  <c r="C21" i="3"/>
  <c r="L19" i="3"/>
  <c r="J20" i="3" s="1"/>
  <c r="K19" i="3"/>
  <c r="I20" i="3" s="1"/>
  <c r="J18" i="3"/>
  <c r="I18" i="3"/>
  <c r="D18" i="3"/>
  <c r="C18" i="3"/>
  <c r="L17" i="3"/>
  <c r="L18" i="3" s="1"/>
  <c r="K17" i="3"/>
  <c r="K18" i="3" s="1"/>
  <c r="J10" i="3"/>
  <c r="J11" i="3" s="1"/>
  <c r="I10" i="3"/>
  <c r="I11" i="3" s="1"/>
  <c r="H10" i="3"/>
  <c r="G10" i="3"/>
  <c r="F10" i="3"/>
  <c r="F11" i="3" s="1"/>
  <c r="E10" i="3"/>
  <c r="E11" i="3" s="1"/>
  <c r="D10" i="3"/>
  <c r="C10" i="3"/>
  <c r="L9" i="3"/>
  <c r="K9" i="3"/>
  <c r="H9" i="3"/>
  <c r="G9" i="3"/>
  <c r="D9" i="3"/>
  <c r="C9" i="3"/>
  <c r="L8" i="3"/>
  <c r="J9" i="3" s="1"/>
  <c r="K8" i="3"/>
  <c r="I9" i="3" s="1"/>
  <c r="L7" i="3"/>
  <c r="K7" i="3"/>
  <c r="H7" i="3"/>
  <c r="G7" i="3"/>
  <c r="D7" i="3"/>
  <c r="C7" i="3"/>
  <c r="L6" i="3"/>
  <c r="L10" i="3" s="1"/>
  <c r="K6" i="3"/>
  <c r="K10" i="3" s="1"/>
  <c r="F54" i="2"/>
  <c r="E54" i="2"/>
  <c r="D54" i="2"/>
  <c r="C54" i="2"/>
  <c r="F52" i="2"/>
  <c r="E52" i="2"/>
  <c r="E56" i="2" s="1"/>
  <c r="D52" i="2"/>
  <c r="D56" i="2" s="1"/>
  <c r="C52" i="2"/>
  <c r="C47" i="2"/>
  <c r="L45" i="2"/>
  <c r="K45" i="2"/>
  <c r="J45" i="2"/>
  <c r="I45" i="2"/>
  <c r="H45" i="2"/>
  <c r="G45" i="2"/>
  <c r="F45" i="2"/>
  <c r="E45" i="2"/>
  <c r="D45" i="2"/>
  <c r="C45" i="2"/>
  <c r="L43" i="2"/>
  <c r="L47" i="2" s="1"/>
  <c r="K43" i="2"/>
  <c r="J43" i="2"/>
  <c r="I43" i="2"/>
  <c r="I47" i="2" s="1"/>
  <c r="H43" i="2"/>
  <c r="H47" i="2" s="1"/>
  <c r="G43" i="2"/>
  <c r="F43" i="2"/>
  <c r="E43" i="2"/>
  <c r="E47" i="2" s="1"/>
  <c r="D43" i="2"/>
  <c r="C43" i="2"/>
  <c r="F37" i="2"/>
  <c r="E37" i="2"/>
  <c r="D37" i="2"/>
  <c r="C37" i="2"/>
  <c r="H36" i="2"/>
  <c r="E36" i="2"/>
  <c r="D36" i="2"/>
  <c r="H35" i="2"/>
  <c r="F36" i="2" s="1"/>
  <c r="G35" i="2"/>
  <c r="H34" i="2"/>
  <c r="D34" i="2"/>
  <c r="H33" i="2"/>
  <c r="H37" i="2" s="1"/>
  <c r="D38" i="2" s="1"/>
  <c r="G33" i="2"/>
  <c r="H29" i="2"/>
  <c r="L28" i="2"/>
  <c r="K28" i="2"/>
  <c r="J28" i="2"/>
  <c r="J29" i="2" s="1"/>
  <c r="I28" i="2"/>
  <c r="H28" i="2"/>
  <c r="G28" i="2"/>
  <c r="F28" i="2"/>
  <c r="F29" i="2" s="1"/>
  <c r="E28" i="2"/>
  <c r="D28" i="2"/>
  <c r="C28" i="2"/>
  <c r="L27" i="2"/>
  <c r="J27" i="2"/>
  <c r="H27" i="2"/>
  <c r="F27" i="2"/>
  <c r="D27" i="2"/>
  <c r="L25" i="2"/>
  <c r="K25" i="2"/>
  <c r="J25" i="2"/>
  <c r="H25" i="2"/>
  <c r="F25" i="2"/>
  <c r="D25" i="2"/>
  <c r="F18" i="2"/>
  <c r="E18" i="2"/>
  <c r="D18" i="2"/>
  <c r="C18" i="2"/>
  <c r="H17" i="2"/>
  <c r="E17" i="2"/>
  <c r="D17" i="2"/>
  <c r="H16" i="2"/>
  <c r="F17" i="2" s="1"/>
  <c r="G16" i="2"/>
  <c r="H15" i="2"/>
  <c r="D15" i="2"/>
  <c r="H14" i="2"/>
  <c r="H18" i="2" s="1"/>
  <c r="D19" i="2" s="1"/>
  <c r="G14" i="2"/>
  <c r="H10" i="2"/>
  <c r="L9" i="2"/>
  <c r="K9" i="2"/>
  <c r="J9" i="2"/>
  <c r="J10" i="2" s="1"/>
  <c r="I9" i="2"/>
  <c r="H9" i="2"/>
  <c r="G9" i="2"/>
  <c r="F9" i="2"/>
  <c r="F10" i="2" s="1"/>
  <c r="E9" i="2"/>
  <c r="D9" i="2"/>
  <c r="C9" i="2"/>
  <c r="L8" i="2"/>
  <c r="J8" i="2"/>
  <c r="H8" i="2"/>
  <c r="F8" i="2"/>
  <c r="D8" i="2"/>
  <c r="L6" i="2"/>
  <c r="K6" i="2"/>
  <c r="J6" i="2"/>
  <c r="H6" i="2"/>
  <c r="F6" i="2"/>
  <c r="D6" i="2"/>
  <c r="D19" i="7" l="1"/>
  <c r="F19" i="7"/>
  <c r="H31" i="7"/>
  <c r="D31" i="7"/>
  <c r="G19" i="7"/>
  <c r="F17" i="7"/>
  <c r="J17" i="7"/>
  <c r="J18" i="7"/>
  <c r="J19" i="7" s="1"/>
  <c r="E15" i="7"/>
  <c r="I15" i="7"/>
  <c r="C19" i="7"/>
  <c r="E27" i="7"/>
  <c r="E29" i="7"/>
  <c r="G30" i="7"/>
  <c r="F15" i="7"/>
  <c r="D17" i="7"/>
  <c r="C15" i="7"/>
  <c r="E17" i="7"/>
  <c r="C27" i="7"/>
  <c r="C29" i="7"/>
  <c r="E19" i="5"/>
  <c r="I10" i="5"/>
  <c r="E10" i="5"/>
  <c r="E57" i="5"/>
  <c r="I48" i="5"/>
  <c r="E48" i="5"/>
  <c r="F19" i="5"/>
  <c r="J10" i="5"/>
  <c r="F10" i="5"/>
  <c r="F57" i="5"/>
  <c r="J48" i="5"/>
  <c r="F48" i="5"/>
  <c r="C10" i="5"/>
  <c r="G10" i="5"/>
  <c r="K10" i="5"/>
  <c r="C19" i="5"/>
  <c r="E38" i="5"/>
  <c r="I29" i="5"/>
  <c r="E29" i="5"/>
  <c r="C48" i="5"/>
  <c r="G48" i="5"/>
  <c r="K48" i="5"/>
  <c r="C57" i="5"/>
  <c r="D10" i="5"/>
  <c r="H10" i="5"/>
  <c r="L10" i="5"/>
  <c r="D19" i="5"/>
  <c r="F38" i="5"/>
  <c r="J29" i="5"/>
  <c r="F29" i="5"/>
  <c r="D48" i="5"/>
  <c r="H48" i="5"/>
  <c r="L48" i="5"/>
  <c r="D57" i="5"/>
  <c r="E15" i="5"/>
  <c r="E34" i="5"/>
  <c r="E53" i="5"/>
  <c r="F15" i="5"/>
  <c r="F34" i="5"/>
  <c r="F53" i="5"/>
  <c r="E6" i="5"/>
  <c r="I6" i="5"/>
  <c r="C15" i="5"/>
  <c r="E25" i="5"/>
  <c r="I25" i="5"/>
  <c r="C34" i="5"/>
  <c r="E44" i="5"/>
  <c r="I44" i="5"/>
  <c r="C53" i="5"/>
  <c r="F6" i="5"/>
  <c r="J6" i="5"/>
  <c r="D15" i="5"/>
  <c r="F25" i="5"/>
  <c r="J25" i="5"/>
  <c r="D34" i="5"/>
  <c r="F44" i="5"/>
  <c r="J44" i="5"/>
  <c r="D53" i="5"/>
  <c r="G10" i="4"/>
  <c r="G15" i="4"/>
  <c r="C15" i="4"/>
  <c r="G17" i="4"/>
  <c r="C17" i="4"/>
  <c r="G18" i="4"/>
  <c r="G34" i="4"/>
  <c r="C34" i="4"/>
  <c r="I25" i="4"/>
  <c r="E25" i="4"/>
  <c r="G36" i="4"/>
  <c r="C36" i="4"/>
  <c r="K27" i="4"/>
  <c r="G27" i="4"/>
  <c r="C27" i="4"/>
  <c r="G37" i="4"/>
  <c r="G44" i="4"/>
  <c r="C47" i="4"/>
  <c r="K47" i="4"/>
  <c r="C6" i="4"/>
  <c r="C8" i="4"/>
  <c r="I8" i="4"/>
  <c r="H15" i="4"/>
  <c r="D15" i="4"/>
  <c r="J6" i="4"/>
  <c r="F6" i="4"/>
  <c r="H17" i="4"/>
  <c r="D17" i="4"/>
  <c r="L8" i="4"/>
  <c r="H8" i="4"/>
  <c r="D8" i="4"/>
  <c r="H18" i="4"/>
  <c r="H34" i="4"/>
  <c r="D34" i="4"/>
  <c r="J25" i="4"/>
  <c r="F25" i="4"/>
  <c r="H36" i="4"/>
  <c r="D36" i="4"/>
  <c r="L27" i="4"/>
  <c r="H27" i="4"/>
  <c r="D27" i="4"/>
  <c r="H37" i="4"/>
  <c r="D44" i="4"/>
  <c r="L44" i="4"/>
  <c r="D47" i="4"/>
  <c r="L47" i="4"/>
  <c r="D6" i="4"/>
  <c r="I6" i="4"/>
  <c r="E8" i="4"/>
  <c r="J8" i="4"/>
  <c r="E15" i="4"/>
  <c r="E17" i="4"/>
  <c r="G25" i="4"/>
  <c r="E27" i="4"/>
  <c r="G29" i="4"/>
  <c r="K29" i="4"/>
  <c r="E34" i="4"/>
  <c r="E36" i="4"/>
  <c r="C46" i="4"/>
  <c r="G46" i="4"/>
  <c r="K46" i="4"/>
  <c r="G47" i="4"/>
  <c r="G52" i="4"/>
  <c r="C55" i="4"/>
  <c r="G54" i="4"/>
  <c r="C56" i="4"/>
  <c r="E6" i="4"/>
  <c r="K6" i="4"/>
  <c r="F8" i="4"/>
  <c r="K8" i="4"/>
  <c r="F15" i="4"/>
  <c r="F17" i="4"/>
  <c r="H25" i="4"/>
  <c r="F27" i="4"/>
  <c r="D29" i="4"/>
  <c r="H29" i="4"/>
  <c r="F34" i="4"/>
  <c r="F36" i="4"/>
  <c r="D46" i="4"/>
  <c r="H47" i="4"/>
  <c r="D53" i="4"/>
  <c r="H52" i="4"/>
  <c r="H54" i="4"/>
  <c r="D56" i="4"/>
  <c r="D22" i="3"/>
  <c r="F29" i="3"/>
  <c r="J29" i="3"/>
  <c r="E22" i="3"/>
  <c r="K31" i="3"/>
  <c r="G31" i="3"/>
  <c r="C31" i="3"/>
  <c r="K11" i="3"/>
  <c r="G11" i="3"/>
  <c r="C11" i="3"/>
  <c r="L31" i="3"/>
  <c r="H31" i="3"/>
  <c r="D31" i="3"/>
  <c r="L11" i="3"/>
  <c r="H11" i="3"/>
  <c r="D11" i="3"/>
  <c r="I22" i="3"/>
  <c r="E29" i="3"/>
  <c r="E31" i="3"/>
  <c r="I31" i="3"/>
  <c r="E20" i="3"/>
  <c r="K20" i="3"/>
  <c r="K21" i="3"/>
  <c r="K22" i="3" s="1"/>
  <c r="E32" i="3"/>
  <c r="I32" i="3"/>
  <c r="F20" i="3"/>
  <c r="L20" i="3"/>
  <c r="L21" i="3"/>
  <c r="L22" i="3" s="1"/>
  <c r="F32" i="3"/>
  <c r="J32" i="3"/>
  <c r="E7" i="3"/>
  <c r="I7" i="3"/>
  <c r="E9" i="3"/>
  <c r="E18" i="3"/>
  <c r="C20" i="3"/>
  <c r="K28" i="3"/>
  <c r="F7" i="3"/>
  <c r="J7" i="3"/>
  <c r="F9" i="3"/>
  <c r="F18" i="3"/>
  <c r="D20" i="3"/>
  <c r="L28" i="3"/>
  <c r="G15" i="2"/>
  <c r="C15" i="2"/>
  <c r="I6" i="2"/>
  <c r="E6" i="2"/>
  <c r="G34" i="2"/>
  <c r="C34" i="2"/>
  <c r="I25" i="2"/>
  <c r="E25" i="2"/>
  <c r="C55" i="2"/>
  <c r="G6" i="2"/>
  <c r="G10" i="2"/>
  <c r="K10" i="2"/>
  <c r="G17" i="2"/>
  <c r="C17" i="2"/>
  <c r="K8" i="2"/>
  <c r="G8" i="2"/>
  <c r="C8" i="2"/>
  <c r="F19" i="2"/>
  <c r="H19" i="2"/>
  <c r="G25" i="2"/>
  <c r="C29" i="2"/>
  <c r="K29" i="2"/>
  <c r="G36" i="2"/>
  <c r="C36" i="2"/>
  <c r="K27" i="2"/>
  <c r="G27" i="2"/>
  <c r="C27" i="2"/>
  <c r="F38" i="2"/>
  <c r="H38" i="2"/>
  <c r="C46" i="2"/>
  <c r="G54" i="2"/>
  <c r="G46" i="2"/>
  <c r="K46" i="2"/>
  <c r="F47" i="2"/>
  <c r="C6" i="2"/>
  <c r="I8" i="2"/>
  <c r="C19" i="2"/>
  <c r="G18" i="2"/>
  <c r="C25" i="2"/>
  <c r="I27" i="2"/>
  <c r="C38" i="2"/>
  <c r="G37" i="2"/>
  <c r="G52" i="2"/>
  <c r="G44" i="2"/>
  <c r="G47" i="2"/>
  <c r="K47" i="2"/>
  <c r="H54" i="2"/>
  <c r="J47" i="2"/>
  <c r="F56" i="2"/>
  <c r="E8" i="2"/>
  <c r="D10" i="2"/>
  <c r="L10" i="2"/>
  <c r="E15" i="2"/>
  <c r="E27" i="2"/>
  <c r="D29" i="2"/>
  <c r="L29" i="2"/>
  <c r="E34" i="2"/>
  <c r="H52" i="2"/>
  <c r="C56" i="2"/>
  <c r="F15" i="2"/>
  <c r="F34" i="2"/>
  <c r="D47" i="2"/>
  <c r="Q17" i="1"/>
  <c r="J17" i="1"/>
  <c r="H17" i="1"/>
  <c r="I22" i="1"/>
  <c r="J22" i="1" s="1"/>
  <c r="G22" i="1"/>
  <c r="M22" i="1" s="1"/>
  <c r="F22" i="1"/>
  <c r="P22" i="1" s="1"/>
  <c r="E22" i="1"/>
  <c r="D22" i="1"/>
  <c r="L22" i="1" s="1"/>
  <c r="N21" i="1"/>
  <c r="J21" i="1"/>
  <c r="I21" i="1"/>
  <c r="Q21" i="1" s="1"/>
  <c r="G21" i="1"/>
  <c r="M21" i="1" s="1"/>
  <c r="F21" i="1"/>
  <c r="P21" i="1" s="1"/>
  <c r="E21" i="1"/>
  <c r="D21" i="1"/>
  <c r="L21" i="1" s="1"/>
  <c r="P20" i="1"/>
  <c r="I20" i="1"/>
  <c r="N20" i="1" s="1"/>
  <c r="H20" i="1"/>
  <c r="G20" i="1"/>
  <c r="O20" i="1" s="1"/>
  <c r="F20" i="1"/>
  <c r="E20" i="1"/>
  <c r="M20" i="1" s="1"/>
  <c r="D20" i="1"/>
  <c r="L20" i="1" s="1"/>
  <c r="G19" i="1"/>
  <c r="F19" i="1"/>
  <c r="E19" i="1"/>
  <c r="D19" i="1"/>
  <c r="G18" i="1"/>
  <c r="F18" i="1"/>
  <c r="E18" i="1"/>
  <c r="D18" i="1"/>
  <c r="Q16" i="1"/>
  <c r="J16" i="1"/>
  <c r="H16" i="1"/>
  <c r="Q15" i="1"/>
  <c r="P15" i="1"/>
  <c r="O15" i="1"/>
  <c r="N15" i="1"/>
  <c r="M15" i="1"/>
  <c r="L15" i="1"/>
  <c r="K15" i="1"/>
  <c r="J15" i="1"/>
  <c r="H15" i="1"/>
  <c r="Q12" i="1"/>
  <c r="J12" i="1"/>
  <c r="H12" i="1"/>
  <c r="Q11" i="1"/>
  <c r="J11" i="1"/>
  <c r="H11" i="1"/>
  <c r="Q10" i="1"/>
  <c r="P10" i="1"/>
  <c r="O10" i="1"/>
  <c r="N10" i="1"/>
  <c r="M10" i="1"/>
  <c r="L10" i="1"/>
  <c r="K10" i="1"/>
  <c r="J10" i="1"/>
  <c r="H10" i="1"/>
  <c r="G31" i="7" l="1"/>
  <c r="E31" i="7"/>
  <c r="C31" i="7"/>
  <c r="H19" i="7"/>
  <c r="H19" i="4"/>
  <c r="F19" i="4"/>
  <c r="J10" i="4"/>
  <c r="F10" i="4"/>
  <c r="H10" i="4"/>
  <c r="H55" i="4"/>
  <c r="J46" i="4"/>
  <c r="F55" i="4"/>
  <c r="F46" i="4"/>
  <c r="G53" i="4"/>
  <c r="E44" i="4"/>
  <c r="G56" i="4"/>
  <c r="E53" i="4"/>
  <c r="I44" i="4"/>
  <c r="H38" i="4"/>
  <c r="F38" i="4"/>
  <c r="J29" i="4"/>
  <c r="F29" i="4"/>
  <c r="D19" i="4"/>
  <c r="D10" i="4"/>
  <c r="C44" i="4"/>
  <c r="G19" i="4"/>
  <c r="E19" i="4"/>
  <c r="C10" i="4"/>
  <c r="D55" i="4"/>
  <c r="L46" i="4"/>
  <c r="C57" i="4"/>
  <c r="C53" i="4"/>
  <c r="D38" i="4"/>
  <c r="C48" i="4"/>
  <c r="G38" i="4"/>
  <c r="E38" i="4"/>
  <c r="I29" i="4"/>
  <c r="E29" i="4"/>
  <c r="C19" i="4"/>
  <c r="I10" i="4"/>
  <c r="H53" i="4"/>
  <c r="F44" i="4"/>
  <c r="H56" i="4"/>
  <c r="F53" i="4"/>
  <c r="J44" i="4"/>
  <c r="H46" i="4"/>
  <c r="L29" i="4"/>
  <c r="G55" i="4"/>
  <c r="I46" i="4"/>
  <c r="E55" i="4"/>
  <c r="E46" i="4"/>
  <c r="C29" i="4"/>
  <c r="H44" i="4"/>
  <c r="L10" i="4"/>
  <c r="K44" i="4"/>
  <c r="C38" i="4"/>
  <c r="K10" i="4"/>
  <c r="E10" i="4"/>
  <c r="K32" i="3"/>
  <c r="K29" i="3"/>
  <c r="G29" i="3"/>
  <c r="C29" i="3"/>
  <c r="E33" i="3"/>
  <c r="C22" i="3"/>
  <c r="L32" i="3"/>
  <c r="L29" i="3"/>
  <c r="H29" i="3"/>
  <c r="D29" i="3"/>
  <c r="J33" i="3"/>
  <c r="I29" i="3"/>
  <c r="F22" i="3"/>
  <c r="J22" i="3"/>
  <c r="H56" i="2"/>
  <c r="H53" i="2"/>
  <c r="D53" i="2"/>
  <c r="H44" i="2"/>
  <c r="L44" i="2"/>
  <c r="D44" i="2"/>
  <c r="L46" i="2"/>
  <c r="D46" i="2"/>
  <c r="H55" i="2"/>
  <c r="H46" i="2"/>
  <c r="D55" i="2"/>
  <c r="J46" i="2"/>
  <c r="G53" i="2"/>
  <c r="G56" i="2"/>
  <c r="E53" i="2"/>
  <c r="I44" i="2"/>
  <c r="E44" i="2"/>
  <c r="J44" i="2"/>
  <c r="F46" i="2"/>
  <c r="C53" i="2"/>
  <c r="K44" i="2"/>
  <c r="C44" i="2"/>
  <c r="F44" i="2"/>
  <c r="F55" i="2"/>
  <c r="G38" i="2"/>
  <c r="I29" i="2"/>
  <c r="E38" i="2"/>
  <c r="E29" i="2"/>
  <c r="G19" i="2"/>
  <c r="I10" i="2"/>
  <c r="E19" i="2"/>
  <c r="E10" i="2"/>
  <c r="F53" i="2"/>
  <c r="G55" i="2"/>
  <c r="E55" i="2"/>
  <c r="I46" i="2"/>
  <c r="E46" i="2"/>
  <c r="G29" i="2"/>
  <c r="C10" i="2"/>
  <c r="N22" i="1"/>
  <c r="Q22" i="1"/>
  <c r="K22" i="1"/>
  <c r="O22" i="1"/>
  <c r="H22" i="1"/>
  <c r="Q20" i="1"/>
  <c r="K21" i="1"/>
  <c r="O21" i="1"/>
  <c r="J20" i="1"/>
  <c r="H21" i="1"/>
  <c r="K20" i="1"/>
  <c r="H57" i="4" l="1"/>
  <c r="J48" i="4"/>
  <c r="F48" i="4"/>
  <c r="F57" i="4"/>
  <c r="H48" i="4"/>
  <c r="G57" i="4"/>
  <c r="I48" i="4"/>
  <c r="E48" i="4"/>
  <c r="E57" i="4"/>
  <c r="D48" i="4"/>
  <c r="L48" i="4"/>
  <c r="G48" i="4"/>
  <c r="K48" i="4"/>
  <c r="D57" i="4"/>
  <c r="L33" i="3"/>
  <c r="D33" i="3"/>
  <c r="H33" i="3"/>
  <c r="F33" i="3"/>
  <c r="K33" i="3"/>
  <c r="C33" i="3"/>
  <c r="G33" i="3"/>
  <c r="I33" i="3"/>
  <c r="G57" i="2"/>
  <c r="E48" i="2"/>
  <c r="C48" i="2"/>
  <c r="I48" i="2"/>
  <c r="E57" i="2"/>
  <c r="L48" i="2"/>
  <c r="H57" i="2"/>
  <c r="H48" i="2"/>
  <c r="D57" i="2"/>
  <c r="D48" i="2"/>
  <c r="F48" i="2"/>
  <c r="G48" i="2"/>
  <c r="C57" i="2"/>
  <c r="K48" i="2"/>
  <c r="J48" i="2"/>
  <c r="F57" i="2"/>
</calcChain>
</file>

<file path=xl/sharedStrings.xml><?xml version="1.0" encoding="utf-8"?>
<sst xmlns="http://schemas.openxmlformats.org/spreadsheetml/2006/main" count="586" uniqueCount="91">
  <si>
    <t xml:space="preserve"> 表１　過去５ヶ年の事業実績表（価格評価、賃料評価のほか固定資産税評価、相続税評価を含む。）</t>
    <rPh sb="28" eb="30">
      <t>コテイ</t>
    </rPh>
    <rPh sb="30" eb="33">
      <t>シサンゼイ</t>
    </rPh>
    <rPh sb="33" eb="35">
      <t>ヒョウカ</t>
    </rPh>
    <rPh sb="36" eb="39">
      <t>ソウゾクゼイ</t>
    </rPh>
    <rPh sb="39" eb="41">
      <t>ヒョウカ</t>
    </rPh>
    <rPh sb="42" eb="43">
      <t>フク</t>
    </rPh>
    <phoneticPr fontId="4"/>
  </si>
  <si>
    <t>区　　分</t>
  </si>
  <si>
    <t>年</t>
  </si>
  <si>
    <t>業者数</t>
    <rPh sb="0" eb="1">
      <t>ギョウ</t>
    </rPh>
    <rPh sb="1" eb="2">
      <t>シャ</t>
    </rPh>
    <rPh sb="2" eb="3">
      <t>カズ</t>
    </rPh>
    <phoneticPr fontId="4"/>
  </si>
  <si>
    <t>事務所数</t>
    <rPh sb="0" eb="1">
      <t>コト</t>
    </rPh>
    <rPh sb="1" eb="2">
      <t>ツトム</t>
    </rPh>
    <rPh sb="2" eb="3">
      <t>ショ</t>
    </rPh>
    <rPh sb="3" eb="4">
      <t>スウ</t>
    </rPh>
    <phoneticPr fontId="4"/>
  </si>
  <si>
    <t>鑑定業者に所属する不動産鑑定士等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phoneticPr fontId="4"/>
  </si>
  <si>
    <t>実　績　総　数</t>
    <rPh sb="0" eb="1">
      <t>ジツ</t>
    </rPh>
    <rPh sb="2" eb="3">
      <t>ツムギ</t>
    </rPh>
    <rPh sb="4" eb="5">
      <t>フサ</t>
    </rPh>
    <rPh sb="6" eb="7">
      <t>カズ</t>
    </rPh>
    <phoneticPr fontId="4"/>
  </si>
  <si>
    <t>1業者平均</t>
    <rPh sb="1" eb="3">
      <t>ギョウシャ</t>
    </rPh>
    <phoneticPr fontId="4"/>
  </si>
  <si>
    <t>1事務所平均</t>
  </si>
  <si>
    <t>鑑定業者に所属する不動産鑑定士等１人当たりの平均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rPh sb="17" eb="18">
      <t>ヒト</t>
    </rPh>
    <rPh sb="18" eb="19">
      <t>ア</t>
    </rPh>
    <rPh sb="22" eb="24">
      <t>ヘイキン</t>
    </rPh>
    <phoneticPr fontId="4"/>
  </si>
  <si>
    <t>一件当たりの報酬額</t>
    <rPh sb="0" eb="2">
      <t>イッケン</t>
    </rPh>
    <rPh sb="2" eb="3">
      <t>ア</t>
    </rPh>
    <rPh sb="6" eb="9">
      <t>ホウシュウガク</t>
    </rPh>
    <phoneticPr fontId="4"/>
  </si>
  <si>
    <t>件数</t>
    <rPh sb="0" eb="2">
      <t>ケンスウ</t>
    </rPh>
    <phoneticPr fontId="4"/>
  </si>
  <si>
    <t>対前年比</t>
    <rPh sb="0" eb="1">
      <t>タイ</t>
    </rPh>
    <rPh sb="1" eb="4">
      <t>ゼンネンヒ</t>
    </rPh>
    <phoneticPr fontId="4"/>
  </si>
  <si>
    <t>報酬額</t>
    <rPh sb="0" eb="3">
      <t>ホウシュウガク</t>
    </rPh>
    <phoneticPr fontId="4"/>
  </si>
  <si>
    <t>（人）</t>
    <rPh sb="1" eb="2">
      <t>ヒト</t>
    </rPh>
    <phoneticPr fontId="4"/>
  </si>
  <si>
    <t>（件）</t>
    <rPh sb="1" eb="2">
      <t>ケン</t>
    </rPh>
    <phoneticPr fontId="4"/>
  </si>
  <si>
    <t>（％）</t>
  </si>
  <si>
    <t>（千円）</t>
  </si>
  <si>
    <t>大臣登録</t>
  </si>
  <si>
    <t>知事登録</t>
  </si>
  <si>
    <t>合　　計</t>
  </si>
  <si>
    <t>　　　「鑑定業者に所属する不動産鑑定士等の数」は、事務所ごとの不動産鑑定士等の数を集計したものである。（以下の表についても同じ。）</t>
    <rPh sb="4" eb="6">
      <t>カンテイ</t>
    </rPh>
    <rPh sb="6" eb="8">
      <t>ギョウシャ</t>
    </rPh>
    <rPh sb="9" eb="11">
      <t>ショゾク</t>
    </rPh>
    <rPh sb="13" eb="16">
      <t>フドウサン</t>
    </rPh>
    <rPh sb="16" eb="19">
      <t>カンテイシ</t>
    </rPh>
    <rPh sb="19" eb="20">
      <t>トウ</t>
    </rPh>
    <rPh sb="21" eb="22">
      <t>カズ</t>
    </rPh>
    <rPh sb="25" eb="28">
      <t>ジムショ</t>
    </rPh>
    <rPh sb="31" eb="34">
      <t>フドウサン</t>
    </rPh>
    <rPh sb="34" eb="37">
      <t>カンテイシ</t>
    </rPh>
    <rPh sb="37" eb="38">
      <t>トウ</t>
    </rPh>
    <rPh sb="39" eb="40">
      <t>カズ</t>
    </rPh>
    <rPh sb="41" eb="43">
      <t>シュウケイ</t>
    </rPh>
    <phoneticPr fontId="3"/>
  </si>
  <si>
    <t>不動産鑑定評価基準に則った鑑定評価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4"/>
  </si>
  <si>
    <t>（単位：件、千円）</t>
  </si>
  <si>
    <t>区　　　分</t>
  </si>
  <si>
    <t>売　　買</t>
  </si>
  <si>
    <t>担　　保</t>
  </si>
  <si>
    <t>補　　償</t>
  </si>
  <si>
    <t>証券化</t>
    <rPh sb="0" eb="3">
      <t>ショウケンカ</t>
    </rPh>
    <phoneticPr fontId="4"/>
  </si>
  <si>
    <t>財務諸表</t>
    <rPh sb="0" eb="2">
      <t>ザイム</t>
    </rPh>
    <rPh sb="2" eb="4">
      <t>ショヒョウ</t>
    </rPh>
    <phoneticPr fontId="4"/>
  </si>
  <si>
    <t>件 数</t>
  </si>
  <si>
    <t>報 酬</t>
  </si>
  <si>
    <t>大臣登録業者</t>
  </si>
  <si>
    <t>構成比（％）</t>
  </si>
  <si>
    <t>知事登録業者</t>
  </si>
  <si>
    <t>資産評価</t>
  </si>
  <si>
    <t>その他</t>
    <rPh sb="2" eb="3">
      <t>タ</t>
    </rPh>
    <phoneticPr fontId="4"/>
  </si>
  <si>
    <t>計</t>
    <rPh sb="0" eb="1">
      <t>ケイ</t>
    </rPh>
    <phoneticPr fontId="4"/>
  </si>
  <si>
    <t>不動産鑑定評価基準に則らない価格等調査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4" eb="16">
      <t>カカク</t>
    </rPh>
    <rPh sb="16" eb="17">
      <t>トウ</t>
    </rPh>
    <rPh sb="17" eb="19">
      <t>チョウサ</t>
    </rPh>
    <phoneticPr fontId="4"/>
  </si>
  <si>
    <t>合計</t>
    <rPh sb="0" eb="2">
      <t>ゴウケイ</t>
    </rPh>
    <phoneticPr fontId="4"/>
  </si>
  <si>
    <t>賃 貸 借</t>
  </si>
  <si>
    <t>争　　訟</t>
  </si>
  <si>
    <t>そ の 他</t>
  </si>
  <si>
    <t>不動産鑑定評価基準に則らない価格等調査</t>
  </si>
  <si>
    <t>1,000万円以下</t>
    <rPh sb="7" eb="9">
      <t>イカ</t>
    </rPh>
    <phoneticPr fontId="4"/>
  </si>
  <si>
    <t>1,000万～3,000万円</t>
  </si>
  <si>
    <t>3,000万～5,000万円</t>
  </si>
  <si>
    <t>5,000万～１億円</t>
  </si>
  <si>
    <t>１億～５億円</t>
  </si>
  <si>
    <t>５億～２５億円</t>
  </si>
  <si>
    <t>２５億円超</t>
  </si>
  <si>
    <t>価格評価（不動産鑑定評価基準に則った鑑定評価）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8" eb="20">
      <t>カンテイ</t>
    </rPh>
    <rPh sb="20" eb="22">
      <t>ヒョウカ</t>
    </rPh>
    <phoneticPr fontId="4"/>
  </si>
  <si>
    <t>国・独立行政法人等</t>
    <rPh sb="2" eb="4">
      <t>ドクリツ</t>
    </rPh>
    <rPh sb="4" eb="6">
      <t>ギョウセイ</t>
    </rPh>
    <rPh sb="6" eb="8">
      <t>ホウジン</t>
    </rPh>
    <rPh sb="8" eb="9">
      <t>トウ</t>
    </rPh>
    <phoneticPr fontId="4"/>
  </si>
  <si>
    <t>地方公共団体等</t>
    <rPh sb="6" eb="7">
      <t>トウ</t>
    </rPh>
    <phoneticPr fontId="4"/>
  </si>
  <si>
    <t>金融機関</t>
    <rPh sb="0" eb="2">
      <t>キンユウ</t>
    </rPh>
    <rPh sb="2" eb="4">
      <t>キカン</t>
    </rPh>
    <phoneticPr fontId="4"/>
  </si>
  <si>
    <t>不動産関連事業法人等</t>
    <rPh sb="0" eb="3">
      <t>フドウサン</t>
    </rPh>
    <rPh sb="3" eb="5">
      <t>カンレン</t>
    </rPh>
    <rPh sb="5" eb="7">
      <t>ジギョウ</t>
    </rPh>
    <rPh sb="7" eb="9">
      <t>ホウジン</t>
    </rPh>
    <rPh sb="9" eb="10">
      <t>トウ</t>
    </rPh>
    <phoneticPr fontId="4"/>
  </si>
  <si>
    <t>その他民間法人</t>
    <rPh sb="2" eb="3">
      <t>タ</t>
    </rPh>
    <rPh sb="3" eb="5">
      <t>ミンカン</t>
    </rPh>
    <rPh sb="5" eb="7">
      <t>ホウジン</t>
    </rPh>
    <phoneticPr fontId="4"/>
  </si>
  <si>
    <t>個　　人</t>
  </si>
  <si>
    <t>価格評価（不動産鑑定評価基準に則らない価格等調査）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9" eb="21">
      <t>カカク</t>
    </rPh>
    <rPh sb="21" eb="22">
      <t>トウ</t>
    </rPh>
    <rPh sb="22" eb="24">
      <t>チョウサ</t>
    </rPh>
    <phoneticPr fontId="4"/>
  </si>
  <si>
    <t>賃料評価</t>
    <rPh sb="0" eb="2">
      <t>チンリョウ</t>
    </rPh>
    <rPh sb="2" eb="4">
      <t>ヒョウカ</t>
    </rPh>
    <phoneticPr fontId="4"/>
  </si>
  <si>
    <t>課税の変動率等の調査</t>
    <rPh sb="0" eb="2">
      <t>カゼイ</t>
    </rPh>
    <rPh sb="3" eb="5">
      <t>ヘンドウ</t>
    </rPh>
    <rPh sb="5" eb="6">
      <t>リツ</t>
    </rPh>
    <rPh sb="6" eb="7">
      <t>トウ</t>
    </rPh>
    <rPh sb="8" eb="10">
      <t>チョウサ</t>
    </rPh>
    <phoneticPr fontId="4"/>
  </si>
  <si>
    <t>市場調査・需要予測等の調査</t>
    <rPh sb="0" eb="2">
      <t>シジョウ</t>
    </rPh>
    <rPh sb="2" eb="4">
      <t>チョウサ</t>
    </rPh>
    <rPh sb="5" eb="7">
      <t>ジュヨウ</t>
    </rPh>
    <rPh sb="7" eb="9">
      <t>ヨソク</t>
    </rPh>
    <rPh sb="9" eb="10">
      <t>トウ</t>
    </rPh>
    <rPh sb="11" eb="13">
      <t>チョウサ</t>
    </rPh>
    <phoneticPr fontId="4"/>
  </si>
  <si>
    <t>不動産の利活用の調査</t>
    <rPh sb="0" eb="3">
      <t>フドウサン</t>
    </rPh>
    <rPh sb="4" eb="7">
      <t>リカツヨウ</t>
    </rPh>
    <rPh sb="8" eb="10">
      <t>チョウサ</t>
    </rPh>
    <phoneticPr fontId="4"/>
  </si>
  <si>
    <t>事業に伴う補償等の調査</t>
    <rPh sb="0" eb="2">
      <t>ジギョウ</t>
    </rPh>
    <rPh sb="3" eb="4">
      <t>トモナ</t>
    </rPh>
    <rPh sb="5" eb="7">
      <t>ホショウ</t>
    </rPh>
    <rPh sb="7" eb="8">
      <t>トウ</t>
    </rPh>
    <rPh sb="9" eb="11">
      <t>チョウサ</t>
    </rPh>
    <phoneticPr fontId="4"/>
  </si>
  <si>
    <t>固定資産の時点修正率等の調査</t>
    <rPh sb="0" eb="2">
      <t>コテイ</t>
    </rPh>
    <rPh sb="2" eb="4">
      <t>シサ</t>
    </rPh>
    <rPh sb="5" eb="7">
      <t>ジテン</t>
    </rPh>
    <rPh sb="7" eb="9">
      <t>シュウセイ</t>
    </rPh>
    <rPh sb="9" eb="10">
      <t>リツ</t>
    </rPh>
    <rPh sb="10" eb="11">
      <t>トウ</t>
    </rPh>
    <rPh sb="12" eb="14">
      <t>チョウサ</t>
    </rPh>
    <phoneticPr fontId="4"/>
  </si>
  <si>
    <t>※「鑑定人等としての業務」を除く</t>
    <rPh sb="2" eb="4">
      <t>カンテイ</t>
    </rPh>
    <rPh sb="4" eb="5">
      <t>ニン</t>
    </rPh>
    <rPh sb="5" eb="6">
      <t>トウ</t>
    </rPh>
    <rPh sb="10" eb="12">
      <t>ギョウム</t>
    </rPh>
    <rPh sb="14" eb="15">
      <t>ノゾ</t>
    </rPh>
    <phoneticPr fontId="4"/>
  </si>
  <si>
    <t>個人</t>
    <rPh sb="0" eb="2">
      <t>コジン</t>
    </rPh>
    <phoneticPr fontId="4"/>
  </si>
  <si>
    <t>国・独法・地方公共団体等</t>
    <rPh sb="0" eb="1">
      <t>クニ</t>
    </rPh>
    <rPh sb="2" eb="3">
      <t>ドク</t>
    </rPh>
    <rPh sb="3" eb="4">
      <t>ホウ</t>
    </rPh>
    <rPh sb="5" eb="7">
      <t>チホウ</t>
    </rPh>
    <rPh sb="7" eb="9">
      <t>コウキョウ</t>
    </rPh>
    <rPh sb="9" eb="11">
      <t>ダンタイ</t>
    </rPh>
    <rPh sb="11" eb="12">
      <t>ナド</t>
    </rPh>
    <phoneticPr fontId="4"/>
  </si>
  <si>
    <t xml:space="preserve">  表６　依頼目的別　件数及び報酬（不動産鑑定評価の隣接・周辺業務）</t>
    <rPh sb="18" eb="21">
      <t>フドウサン</t>
    </rPh>
    <rPh sb="21" eb="23">
      <t>カンテイ</t>
    </rPh>
    <rPh sb="23" eb="25">
      <t>ヒョウカ</t>
    </rPh>
    <rPh sb="26" eb="28">
      <t>リンセツ</t>
    </rPh>
    <rPh sb="29" eb="31">
      <t>シュウヘン</t>
    </rPh>
    <rPh sb="31" eb="33">
      <t>ギョウム</t>
    </rPh>
    <phoneticPr fontId="4"/>
  </si>
  <si>
    <t xml:space="preserve">  表７　依頼先別　件数及び報酬（不動産鑑定評価の隣接・周辺業務）</t>
    <rPh sb="7" eb="8">
      <t>サキ</t>
    </rPh>
    <rPh sb="17" eb="20">
      <t>フドウサン</t>
    </rPh>
    <rPh sb="20" eb="22">
      <t>カンテイ</t>
    </rPh>
    <rPh sb="22" eb="24">
      <t>ヒョウカ</t>
    </rPh>
    <rPh sb="25" eb="27">
      <t>リンセツ</t>
    </rPh>
    <rPh sb="28" eb="30">
      <t>シュウヘン</t>
    </rPh>
    <rPh sb="30" eb="32">
      <t>ギョウム</t>
    </rPh>
    <phoneticPr fontId="4"/>
  </si>
  <si>
    <t>鑑定人等としての業務</t>
    <rPh sb="0" eb="2">
      <t>カンテイ</t>
    </rPh>
    <rPh sb="2" eb="3">
      <t>ニン</t>
    </rPh>
    <rPh sb="3" eb="4">
      <t>トウ</t>
    </rPh>
    <rPh sb="8" eb="10">
      <t>ギョウム</t>
    </rPh>
    <phoneticPr fontId="4"/>
  </si>
  <si>
    <t>（注）</t>
  </si>
  <si>
    <t>鑑定人等としての業務とは、民事訴訟法第213条に</t>
    <rPh sb="0" eb="2">
      <t>カンテイ</t>
    </rPh>
    <rPh sb="2" eb="3">
      <t>ニン</t>
    </rPh>
    <rPh sb="3" eb="4">
      <t>トウ</t>
    </rPh>
    <rPh sb="8" eb="10">
      <t>ギョウム</t>
    </rPh>
    <rPh sb="13" eb="15">
      <t>ミンジ</t>
    </rPh>
    <rPh sb="15" eb="17">
      <t>ソショウ</t>
    </rPh>
    <rPh sb="17" eb="18">
      <t>ホウ</t>
    </rPh>
    <rPh sb="18" eb="19">
      <t>ダイ</t>
    </rPh>
    <rPh sb="22" eb="23">
      <t>ジョウ</t>
    </rPh>
    <phoneticPr fontId="4"/>
  </si>
  <si>
    <t>規定する裁判所等の指定に基づいて行う業務をいう。</t>
    <rPh sb="0" eb="2">
      <t>キテイ</t>
    </rPh>
    <rPh sb="4" eb="7">
      <t>サイバンショ</t>
    </rPh>
    <rPh sb="7" eb="8">
      <t>トウ</t>
    </rPh>
    <rPh sb="9" eb="11">
      <t>シテイ</t>
    </rPh>
    <rPh sb="12" eb="13">
      <t>モト</t>
    </rPh>
    <rPh sb="16" eb="17">
      <t>オコナ</t>
    </rPh>
    <rPh sb="18" eb="20">
      <t>ギョウム</t>
    </rPh>
    <phoneticPr fontId="4"/>
  </si>
  <si>
    <t>不動産鑑定評価基準に則った鑑定評価</t>
    <rPh sb="0" eb="5">
      <t>フドウサンカンテイ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4"/>
  </si>
  <si>
    <t>左記以外の価格等調査</t>
    <rPh sb="0" eb="2">
      <t>サキ</t>
    </rPh>
    <rPh sb="2" eb="4">
      <t>イガイ</t>
    </rPh>
    <rPh sb="5" eb="7">
      <t>カカク</t>
    </rPh>
    <rPh sb="7" eb="8">
      <t>トウ</t>
    </rPh>
    <rPh sb="8" eb="10">
      <t>チョウサ</t>
    </rPh>
    <phoneticPr fontId="4"/>
  </si>
  <si>
    <t>取引事例等
資料収集その他</t>
    <rPh sb="0" eb="2">
      <t>トリヒキ</t>
    </rPh>
    <rPh sb="2" eb="4">
      <t>ジレイ</t>
    </rPh>
    <rPh sb="4" eb="5">
      <t>トウ</t>
    </rPh>
    <rPh sb="6" eb="8">
      <t>シリョウ</t>
    </rPh>
    <rPh sb="8" eb="10">
      <t>シュウシュウ</t>
    </rPh>
    <rPh sb="12" eb="13">
      <t>タ</t>
    </rPh>
    <phoneticPr fontId="4"/>
  </si>
  <si>
    <t>地価公示・地価調査</t>
    <rPh sb="0" eb="2">
      <t>チカ</t>
    </rPh>
    <rPh sb="2" eb="4">
      <t>コウジ</t>
    </rPh>
    <rPh sb="5" eb="7">
      <t>チカ</t>
    </rPh>
    <rPh sb="7" eb="9">
      <t>チョウサ</t>
    </rPh>
    <phoneticPr fontId="4"/>
  </si>
  <si>
    <t>課　税</t>
    <rPh sb="0" eb="1">
      <t>カ</t>
    </rPh>
    <rPh sb="2" eb="3">
      <t>ゼイ</t>
    </rPh>
    <phoneticPr fontId="4"/>
  </si>
  <si>
    <t xml:space="preserve">  表１０　公的土地評価</t>
    <rPh sb="6" eb="8">
      <t>コウテキ</t>
    </rPh>
    <rPh sb="8" eb="10">
      <t>トチ</t>
    </rPh>
    <rPh sb="10" eb="12">
      <t>ヒョウカ</t>
    </rPh>
    <phoneticPr fontId="4"/>
  </si>
  <si>
    <t>平成30年</t>
    <rPh sb="0" eb="2">
      <t>ヘイセイ</t>
    </rPh>
    <rPh sb="4" eb="5">
      <t>ネン</t>
    </rPh>
    <phoneticPr fontId="4"/>
  </si>
  <si>
    <t>（注）「業者」、「事務所」及び「鑑定業者に所属する不動産鑑定士等の数」は、平成31年1月1日現在のものである。</t>
    <rPh sb="37" eb="39">
      <t>ヘイセイ</t>
    </rPh>
    <rPh sb="41" eb="42">
      <t>ネン</t>
    </rPh>
    <phoneticPr fontId="4"/>
  </si>
  <si>
    <t>平成30年</t>
    <phoneticPr fontId="4"/>
  </si>
  <si>
    <t xml:space="preserve">  表２　依頼目的別　件数及び報酬（価格評価）</t>
    <phoneticPr fontId="4"/>
  </si>
  <si>
    <t>平成30年</t>
    <phoneticPr fontId="4"/>
  </si>
  <si>
    <t xml:space="preserve"> </t>
    <phoneticPr fontId="4"/>
  </si>
  <si>
    <t xml:space="preserve">  表３　依頼目的別　件数及び報酬（賃料評価）</t>
    <phoneticPr fontId="4"/>
  </si>
  <si>
    <t xml:space="preserve">  表４　１件当たりの鑑定評価額別　件数及び報酬（価格評価）</t>
    <phoneticPr fontId="4"/>
  </si>
  <si>
    <t xml:space="preserve">  表５　依頼先別　件数及び報酬（価格評価及び賃料評価）</t>
    <phoneticPr fontId="4"/>
  </si>
  <si>
    <t xml:space="preserve">  表８　鑑定人等としての業務</t>
    <rPh sb="5" eb="7">
      <t>カンテイ</t>
    </rPh>
    <rPh sb="7" eb="8">
      <t>ニン</t>
    </rPh>
    <rPh sb="8" eb="9">
      <t>トウ</t>
    </rPh>
    <rPh sb="13" eb="15">
      <t>ギョウム</t>
    </rPh>
    <phoneticPr fontId="4"/>
  </si>
  <si>
    <t xml:space="preserve">  表９　他の不動産鑑定業者からの再受託</t>
    <rPh sb="5" eb="6">
      <t>ホカ</t>
    </rPh>
    <rPh sb="7" eb="10">
      <t>フドウサン</t>
    </rPh>
    <rPh sb="10" eb="12">
      <t>カンテイ</t>
    </rPh>
    <rPh sb="12" eb="14">
      <t>ギョウシャ</t>
    </rPh>
    <rPh sb="17" eb="18">
      <t>サイ</t>
    </rPh>
    <rPh sb="18" eb="20">
      <t>ジュタク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</si>
</sst>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#,##0.0_);\-#,##0.0"/>
  </numFmts>
  <fonts count="21">
    <font>
      <sz val="11"/>
      <name val="ＭＳ Ｐゴシック"/>
      <family val="3"/>
      <charset val="128"/>
    </font>
    <font>
      <sz val="10"/>
      <color indexed="8"/>
      <name val="MS Sans Serif"/>
      <family val="2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8.0500000000000007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MS Sans Serif"/>
      <family val="2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Alignment="0"/>
  </cellStyleXfs>
  <cellXfs count="203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5" xfId="1" applyNumberFormat="1" applyFont="1" applyFill="1" applyBorder="1" applyAlignment="1" applyProtection="1">
      <alignment horizontal="center" vertical="top"/>
    </xf>
    <xf numFmtId="0" fontId="7" fillId="0" borderId="11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3" fontId="8" fillId="0" borderId="12" xfId="1" applyNumberFormat="1" applyFont="1" applyFill="1" applyBorder="1" applyAlignment="1">
      <alignment horizontal="right" vertical="center" shrinkToFit="1"/>
    </xf>
    <xf numFmtId="176" fontId="8" fillId="0" borderId="12" xfId="1" applyNumberFormat="1" applyFont="1" applyFill="1" applyBorder="1" applyAlignment="1">
      <alignment horizontal="right" vertical="center" shrinkToFit="1"/>
    </xf>
    <xf numFmtId="3" fontId="9" fillId="0" borderId="12" xfId="1" applyNumberFormat="1" applyFont="1" applyFill="1" applyBorder="1" applyAlignment="1">
      <alignment horizontal="right" vertical="center" shrinkToFit="1"/>
    </xf>
    <xf numFmtId="3" fontId="9" fillId="0" borderId="13" xfId="1" applyNumberFormat="1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3" fontId="9" fillId="0" borderId="1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" fillId="0" borderId="0" xfId="2" applyNumberFormat="1" applyFill="1" applyBorder="1" applyAlignment="1" applyProtection="1"/>
    <xf numFmtId="0" fontId="13" fillId="0" borderId="0" xfId="2" applyFont="1" applyFill="1" applyAlignment="1">
      <alignment horizontal="right" vertical="center"/>
    </xf>
    <xf numFmtId="0" fontId="14" fillId="0" borderId="0" xfId="2" applyNumberFormat="1" applyFont="1" applyFill="1" applyBorder="1" applyAlignment="1" applyProtection="1"/>
    <xf numFmtId="0" fontId="13" fillId="0" borderId="0" xfId="2" applyFont="1" applyFill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vertical="center" shrinkToFit="1"/>
    </xf>
    <xf numFmtId="3" fontId="9" fillId="0" borderId="12" xfId="2" applyNumberFormat="1" applyFont="1" applyFill="1" applyBorder="1" applyAlignment="1">
      <alignment horizontal="right" vertical="center" shrinkToFit="1"/>
    </xf>
    <xf numFmtId="0" fontId="1" fillId="0" borderId="0" xfId="2" applyNumberFormat="1" applyFill="1" applyBorder="1" applyAlignment="1" applyProtection="1">
      <alignment vertical="center"/>
    </xf>
    <xf numFmtId="0" fontId="13" fillId="0" borderId="12" xfId="2" applyFont="1" applyFill="1" applyBorder="1" applyAlignment="1">
      <alignment horizontal="right" vertical="center"/>
    </xf>
    <xf numFmtId="177" fontId="9" fillId="0" borderId="12" xfId="2" applyNumberFormat="1" applyFont="1" applyFill="1" applyBorder="1" applyAlignment="1">
      <alignment horizontal="right" vertical="center" shrinkToFit="1"/>
    </xf>
    <xf numFmtId="0" fontId="13" fillId="0" borderId="1" xfId="2" applyFont="1" applyFill="1" applyBorder="1" applyAlignment="1">
      <alignment horizontal="right" vertical="center"/>
    </xf>
    <xf numFmtId="0" fontId="13" fillId="0" borderId="17" xfId="2" applyFont="1" applyFill="1" applyBorder="1" applyAlignment="1">
      <alignment horizontal="center" vertical="center"/>
    </xf>
    <xf numFmtId="3" fontId="9" fillId="0" borderId="17" xfId="2" applyNumberFormat="1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0" fontId="1" fillId="0" borderId="0" xfId="3" applyNumberFormat="1" applyFill="1" applyBorder="1" applyAlignment="1" applyProtection="1"/>
    <xf numFmtId="0" fontId="13" fillId="0" borderId="0" xfId="3" applyFont="1" applyFill="1" applyAlignment="1">
      <alignment horizontal="right" vertical="center"/>
    </xf>
    <xf numFmtId="0" fontId="14" fillId="0" borderId="0" xfId="3" applyNumberFormat="1" applyFont="1" applyFill="1" applyBorder="1" applyAlignment="1" applyProtection="1"/>
    <xf numFmtId="0" fontId="1" fillId="0" borderId="0" xfId="3" applyNumberFormat="1" applyFont="1" applyFill="1" applyBorder="1" applyAlignment="1" applyProtection="1"/>
    <xf numFmtId="0" fontId="13" fillId="0" borderId="0" xfId="3" applyFont="1" applyFill="1" applyAlignment="1">
      <alignment horizontal="center" vertical="center"/>
    </xf>
    <xf numFmtId="0" fontId="13" fillId="0" borderId="12" xfId="3" applyFont="1" applyFill="1" applyBorder="1" applyAlignment="1">
      <alignment horizontal="centerContinuous" vertical="center"/>
    </xf>
    <xf numFmtId="0" fontId="15" fillId="0" borderId="12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right" vertical="center"/>
    </xf>
    <xf numFmtId="0" fontId="13" fillId="0" borderId="17" xfId="3" applyFont="1" applyFill="1" applyBorder="1" applyAlignment="1">
      <alignment horizontal="center" vertical="center"/>
    </xf>
    <xf numFmtId="3" fontId="9" fillId="0" borderId="18" xfId="3" applyNumberFormat="1" applyFont="1" applyFill="1" applyBorder="1" applyAlignment="1">
      <alignment horizontal="right" vertical="center" shrinkToFit="1"/>
    </xf>
    <xf numFmtId="177" fontId="16" fillId="0" borderId="18" xfId="3" applyNumberFormat="1" applyFont="1" applyFill="1" applyBorder="1" applyAlignment="1">
      <alignment horizontal="right" vertical="center" shrinkToFit="1"/>
    </xf>
    <xf numFmtId="3" fontId="16" fillId="0" borderId="18" xfId="3" applyNumberFormat="1" applyFont="1" applyFill="1" applyBorder="1" applyAlignment="1">
      <alignment horizontal="right" vertical="center" shrinkToFit="1"/>
    </xf>
    <xf numFmtId="177" fontId="16" fillId="0" borderId="19" xfId="3" applyNumberFormat="1" applyFont="1" applyFill="1" applyBorder="1" applyAlignment="1">
      <alignment horizontal="right" vertical="center" shrinkToFit="1"/>
    </xf>
    <xf numFmtId="3" fontId="16" fillId="0" borderId="20" xfId="3" applyNumberFormat="1" applyFont="1" applyFill="1" applyBorder="1" applyAlignment="1">
      <alignment horizontal="right" vertical="center" shrinkToFit="1"/>
    </xf>
    <xf numFmtId="0" fontId="12" fillId="0" borderId="0" xfId="4" applyFont="1" applyFill="1" applyAlignment="1">
      <alignment horizontal="left" vertical="center"/>
    </xf>
    <xf numFmtId="0" fontId="1" fillId="0" borderId="0" xfId="4" applyNumberFormat="1" applyFill="1" applyBorder="1" applyAlignment="1" applyProtection="1"/>
    <xf numFmtId="0" fontId="13" fillId="0" borderId="0" xfId="4" applyFont="1" applyFill="1" applyAlignment="1">
      <alignment horizontal="right" vertical="center"/>
    </xf>
    <xf numFmtId="0" fontId="14" fillId="0" borderId="0" xfId="4" applyNumberFormat="1" applyFont="1" applyFill="1" applyBorder="1" applyAlignment="1" applyProtection="1"/>
    <xf numFmtId="0" fontId="15" fillId="0" borderId="12" xfId="4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horizontal="right" vertical="center"/>
    </xf>
    <xf numFmtId="0" fontId="13" fillId="0" borderId="1" xfId="4" applyFont="1" applyFill="1" applyBorder="1" applyAlignment="1">
      <alignment horizontal="right" vertical="center"/>
    </xf>
    <xf numFmtId="0" fontId="13" fillId="0" borderId="17" xfId="4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 applyProtection="1"/>
    <xf numFmtId="0" fontId="12" fillId="0" borderId="0" xfId="5" applyFont="1" applyFill="1" applyAlignment="1">
      <alignment horizontal="left" vertical="center"/>
    </xf>
    <xf numFmtId="0" fontId="1" fillId="0" borderId="0" xfId="5" applyNumberFormat="1" applyFill="1" applyBorder="1" applyAlignment="1" applyProtection="1"/>
    <xf numFmtId="0" fontId="13" fillId="0" borderId="0" xfId="5" applyFont="1" applyFill="1" applyAlignment="1">
      <alignment horizontal="right" vertical="center"/>
    </xf>
    <xf numFmtId="0" fontId="14" fillId="0" borderId="0" xfId="5" applyNumberFormat="1" applyFont="1" applyFill="1" applyBorder="1" applyAlignment="1" applyProtection="1"/>
    <xf numFmtId="0" fontId="13" fillId="0" borderId="13" xfId="5" applyFont="1" applyFill="1" applyBorder="1" applyAlignment="1">
      <alignment horizontal="centerContinuous" vertical="center"/>
    </xf>
    <xf numFmtId="0" fontId="13" fillId="0" borderId="16" xfId="5" applyFont="1" applyFill="1" applyBorder="1" applyAlignment="1">
      <alignment horizontal="centerContinuous" vertical="center" shrinkToFit="1"/>
    </xf>
    <xf numFmtId="0" fontId="13" fillId="0" borderId="13" xfId="5" applyFont="1" applyFill="1" applyBorder="1" applyAlignment="1">
      <alignment horizontal="centerContinuous" vertical="center" shrinkToFit="1"/>
    </xf>
    <xf numFmtId="0" fontId="15" fillId="0" borderId="12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left" vertical="center"/>
    </xf>
    <xf numFmtId="0" fontId="13" fillId="0" borderId="12" xfId="5" applyFont="1" applyFill="1" applyBorder="1" applyAlignment="1">
      <alignment horizontal="right" vertical="center"/>
    </xf>
    <xf numFmtId="0" fontId="13" fillId="0" borderId="1" xfId="5" applyFont="1" applyFill="1" applyBorder="1" applyAlignment="1">
      <alignment horizontal="right" vertical="center"/>
    </xf>
    <xf numFmtId="0" fontId="13" fillId="0" borderId="17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Continuous" vertical="center"/>
    </xf>
    <xf numFmtId="0" fontId="12" fillId="0" borderId="0" xfId="6" applyFont="1" applyFill="1" applyAlignment="1">
      <alignment horizontal="left" vertical="center"/>
    </xf>
    <xf numFmtId="0" fontId="1" fillId="0" borderId="0" xfId="6" applyNumberFormat="1" applyFill="1" applyBorder="1" applyAlignment="1" applyProtection="1"/>
    <xf numFmtId="0" fontId="13" fillId="0" borderId="0" xfId="6" applyFont="1" applyFill="1" applyAlignment="1">
      <alignment horizontal="right" vertical="center"/>
    </xf>
    <xf numFmtId="0" fontId="17" fillId="0" borderId="0" xfId="6" applyNumberFormat="1" applyFont="1" applyFill="1" applyBorder="1" applyAlignment="1" applyProtection="1"/>
    <xf numFmtId="0" fontId="13" fillId="0" borderId="0" xfId="6" applyFont="1" applyFill="1" applyAlignment="1">
      <alignment horizontal="center" vertical="center"/>
    </xf>
    <xf numFmtId="0" fontId="15" fillId="0" borderId="12" xfId="6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left" vertical="center"/>
    </xf>
    <xf numFmtId="0" fontId="1" fillId="0" borderId="0" xfId="6" applyNumberFormat="1" applyFill="1" applyBorder="1" applyAlignment="1" applyProtection="1">
      <alignment vertical="center"/>
    </xf>
    <xf numFmtId="0" fontId="13" fillId="0" borderId="12" xfId="6" applyFont="1" applyFill="1" applyBorder="1" applyAlignment="1">
      <alignment horizontal="right" vertical="center"/>
    </xf>
    <xf numFmtId="0" fontId="13" fillId="0" borderId="1" xfId="6" applyFont="1" applyFill="1" applyBorder="1" applyAlignment="1">
      <alignment horizontal="right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right" vertical="center"/>
    </xf>
    <xf numFmtId="177" fontId="9" fillId="0" borderId="0" xfId="6" applyNumberFormat="1" applyFont="1" applyFill="1" applyBorder="1" applyAlignment="1">
      <alignment horizontal="right" vertical="center" shrinkToFit="1"/>
    </xf>
    <xf numFmtId="177" fontId="9" fillId="0" borderId="0" xfId="6" applyNumberFormat="1" applyFont="1" applyFill="1" applyBorder="1" applyAlignment="1">
      <alignment horizontal="right" vertical="center"/>
    </xf>
    <xf numFmtId="0" fontId="20" fillId="0" borderId="0" xfId="6" applyNumberFormat="1" applyFont="1" applyFill="1" applyBorder="1" applyAlignment="1" applyProtection="1">
      <alignment horizontal="right"/>
    </xf>
    <xf numFmtId="0" fontId="20" fillId="0" borderId="0" xfId="6" applyNumberFormat="1" applyFont="1" applyFill="1" applyBorder="1" applyAlignment="1" applyProtection="1"/>
    <xf numFmtId="3" fontId="9" fillId="0" borderId="12" xfId="6" applyNumberFormat="1" applyFont="1" applyFill="1" applyBorder="1" applyAlignment="1">
      <alignment vertical="center" shrinkToFit="1"/>
    </xf>
    <xf numFmtId="3" fontId="9" fillId="0" borderId="12" xfId="6" applyNumberFormat="1" applyFont="1" applyFill="1" applyBorder="1" applyAlignment="1">
      <alignment horizontal="right" vertical="center" shrinkToFit="1"/>
    </xf>
    <xf numFmtId="3" fontId="9" fillId="0" borderId="17" xfId="6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vertical="center" shrinkToFit="1"/>
    </xf>
    <xf numFmtId="3" fontId="9" fillId="0" borderId="14" xfId="1" applyNumberFormat="1" applyFont="1" applyFill="1" applyBorder="1" applyAlignment="1">
      <alignment horizontal="right" vertical="center" shrinkToFit="1"/>
    </xf>
    <xf numFmtId="3" fontId="8" fillId="0" borderId="14" xfId="1" applyNumberFormat="1" applyFont="1" applyFill="1" applyBorder="1" applyAlignment="1">
      <alignment horizontal="right" vertical="center" shrinkToFit="1"/>
    </xf>
    <xf numFmtId="3" fontId="9" fillId="0" borderId="12" xfId="1" applyNumberFormat="1" applyFont="1" applyFill="1" applyBorder="1" applyAlignment="1">
      <alignment vertical="center" shrinkToFit="1"/>
    </xf>
    <xf numFmtId="3" fontId="8" fillId="0" borderId="11" xfId="1" applyNumberFormat="1" applyFont="1" applyFill="1" applyBorder="1" applyAlignment="1">
      <alignment horizontal="right" vertical="center" shrinkToFit="1"/>
    </xf>
    <xf numFmtId="176" fontId="8" fillId="0" borderId="11" xfId="1" applyNumberFormat="1" applyFont="1" applyFill="1" applyBorder="1" applyAlignment="1">
      <alignment horizontal="right" vertical="center" shrinkToFit="1"/>
    </xf>
    <xf numFmtId="3" fontId="9" fillId="0" borderId="26" xfId="1" applyNumberFormat="1" applyFont="1" applyFill="1" applyBorder="1" applyAlignment="1">
      <alignment horizontal="right" vertical="center" shrinkToFit="1"/>
    </xf>
    <xf numFmtId="176" fontId="8" fillId="0" borderId="26" xfId="1" applyNumberFormat="1" applyFont="1" applyFill="1" applyBorder="1" applyAlignment="1">
      <alignment horizontal="right" vertical="center" shrinkToFit="1"/>
    </xf>
    <xf numFmtId="3" fontId="9" fillId="0" borderId="27" xfId="1" applyNumberFormat="1" applyFont="1" applyFill="1" applyBorder="1" applyAlignment="1">
      <alignment vertical="center" shrinkToFit="1"/>
    </xf>
    <xf numFmtId="3" fontId="9" fillId="0" borderId="11" xfId="1" applyNumberFormat="1" applyFont="1" applyFill="1" applyBorder="1" applyAlignment="1">
      <alignment horizontal="right" vertical="center"/>
    </xf>
    <xf numFmtId="0" fontId="13" fillId="0" borderId="12" xfId="4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shrinkToFit="1"/>
    </xf>
    <xf numFmtId="3" fontId="9" fillId="0" borderId="5" xfId="1" applyNumberFormat="1" applyFont="1" applyFill="1" applyBorder="1" applyAlignment="1">
      <alignment horizontal="right" vertical="center" shrinkToFit="1"/>
    </xf>
    <xf numFmtId="3" fontId="9" fillId="0" borderId="1" xfId="1" applyNumberFormat="1" applyFont="1" applyFill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3" fontId="9" fillId="0" borderId="2" xfId="1" applyNumberFormat="1" applyFont="1" applyFill="1" applyBorder="1" applyAlignment="1">
      <alignment vertical="center" shrinkToFit="1"/>
    </xf>
    <xf numFmtId="3" fontId="8" fillId="0" borderId="5" xfId="1" applyNumberFormat="1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vertical="center" shrinkToFit="1"/>
    </xf>
    <xf numFmtId="3" fontId="8" fillId="0" borderId="26" xfId="1" applyNumberFormat="1" applyFont="1" applyFill="1" applyBorder="1" applyAlignment="1">
      <alignment horizontal="right" vertical="center" shrinkToFit="1"/>
    </xf>
    <xf numFmtId="3" fontId="9" fillId="0" borderId="11" xfId="1" applyNumberFormat="1" applyFont="1" applyFill="1" applyBorder="1" applyAlignment="1">
      <alignment horizontal="right" vertical="center" shrinkToFit="1"/>
    </xf>
    <xf numFmtId="3" fontId="9" fillId="0" borderId="8" xfId="1" applyNumberFormat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horizontal="right" vertical="center" shrinkToFit="1"/>
    </xf>
    <xf numFmtId="3" fontId="9" fillId="0" borderId="28" xfId="1" applyNumberFormat="1" applyFont="1" applyFill="1" applyBorder="1" applyAlignment="1">
      <alignment vertical="center" shrinkToFit="1"/>
    </xf>
    <xf numFmtId="0" fontId="7" fillId="0" borderId="1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1" xfId="1" applyNumberFormat="1" applyFont="1" applyFill="1" applyBorder="1" applyAlignment="1" applyProtection="1">
      <alignment horizontal="center" vertical="center" wrapText="1" shrinkToFit="1"/>
    </xf>
    <xf numFmtId="0" fontId="7" fillId="0" borderId="5" xfId="1" applyNumberFormat="1" applyFont="1" applyFill="1" applyBorder="1" applyAlignment="1" applyProtection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" fillId="0" borderId="12" xfId="2" applyNumberFormat="1" applyFont="1" applyFill="1" applyBorder="1" applyAlignment="1" applyProtection="1"/>
    <xf numFmtId="0" fontId="13" fillId="0" borderId="2" xfId="2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 applyProtection="1"/>
    <xf numFmtId="0" fontId="13" fillId="0" borderId="1" xfId="3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 applyProtection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" fillId="0" borderId="16" xfId="3" applyNumberFormat="1" applyFont="1" applyFill="1" applyBorder="1" applyAlignment="1" applyProtection="1"/>
    <xf numFmtId="0" fontId="13" fillId="0" borderId="16" xfId="3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horizontal="center" vertical="center"/>
    </xf>
    <xf numFmtId="0" fontId="1" fillId="0" borderId="12" xfId="4" applyNumberFormat="1" applyFont="1" applyFill="1" applyBorder="1" applyAlignment="1" applyProtection="1"/>
    <xf numFmtId="0" fontId="13" fillId="0" borderId="13" xfId="4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 shrinkToFit="1"/>
    </xf>
    <xf numFmtId="0" fontId="13" fillId="0" borderId="16" xfId="5" applyFont="1" applyFill="1" applyBorder="1" applyAlignment="1">
      <alignment horizontal="center" vertical="center" shrinkToFit="1"/>
    </xf>
    <xf numFmtId="0" fontId="13" fillId="0" borderId="1" xfId="6" applyFont="1" applyFill="1" applyBorder="1" applyAlignment="1">
      <alignment horizontal="center" vertical="center"/>
    </xf>
    <xf numFmtId="0" fontId="1" fillId="0" borderId="11" xfId="6" applyNumberFormat="1" applyFont="1" applyFill="1" applyBorder="1" applyAlignment="1" applyProtection="1">
      <alignment horizontal="center" vertical="center"/>
    </xf>
    <xf numFmtId="0" fontId="18" fillId="0" borderId="12" xfId="6" applyFont="1" applyFill="1" applyBorder="1" applyAlignment="1">
      <alignment horizontal="center" vertical="center"/>
    </xf>
    <xf numFmtId="0" fontId="19" fillId="0" borderId="12" xfId="6" applyNumberFormat="1" applyFont="1" applyFill="1" applyBorder="1" applyAlignment="1" applyProtection="1"/>
    <xf numFmtId="0" fontId="13" fillId="0" borderId="12" xfId="6" applyFont="1" applyFill="1" applyBorder="1" applyAlignment="1">
      <alignment horizontal="center" vertical="center"/>
    </xf>
    <xf numFmtId="0" fontId="1" fillId="0" borderId="12" xfId="6" applyNumberFormat="1" applyFont="1" applyFill="1" applyBorder="1" applyAlignment="1" applyProtection="1"/>
    <xf numFmtId="0" fontId="18" fillId="0" borderId="13" xfId="6" applyFont="1" applyFill="1" applyBorder="1" applyAlignment="1">
      <alignment horizontal="center" vertical="center" shrinkToFit="1"/>
    </xf>
    <xf numFmtId="0" fontId="19" fillId="0" borderId="16" xfId="6" applyNumberFormat="1" applyFont="1" applyFill="1" applyBorder="1" applyAlignment="1" applyProtection="1">
      <alignment shrinkToFit="1"/>
    </xf>
    <xf numFmtId="0" fontId="13" fillId="0" borderId="13" xfId="6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8" fillId="0" borderId="13" xfId="6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" fillId="0" borderId="4" xfId="6" applyNumberFormat="1" applyFont="1" applyFill="1" applyBorder="1" applyAlignment="1" applyProtection="1"/>
    <xf numFmtId="0" fontId="18" fillId="0" borderId="13" xfId="6" applyFont="1" applyFill="1" applyBorder="1" applyAlignment="1">
      <alignment horizontal="left" vertical="center" wrapText="1"/>
    </xf>
    <xf numFmtId="0" fontId="19" fillId="0" borderId="16" xfId="6" applyNumberFormat="1" applyFont="1" applyFill="1" applyBorder="1" applyAlignment="1" applyProtection="1">
      <alignment horizontal="left" wrapText="1"/>
    </xf>
    <xf numFmtId="0" fontId="13" fillId="0" borderId="12" xfId="6" applyFont="1" applyFill="1" applyBorder="1" applyAlignment="1">
      <alignment horizontal="center" vertical="center" wrapText="1" shrinkToFit="1"/>
    </xf>
    <xf numFmtId="0" fontId="1" fillId="0" borderId="12" xfId="6" applyNumberFormat="1" applyFont="1" applyFill="1" applyBorder="1" applyAlignment="1" applyProtection="1">
      <alignment shrinkToFit="1"/>
    </xf>
    <xf numFmtId="0" fontId="13" fillId="0" borderId="2" xfId="6" applyFont="1" applyFill="1" applyBorder="1" applyAlignment="1">
      <alignment horizontal="center" vertical="center" shrinkToFit="1"/>
    </xf>
    <xf numFmtId="0" fontId="1" fillId="0" borderId="4" xfId="6" applyNumberFormat="1" applyFont="1" applyFill="1" applyBorder="1" applyAlignment="1" applyProtection="1">
      <alignment shrinkToFit="1"/>
    </xf>
    <xf numFmtId="0" fontId="13" fillId="0" borderId="12" xfId="6" applyFont="1" applyFill="1" applyBorder="1" applyAlignment="1">
      <alignment horizontal="center" vertical="center" shrinkToFit="1"/>
    </xf>
    <xf numFmtId="38" fontId="9" fillId="0" borderId="22" xfId="6" applyNumberFormat="1" applyFont="1" applyFill="1" applyBorder="1" applyAlignment="1">
      <alignment horizontal="right" vertical="center" shrinkToFit="1"/>
    </xf>
    <xf numFmtId="38" fontId="0" fillId="0" borderId="23" xfId="0" applyNumberFormat="1" applyFill="1" applyBorder="1" applyAlignment="1">
      <alignment horizontal="right" vertical="center" shrinkToFit="1"/>
    </xf>
    <xf numFmtId="38" fontId="9" fillId="0" borderId="24" xfId="6" applyNumberFormat="1" applyFont="1" applyFill="1" applyBorder="1" applyAlignment="1">
      <alignment horizontal="right" vertical="center" shrinkToFit="1"/>
    </xf>
    <xf numFmtId="38" fontId="0" fillId="0" borderId="25" xfId="0" applyNumberFormat="1" applyFill="1" applyBorder="1" applyAlignment="1">
      <alignment horizontal="right" vertical="center" shrinkToFit="1"/>
    </xf>
    <xf numFmtId="0" fontId="13" fillId="0" borderId="13" xfId="6" applyFont="1" applyFill="1" applyBorder="1" applyAlignment="1">
      <alignment horizontal="center" vertical="center" wrapText="1"/>
    </xf>
    <xf numFmtId="0" fontId="1" fillId="0" borderId="16" xfId="6" applyNumberFormat="1" applyFont="1" applyFill="1" applyBorder="1" applyAlignment="1" applyProtection="1">
      <alignment wrapText="1"/>
    </xf>
    <xf numFmtId="0" fontId="13" fillId="0" borderId="13" xfId="6" applyFont="1" applyFill="1" applyBorder="1" applyAlignment="1">
      <alignment horizontal="center" vertical="center" shrinkToFit="1"/>
    </xf>
    <xf numFmtId="0" fontId="1" fillId="0" borderId="21" xfId="6" applyNumberFormat="1" applyFont="1" applyFill="1" applyBorder="1" applyAlignment="1" applyProtection="1">
      <alignment shrinkToFit="1"/>
    </xf>
    <xf numFmtId="0" fontId="0" fillId="0" borderId="21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15" fillId="0" borderId="13" xfId="6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9" fillId="0" borderId="13" xfId="6" applyNumberFormat="1" applyFont="1" applyFill="1" applyBorder="1" applyAlignment="1">
      <alignment horizontal="right" vertical="center" shrinkToFit="1"/>
    </xf>
    <xf numFmtId="38" fontId="0" fillId="0" borderId="16" xfId="0" applyNumberFormat="1" applyFill="1" applyBorder="1" applyAlignment="1">
      <alignment horizontal="right" vertical="center" shrinkToFit="1"/>
    </xf>
  </cellXfs>
  <cellStyles count="8">
    <cellStyle name="標準" xfId="0" builtinId="0"/>
    <cellStyle name="標準 2" xfId="7"/>
    <cellStyle name="標準_Sheet1" xfId="1"/>
    <cellStyle name="標準_表11" xfId="2"/>
    <cellStyle name="標準_表12" xfId="3"/>
    <cellStyle name="標準_表13" xfId="4"/>
    <cellStyle name="標準_表14" xfId="5"/>
    <cellStyle name="標準_表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topLeftCell="A10" zoomScaleNormal="100" workbookViewId="0">
      <selection activeCell="G12" sqref="G12"/>
    </sheetView>
  </sheetViews>
  <sheetFormatPr defaultRowHeight="12"/>
  <cols>
    <col min="1" max="1" width="1.25" style="4" customWidth="1"/>
    <col min="2" max="2" width="9" style="4"/>
    <col min="3" max="3" width="4.25" style="4" customWidth="1"/>
    <col min="4" max="5" width="7.375" style="4" customWidth="1"/>
    <col min="6" max="8" width="9" style="4"/>
    <col min="9" max="9" width="11.25" style="4" customWidth="1"/>
    <col min="10" max="16384" width="9" style="4"/>
  </cols>
  <sheetData>
    <row r="1" spans="2:19" ht="42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80</v>
      </c>
    </row>
    <row r="2" spans="2:19" ht="13.5" customHeight="1">
      <c r="B2" s="137" t="s">
        <v>1</v>
      </c>
      <c r="C2" s="137" t="s">
        <v>2</v>
      </c>
      <c r="D2" s="137" t="s">
        <v>3</v>
      </c>
      <c r="E2" s="139" t="s">
        <v>4</v>
      </c>
      <c r="F2" s="139" t="s">
        <v>5</v>
      </c>
      <c r="G2" s="123" t="s">
        <v>6</v>
      </c>
      <c r="H2" s="142"/>
      <c r="I2" s="142"/>
      <c r="J2" s="124"/>
      <c r="K2" s="123" t="s">
        <v>7</v>
      </c>
      <c r="L2" s="124"/>
      <c r="M2" s="123" t="s">
        <v>8</v>
      </c>
      <c r="N2" s="124"/>
      <c r="O2" s="129" t="s">
        <v>9</v>
      </c>
      <c r="P2" s="130"/>
      <c r="Q2" s="135" t="s">
        <v>10</v>
      </c>
    </row>
    <row r="3" spans="2:19">
      <c r="B3" s="121"/>
      <c r="C3" s="121"/>
      <c r="D3" s="121"/>
      <c r="E3" s="140"/>
      <c r="F3" s="140"/>
      <c r="G3" s="125"/>
      <c r="H3" s="143"/>
      <c r="I3" s="143"/>
      <c r="J3" s="126"/>
      <c r="K3" s="125"/>
      <c r="L3" s="126"/>
      <c r="M3" s="125"/>
      <c r="N3" s="126"/>
      <c r="O3" s="131"/>
      <c r="P3" s="132"/>
      <c r="Q3" s="136"/>
    </row>
    <row r="4" spans="2:19" ht="18.75" customHeight="1">
      <c r="B4" s="121"/>
      <c r="C4" s="121"/>
      <c r="D4" s="121"/>
      <c r="E4" s="140"/>
      <c r="F4" s="140"/>
      <c r="G4" s="127"/>
      <c r="H4" s="144"/>
      <c r="I4" s="144"/>
      <c r="J4" s="128"/>
      <c r="K4" s="127"/>
      <c r="L4" s="128"/>
      <c r="M4" s="127"/>
      <c r="N4" s="128"/>
      <c r="O4" s="133"/>
      <c r="P4" s="134"/>
      <c r="Q4" s="136"/>
    </row>
    <row r="5" spans="2:19" ht="17.25" customHeight="1">
      <c r="B5" s="121"/>
      <c r="C5" s="121"/>
      <c r="D5" s="121"/>
      <c r="E5" s="140"/>
      <c r="F5" s="140"/>
      <c r="G5" s="5" t="s">
        <v>11</v>
      </c>
      <c r="H5" s="5" t="s">
        <v>12</v>
      </c>
      <c r="I5" s="5" t="s">
        <v>13</v>
      </c>
      <c r="J5" s="5" t="s">
        <v>12</v>
      </c>
      <c r="K5" s="5" t="s">
        <v>11</v>
      </c>
      <c r="L5" s="5" t="s">
        <v>13</v>
      </c>
      <c r="M5" s="5" t="s">
        <v>11</v>
      </c>
      <c r="N5" s="5" t="s">
        <v>13</v>
      </c>
      <c r="O5" s="5" t="s">
        <v>11</v>
      </c>
      <c r="P5" s="5" t="s">
        <v>13</v>
      </c>
      <c r="Q5" s="136"/>
    </row>
    <row r="6" spans="2:19" ht="23.25" customHeight="1">
      <c r="B6" s="121"/>
      <c r="C6" s="121"/>
      <c r="D6" s="121"/>
      <c r="E6" s="140"/>
      <c r="F6" s="140"/>
      <c r="G6" s="6"/>
      <c r="H6" s="6"/>
      <c r="I6" s="6"/>
      <c r="J6" s="6"/>
      <c r="K6" s="6"/>
      <c r="L6" s="6"/>
      <c r="M6" s="6"/>
      <c r="N6" s="6"/>
      <c r="O6" s="6"/>
      <c r="P6" s="6"/>
      <c r="Q6" s="136"/>
    </row>
    <row r="7" spans="2:19">
      <c r="B7" s="122"/>
      <c r="C7" s="122"/>
      <c r="D7" s="122"/>
      <c r="E7" s="141"/>
      <c r="F7" s="7" t="s">
        <v>14</v>
      </c>
      <c r="G7" s="7" t="s">
        <v>15</v>
      </c>
      <c r="H7" s="7" t="s">
        <v>16</v>
      </c>
      <c r="I7" s="7" t="s">
        <v>17</v>
      </c>
      <c r="J7" s="7" t="s">
        <v>16</v>
      </c>
      <c r="K7" s="7" t="s">
        <v>15</v>
      </c>
      <c r="L7" s="7" t="s">
        <v>17</v>
      </c>
      <c r="M7" s="7" t="s">
        <v>15</v>
      </c>
      <c r="N7" s="7" t="s">
        <v>17</v>
      </c>
      <c r="O7" s="7" t="s">
        <v>15</v>
      </c>
      <c r="P7" s="7" t="s">
        <v>17</v>
      </c>
      <c r="Q7" s="7" t="s">
        <v>17</v>
      </c>
    </row>
    <row r="8" spans="2:19" ht="26.1" customHeight="1">
      <c r="B8" s="137" t="s">
        <v>18</v>
      </c>
      <c r="C8" s="8">
        <v>26</v>
      </c>
      <c r="D8" s="11">
        <v>79</v>
      </c>
      <c r="E8" s="11">
        <v>238</v>
      </c>
      <c r="F8" s="11">
        <v>905</v>
      </c>
      <c r="G8" s="11">
        <v>109206</v>
      </c>
      <c r="H8" s="10">
        <v>52.407402238535184</v>
      </c>
      <c r="I8" s="12">
        <v>15856590</v>
      </c>
      <c r="J8" s="10">
        <v>11.690974069513075</v>
      </c>
      <c r="K8" s="9">
        <v>1382.3544303797469</v>
      </c>
      <c r="L8" s="9">
        <v>200716.32911392406</v>
      </c>
      <c r="M8" s="9">
        <v>458.84873949579833</v>
      </c>
      <c r="N8" s="9">
        <v>66624.327731092431</v>
      </c>
      <c r="O8" s="9">
        <v>120.66961325966851</v>
      </c>
      <c r="P8" s="9">
        <v>17521.093922651933</v>
      </c>
      <c r="Q8" s="9">
        <v>145.19889017086973</v>
      </c>
    </row>
    <row r="9" spans="2:19" ht="26.1" customHeight="1">
      <c r="B9" s="121"/>
      <c r="C9" s="8">
        <v>27</v>
      </c>
      <c r="D9" s="11">
        <v>80</v>
      </c>
      <c r="E9" s="11">
        <v>243</v>
      </c>
      <c r="F9" s="11">
        <v>906</v>
      </c>
      <c r="G9" s="11">
        <v>71799</v>
      </c>
      <c r="H9" s="10">
        <v>-34.253612438876985</v>
      </c>
      <c r="I9" s="12">
        <v>14481131</v>
      </c>
      <c r="J9" s="10">
        <v>-8.6743681964407244</v>
      </c>
      <c r="K9" s="9">
        <v>897.48749999999995</v>
      </c>
      <c r="L9" s="9">
        <v>181014.13750000001</v>
      </c>
      <c r="M9" s="9">
        <v>295.46913580246911</v>
      </c>
      <c r="N9" s="9">
        <v>59593.1316872428</v>
      </c>
      <c r="O9" s="9">
        <v>79.24834437086092</v>
      </c>
      <c r="P9" s="9">
        <v>15983.58830022075</v>
      </c>
      <c r="Q9" s="9">
        <v>201.68987033245588</v>
      </c>
    </row>
    <row r="10" spans="2:19" ht="26.1" customHeight="1">
      <c r="B10" s="121"/>
      <c r="C10" s="8">
        <v>28</v>
      </c>
      <c r="D10" s="11">
        <v>81</v>
      </c>
      <c r="E10" s="11">
        <v>243</v>
      </c>
      <c r="F10" s="11">
        <v>918</v>
      </c>
      <c r="G10" s="11">
        <v>81178</v>
      </c>
      <c r="H10" s="10">
        <f>100*G10/G9-100</f>
        <v>13.062856028635494</v>
      </c>
      <c r="I10" s="12">
        <v>15762843</v>
      </c>
      <c r="J10" s="10">
        <f>100*I10/I9-100</f>
        <v>8.8509108853445184</v>
      </c>
      <c r="K10" s="9">
        <f>G10/D10</f>
        <v>1002.1975308641976</v>
      </c>
      <c r="L10" s="9">
        <f>I10/D10</f>
        <v>194603</v>
      </c>
      <c r="M10" s="9">
        <f>G10/E10</f>
        <v>334.06584362139915</v>
      </c>
      <c r="N10" s="9">
        <f>I10/E10</f>
        <v>64867.666666666664</v>
      </c>
      <c r="O10" s="9">
        <f>G10/F10</f>
        <v>88.429193899782135</v>
      </c>
      <c r="P10" s="9">
        <f>I10/F10</f>
        <v>17170.852941176472</v>
      </c>
      <c r="Q10" s="9">
        <f>I10/G10</f>
        <v>194.17629160610016</v>
      </c>
    </row>
    <row r="11" spans="2:19" ht="26.1" customHeight="1">
      <c r="B11" s="121"/>
      <c r="C11" s="108">
        <v>29</v>
      </c>
      <c r="D11" s="109">
        <v>78</v>
      </c>
      <c r="E11" s="109">
        <v>240</v>
      </c>
      <c r="F11" s="109">
        <v>906</v>
      </c>
      <c r="G11" s="110">
        <v>110205</v>
      </c>
      <c r="H11" s="111">
        <f>100*G11/G10-100</f>
        <v>35.757224863879372</v>
      </c>
      <c r="I11" s="112">
        <v>18325037</v>
      </c>
      <c r="J11" s="111">
        <f>100*I11/I10-100</f>
        <v>16.254643911634474</v>
      </c>
      <c r="K11" s="113">
        <v>1412.8846153846155</v>
      </c>
      <c r="L11" s="113">
        <v>234936.37179487178</v>
      </c>
      <c r="M11" s="113">
        <v>459.1875</v>
      </c>
      <c r="N11" s="113">
        <v>76354.320833333331</v>
      </c>
      <c r="O11" s="113">
        <v>121.63907284768212</v>
      </c>
      <c r="P11" s="113">
        <v>20226.310154525385</v>
      </c>
      <c r="Q11" s="113">
        <f>I11/G11</f>
        <v>166.28135747016924</v>
      </c>
      <c r="S11" s="13"/>
    </row>
    <row r="12" spans="2:19" ht="26.1" customHeight="1" thickBot="1">
      <c r="B12" s="138"/>
      <c r="C12" s="114">
        <v>30</v>
      </c>
      <c r="D12" s="103">
        <v>76</v>
      </c>
      <c r="E12" s="103">
        <v>236</v>
      </c>
      <c r="F12" s="103">
        <v>914</v>
      </c>
      <c r="G12" s="103">
        <v>76718</v>
      </c>
      <c r="H12" s="104">
        <f>100*G12/G11-100</f>
        <v>-30.386098634363236</v>
      </c>
      <c r="I12" s="105">
        <v>17314180</v>
      </c>
      <c r="J12" s="104">
        <f>100*I12/I11-100</f>
        <v>-5.5162617134142806</v>
      </c>
      <c r="K12" s="115">
        <v>1009.4473684210526</v>
      </c>
      <c r="L12" s="115">
        <v>227818.15789473685</v>
      </c>
      <c r="M12" s="115">
        <v>325.07627118644069</v>
      </c>
      <c r="N12" s="115">
        <v>73365.169491525419</v>
      </c>
      <c r="O12" s="115">
        <v>83.936542669584242</v>
      </c>
      <c r="P12" s="115">
        <v>18943.304157549235</v>
      </c>
      <c r="Q12" s="115">
        <f>I12/G12</f>
        <v>225.68601892645793</v>
      </c>
      <c r="S12" s="13"/>
    </row>
    <row r="13" spans="2:19" ht="26.1" customHeight="1">
      <c r="B13" s="120" t="s">
        <v>19</v>
      </c>
      <c r="C13" s="8">
        <v>26</v>
      </c>
      <c r="D13" s="116">
        <v>3172</v>
      </c>
      <c r="E13" s="116">
        <v>3186</v>
      </c>
      <c r="F13" s="116">
        <v>3923</v>
      </c>
      <c r="G13" s="116">
        <v>438164</v>
      </c>
      <c r="H13" s="102">
        <v>183.19620478150995</v>
      </c>
      <c r="I13" s="117">
        <v>40252365</v>
      </c>
      <c r="J13" s="102">
        <v>80.091533917923073</v>
      </c>
      <c r="K13" s="9">
        <v>138.13493064312738</v>
      </c>
      <c r="L13" s="9">
        <v>12689.900693568727</v>
      </c>
      <c r="M13" s="9">
        <v>137.52793471437539</v>
      </c>
      <c r="N13" s="9">
        <v>12634.138418079096</v>
      </c>
      <c r="O13" s="9">
        <v>111.69105276574051</v>
      </c>
      <c r="P13" s="9">
        <v>10260.60795309712</v>
      </c>
      <c r="Q13" s="101">
        <v>91.865979404971654</v>
      </c>
    </row>
    <row r="14" spans="2:19" ht="26.1" customHeight="1">
      <c r="B14" s="121"/>
      <c r="C14" s="8">
        <v>27</v>
      </c>
      <c r="D14" s="11">
        <v>3168</v>
      </c>
      <c r="E14" s="11">
        <v>3183</v>
      </c>
      <c r="F14" s="11">
        <v>3896</v>
      </c>
      <c r="G14" s="11">
        <v>134323</v>
      </c>
      <c r="H14" s="10">
        <v>-69.344126856610771</v>
      </c>
      <c r="I14" s="12">
        <v>21884864</v>
      </c>
      <c r="J14" s="10">
        <v>-45.630861689741707</v>
      </c>
      <c r="K14" s="9">
        <v>42.399936868686872</v>
      </c>
      <c r="L14" s="9">
        <v>6908.1010101010097</v>
      </c>
      <c r="M14" s="9">
        <v>42.200125667609171</v>
      </c>
      <c r="N14" s="9">
        <v>6875.5463399308828</v>
      </c>
      <c r="O14" s="9">
        <v>34.477156057494867</v>
      </c>
      <c r="P14" s="9">
        <v>5617.2648870636549</v>
      </c>
      <c r="Q14" s="9">
        <v>162.92715320533341</v>
      </c>
    </row>
    <row r="15" spans="2:19" ht="26.1" customHeight="1">
      <c r="B15" s="121"/>
      <c r="C15" s="8">
        <v>28</v>
      </c>
      <c r="D15" s="11">
        <v>3130</v>
      </c>
      <c r="E15" s="11">
        <v>3146</v>
      </c>
      <c r="F15" s="11">
        <v>3811</v>
      </c>
      <c r="G15" s="11">
        <v>139558</v>
      </c>
      <c r="H15" s="10">
        <f>100*G15/G14-100</f>
        <v>3.897322126515931</v>
      </c>
      <c r="I15" s="100">
        <v>21704446</v>
      </c>
      <c r="J15" s="10">
        <f>100*I15/I14-100</f>
        <v>-0.82439625852826737</v>
      </c>
      <c r="K15" s="9">
        <f>G15/D15</f>
        <v>44.587220447284345</v>
      </c>
      <c r="L15" s="9">
        <f>I15/D15</f>
        <v>6934.3277955271569</v>
      </c>
      <c r="M15" s="9">
        <f>G15/E15</f>
        <v>44.36045772409409</v>
      </c>
      <c r="N15" s="9">
        <f>I15/E15</f>
        <v>6899.0610298792117</v>
      </c>
      <c r="O15" s="9">
        <f>G15/F15</f>
        <v>36.619784833377068</v>
      </c>
      <c r="P15" s="9">
        <f>I15/F15</f>
        <v>5695.2101810548411</v>
      </c>
      <c r="Q15" s="9">
        <f>I15/G15</f>
        <v>155.5227647286433</v>
      </c>
    </row>
    <row r="16" spans="2:19" ht="26.1" customHeight="1">
      <c r="B16" s="121"/>
      <c r="C16" s="8">
        <v>29</v>
      </c>
      <c r="D16" s="11">
        <v>3094</v>
      </c>
      <c r="E16" s="11">
        <v>3112</v>
      </c>
      <c r="F16" s="11">
        <v>3766</v>
      </c>
      <c r="G16" s="11">
        <v>411094</v>
      </c>
      <c r="H16" s="10">
        <f>100*G16/G15-100</f>
        <v>194.56856647415412</v>
      </c>
      <c r="I16" s="12">
        <v>40105230</v>
      </c>
      <c r="J16" s="10">
        <f>100*I16/I15-100</f>
        <v>84.778869730192611</v>
      </c>
      <c r="K16" s="9">
        <v>132.86813186813185</v>
      </c>
      <c r="L16" s="9">
        <v>12962.259211376859</v>
      </c>
      <c r="M16" s="9">
        <v>132.0996143958869</v>
      </c>
      <c r="N16" s="9">
        <v>12887.28470437018</v>
      </c>
      <c r="O16" s="9">
        <v>109.15932023366967</v>
      </c>
      <c r="P16" s="9">
        <v>10649.29102496017</v>
      </c>
      <c r="Q16" s="9">
        <f>I16/G16</f>
        <v>97.557322656132172</v>
      </c>
    </row>
    <row r="17" spans="2:17" ht="26.1" customHeight="1" thickBot="1">
      <c r="B17" s="138"/>
      <c r="C17" s="97">
        <v>30</v>
      </c>
      <c r="D17" s="98">
        <v>3061</v>
      </c>
      <c r="E17" s="98">
        <v>3080</v>
      </c>
      <c r="F17" s="98">
        <v>3735</v>
      </c>
      <c r="G17" s="98">
        <v>119532</v>
      </c>
      <c r="H17" s="118">
        <f>100*G17/G16-100</f>
        <v>-70.923438435005124</v>
      </c>
      <c r="I17" s="119">
        <v>19662231</v>
      </c>
      <c r="J17" s="118">
        <f>100*I17/I16-100</f>
        <v>-50.97339922997574</v>
      </c>
      <c r="K17" s="99">
        <v>39.049983665468801</v>
      </c>
      <c r="L17" s="99">
        <v>6423.4665142110425</v>
      </c>
      <c r="M17" s="99">
        <v>38.809090909090912</v>
      </c>
      <c r="N17" s="99">
        <v>6383.8412337662339</v>
      </c>
      <c r="O17" s="99">
        <v>32.003212851405621</v>
      </c>
      <c r="P17" s="99">
        <v>5264.3188755020083</v>
      </c>
      <c r="Q17" s="99">
        <f>I17/G17</f>
        <v>164.49344945286617</v>
      </c>
    </row>
    <row r="18" spans="2:17" ht="26.1" customHeight="1">
      <c r="B18" s="120" t="s">
        <v>20</v>
      </c>
      <c r="C18" s="8">
        <v>26</v>
      </c>
      <c r="D18" s="101">
        <f t="shared" ref="D18:G18" si="0">D8+D13</f>
        <v>3251</v>
      </c>
      <c r="E18" s="101">
        <f t="shared" si="0"/>
        <v>3424</v>
      </c>
      <c r="F18" s="101">
        <f t="shared" si="0"/>
        <v>4828</v>
      </c>
      <c r="G18" s="101">
        <f t="shared" si="0"/>
        <v>547370</v>
      </c>
      <c r="H18" s="102">
        <v>141.79790171176145</v>
      </c>
      <c r="I18" s="106">
        <v>56108955</v>
      </c>
      <c r="J18" s="102">
        <v>53.521693448871218</v>
      </c>
      <c r="K18" s="9">
        <v>168.36973239003385</v>
      </c>
      <c r="L18" s="9">
        <v>17258.98338972624</v>
      </c>
      <c r="M18" s="9">
        <v>159.86273364485982</v>
      </c>
      <c r="N18" s="9">
        <v>16386.961156542056</v>
      </c>
      <c r="O18" s="9">
        <v>113.37406793703397</v>
      </c>
      <c r="P18" s="9">
        <v>11621.573115161558</v>
      </c>
      <c r="Q18" s="9">
        <v>102.50644901985859</v>
      </c>
    </row>
    <row r="19" spans="2:17" ht="26.1" customHeight="1">
      <c r="B19" s="121"/>
      <c r="C19" s="8">
        <v>27</v>
      </c>
      <c r="D19" s="9">
        <f t="shared" ref="D19:G19" si="1">D9+D14</f>
        <v>3248</v>
      </c>
      <c r="E19" s="9">
        <f t="shared" si="1"/>
        <v>3426</v>
      </c>
      <c r="F19" s="9">
        <f t="shared" si="1"/>
        <v>4802</v>
      </c>
      <c r="G19" s="9">
        <f t="shared" si="1"/>
        <v>206122</v>
      </c>
      <c r="H19" s="10">
        <v>-62.343204779216983</v>
      </c>
      <c r="I19" s="14">
        <v>36365995</v>
      </c>
      <c r="J19" s="10">
        <v>-35.186825347219525</v>
      </c>
      <c r="K19" s="9">
        <v>63.461206896551722</v>
      </c>
      <c r="L19" s="9">
        <v>11196.427032019705</v>
      </c>
      <c r="M19" s="9">
        <v>60.164039696438998</v>
      </c>
      <c r="N19" s="9">
        <v>10614.709573847053</v>
      </c>
      <c r="O19" s="9">
        <v>42.924198250728864</v>
      </c>
      <c r="P19" s="9">
        <v>7573.0935027072055</v>
      </c>
      <c r="Q19" s="9">
        <v>176.42946895527891</v>
      </c>
    </row>
    <row r="20" spans="2:17" ht="26.1" customHeight="1">
      <c r="B20" s="121"/>
      <c r="C20" s="8">
        <v>28</v>
      </c>
      <c r="D20" s="9">
        <f t="shared" ref="D20:G20" si="2">D10+D15</f>
        <v>3211</v>
      </c>
      <c r="E20" s="9">
        <f t="shared" si="2"/>
        <v>3389</v>
      </c>
      <c r="F20" s="9">
        <f t="shared" si="2"/>
        <v>4729</v>
      </c>
      <c r="G20" s="9">
        <f t="shared" si="2"/>
        <v>220736</v>
      </c>
      <c r="H20" s="10">
        <f>100*G20/G19-100</f>
        <v>7.0899758395513288</v>
      </c>
      <c r="I20" s="14">
        <f>I15+I10</f>
        <v>37467289</v>
      </c>
      <c r="J20" s="10">
        <f>100*I20/I19-100</f>
        <v>3.0283620728650504</v>
      </c>
      <c r="K20" s="9">
        <f>G20/D20</f>
        <v>68.743693553410154</v>
      </c>
      <c r="L20" s="9">
        <f>I20/D20</f>
        <v>11668.417626907505</v>
      </c>
      <c r="M20" s="9">
        <f>G20/E20</f>
        <v>65.133077604012982</v>
      </c>
      <c r="N20" s="9">
        <f>I20/E20</f>
        <v>11055.558866922396</v>
      </c>
      <c r="O20" s="9">
        <f>G20/F20</f>
        <v>46.677098752378939</v>
      </c>
      <c r="P20" s="9">
        <f>I20/F20</f>
        <v>7922.8777754282091</v>
      </c>
      <c r="Q20" s="9">
        <f>I20/G20</f>
        <v>169.7380082995071</v>
      </c>
    </row>
    <row r="21" spans="2:17" ht="26.1" customHeight="1">
      <c r="B21" s="121"/>
      <c r="C21" s="8">
        <v>29</v>
      </c>
      <c r="D21" s="9">
        <f t="shared" ref="D21:G22" si="3">D11+D16</f>
        <v>3172</v>
      </c>
      <c r="E21" s="9">
        <f t="shared" si="3"/>
        <v>3352</v>
      </c>
      <c r="F21" s="9">
        <f t="shared" si="3"/>
        <v>4672</v>
      </c>
      <c r="G21" s="9">
        <f t="shared" si="3"/>
        <v>521299</v>
      </c>
      <c r="H21" s="10">
        <f>100*G21/G20-100</f>
        <v>136.1640149318643</v>
      </c>
      <c r="I21" s="14">
        <f>I16+I11</f>
        <v>58430267</v>
      </c>
      <c r="J21" s="10">
        <f>100*I21/I20-100</f>
        <v>55.950079548055896</v>
      </c>
      <c r="K21" s="9">
        <f>G21/D21</f>
        <v>164.34394703657</v>
      </c>
      <c r="L21" s="9">
        <f>I21/D21</f>
        <v>18420.639029003782</v>
      </c>
      <c r="M21" s="9">
        <f>G21/E21</f>
        <v>155.51879474940336</v>
      </c>
      <c r="N21" s="9">
        <f>I21/E21</f>
        <v>17431.463902147971</v>
      </c>
      <c r="O21" s="9">
        <f>G21/F21</f>
        <v>111.57940924657534</v>
      </c>
      <c r="P21" s="9">
        <f>I21/F21</f>
        <v>12506.478381849314</v>
      </c>
      <c r="Q21" s="9">
        <f>I21/G21</f>
        <v>112.08589887952979</v>
      </c>
    </row>
    <row r="22" spans="2:17" ht="26.1" customHeight="1">
      <c r="B22" s="122"/>
      <c r="C22" s="8">
        <v>30</v>
      </c>
      <c r="D22" s="9">
        <f t="shared" si="3"/>
        <v>3137</v>
      </c>
      <c r="E22" s="9">
        <f t="shared" si="3"/>
        <v>3316</v>
      </c>
      <c r="F22" s="9">
        <f t="shared" si="3"/>
        <v>4649</v>
      </c>
      <c r="G22" s="9">
        <f t="shared" si="3"/>
        <v>196250</v>
      </c>
      <c r="H22" s="10">
        <f>100*G22/G21-100</f>
        <v>-62.353658840703702</v>
      </c>
      <c r="I22" s="14">
        <f>I17+I12</f>
        <v>36976411</v>
      </c>
      <c r="J22" s="10">
        <f>100*I22/I21-100</f>
        <v>-36.717025441625999</v>
      </c>
      <c r="K22" s="9">
        <f>G22/D22</f>
        <v>62.559770481351613</v>
      </c>
      <c r="L22" s="9">
        <f>I22/D22</f>
        <v>11787.188715333121</v>
      </c>
      <c r="M22" s="9">
        <f>G22/E22</f>
        <v>59.182750301568156</v>
      </c>
      <c r="N22" s="9">
        <f>I22/E22</f>
        <v>11150.908021712907</v>
      </c>
      <c r="O22" s="9">
        <f>G22/F22</f>
        <v>42.213379221337924</v>
      </c>
      <c r="P22" s="9">
        <f>I22/F22</f>
        <v>7953.6268014626803</v>
      </c>
      <c r="Q22" s="9">
        <f>I22/G22</f>
        <v>188.41483312101911</v>
      </c>
    </row>
    <row r="23" spans="2:17" ht="13.5" customHeight="1">
      <c r="B23" s="15"/>
      <c r="C23" s="15"/>
      <c r="D23" s="16"/>
      <c r="E23" s="16"/>
      <c r="F23" s="16"/>
      <c r="G23" s="16"/>
      <c r="H23" s="17"/>
      <c r="I23" s="16"/>
      <c r="J23" s="17"/>
      <c r="K23" s="16"/>
      <c r="L23" s="16"/>
      <c r="M23" s="16"/>
      <c r="N23" s="16"/>
      <c r="O23" s="16"/>
      <c r="P23" s="16"/>
      <c r="Q23" s="16"/>
    </row>
    <row r="24" spans="2:17">
      <c r="B24" s="2"/>
      <c r="C24" s="18" t="s">
        <v>81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"/>
      <c r="Q24" s="2"/>
    </row>
    <row r="25" spans="2:17"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9"/>
      <c r="C26" s="2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2"/>
      <c r="C27" s="2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19"/>
      <c r="C28" s="2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>
      <c r="B29" s="2"/>
      <c r="C29" s="2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>
      <c r="B30" s="2"/>
    </row>
    <row r="32" spans="2:17">
      <c r="J32" s="13"/>
    </row>
  </sheetData>
  <mergeCells count="13">
    <mergeCell ref="B18:B22"/>
    <mergeCell ref="K2:L4"/>
    <mergeCell ref="M2:N4"/>
    <mergeCell ref="O2:P4"/>
    <mergeCell ref="Q2:Q6"/>
    <mergeCell ref="B8:B12"/>
    <mergeCell ref="B13:B17"/>
    <mergeCell ref="B2:B7"/>
    <mergeCell ref="C2:C7"/>
    <mergeCell ref="D2:D7"/>
    <mergeCell ref="E2:E7"/>
    <mergeCell ref="F2:F6"/>
    <mergeCell ref="G2:J4"/>
  </mergeCells>
  <phoneticPr fontId="3"/>
  <pageMargins left="0.78740157480314965" right="0.39370078740157483" top="0.68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topLeftCell="A71" zoomScaleNormal="100" zoomScaleSheetLayoutView="100" workbookViewId="0"/>
  </sheetViews>
  <sheetFormatPr defaultColWidth="10" defaultRowHeight="12.75"/>
  <cols>
    <col min="1" max="1" width="1.25" style="23" customWidth="1"/>
    <col min="2" max="2" width="11.375" style="23" customWidth="1"/>
    <col min="3" max="3" width="6.25" style="23" customWidth="1"/>
    <col min="4" max="4" width="9.375" style="23" customWidth="1"/>
    <col min="5" max="5" width="6.25" style="23" customWidth="1"/>
    <col min="6" max="6" width="9.375" style="23" customWidth="1"/>
    <col min="7" max="7" width="6.25" style="23" customWidth="1"/>
    <col min="8" max="8" width="9.375" style="23" customWidth="1"/>
    <col min="9" max="9" width="6.25" style="23" customWidth="1"/>
    <col min="10" max="10" width="9.375" style="23" customWidth="1"/>
    <col min="11" max="11" width="6.25" style="23" customWidth="1"/>
    <col min="12" max="12" width="9.375" style="23" customWidth="1"/>
    <col min="13" max="13" width="1.125" style="23" customWidth="1"/>
    <col min="14" max="256" width="10" style="23"/>
    <col min="257" max="257" width="1.25" style="23" customWidth="1"/>
    <col min="258" max="258" width="11.375" style="23" customWidth="1"/>
    <col min="259" max="259" width="6.25" style="23" customWidth="1"/>
    <col min="260" max="260" width="9.375" style="23" customWidth="1"/>
    <col min="261" max="261" width="6.25" style="23" customWidth="1"/>
    <col min="262" max="262" width="9.375" style="23" customWidth="1"/>
    <col min="263" max="263" width="6.25" style="23" customWidth="1"/>
    <col min="264" max="264" width="9.375" style="23" customWidth="1"/>
    <col min="265" max="265" width="6.25" style="23" customWidth="1"/>
    <col min="266" max="266" width="9.375" style="23" customWidth="1"/>
    <col min="267" max="267" width="6.25" style="23" customWidth="1"/>
    <col min="268" max="268" width="9.375" style="23" customWidth="1"/>
    <col min="269" max="269" width="1.125" style="23" customWidth="1"/>
    <col min="270" max="512" width="10" style="23"/>
    <col min="513" max="513" width="1.25" style="23" customWidth="1"/>
    <col min="514" max="514" width="11.375" style="23" customWidth="1"/>
    <col min="515" max="515" width="6.25" style="23" customWidth="1"/>
    <col min="516" max="516" width="9.375" style="23" customWidth="1"/>
    <col min="517" max="517" width="6.25" style="23" customWidth="1"/>
    <col min="518" max="518" width="9.375" style="23" customWidth="1"/>
    <col min="519" max="519" width="6.25" style="23" customWidth="1"/>
    <col min="520" max="520" width="9.375" style="23" customWidth="1"/>
    <col min="521" max="521" width="6.25" style="23" customWidth="1"/>
    <col min="522" max="522" width="9.375" style="23" customWidth="1"/>
    <col min="523" max="523" width="6.25" style="23" customWidth="1"/>
    <col min="524" max="524" width="9.375" style="23" customWidth="1"/>
    <col min="525" max="525" width="1.125" style="23" customWidth="1"/>
    <col min="526" max="768" width="10" style="23"/>
    <col min="769" max="769" width="1.25" style="23" customWidth="1"/>
    <col min="770" max="770" width="11.375" style="23" customWidth="1"/>
    <col min="771" max="771" width="6.25" style="23" customWidth="1"/>
    <col min="772" max="772" width="9.375" style="23" customWidth="1"/>
    <col min="773" max="773" width="6.25" style="23" customWidth="1"/>
    <col min="774" max="774" width="9.375" style="23" customWidth="1"/>
    <col min="775" max="775" width="6.25" style="23" customWidth="1"/>
    <col min="776" max="776" width="9.375" style="23" customWidth="1"/>
    <col min="777" max="777" width="6.25" style="23" customWidth="1"/>
    <col min="778" max="778" width="9.375" style="23" customWidth="1"/>
    <col min="779" max="779" width="6.25" style="23" customWidth="1"/>
    <col min="780" max="780" width="9.375" style="23" customWidth="1"/>
    <col min="781" max="781" width="1.125" style="23" customWidth="1"/>
    <col min="782" max="1024" width="10" style="23"/>
    <col min="1025" max="1025" width="1.25" style="23" customWidth="1"/>
    <col min="1026" max="1026" width="11.375" style="23" customWidth="1"/>
    <col min="1027" max="1027" width="6.25" style="23" customWidth="1"/>
    <col min="1028" max="1028" width="9.375" style="23" customWidth="1"/>
    <col min="1029" max="1029" width="6.25" style="23" customWidth="1"/>
    <col min="1030" max="1030" width="9.375" style="23" customWidth="1"/>
    <col min="1031" max="1031" width="6.25" style="23" customWidth="1"/>
    <col min="1032" max="1032" width="9.375" style="23" customWidth="1"/>
    <col min="1033" max="1033" width="6.25" style="23" customWidth="1"/>
    <col min="1034" max="1034" width="9.375" style="23" customWidth="1"/>
    <col min="1035" max="1035" width="6.25" style="23" customWidth="1"/>
    <col min="1036" max="1036" width="9.375" style="23" customWidth="1"/>
    <col min="1037" max="1037" width="1.125" style="23" customWidth="1"/>
    <col min="1038" max="1280" width="10" style="23"/>
    <col min="1281" max="1281" width="1.25" style="23" customWidth="1"/>
    <col min="1282" max="1282" width="11.375" style="23" customWidth="1"/>
    <col min="1283" max="1283" width="6.25" style="23" customWidth="1"/>
    <col min="1284" max="1284" width="9.375" style="23" customWidth="1"/>
    <col min="1285" max="1285" width="6.25" style="23" customWidth="1"/>
    <col min="1286" max="1286" width="9.375" style="23" customWidth="1"/>
    <col min="1287" max="1287" width="6.25" style="23" customWidth="1"/>
    <col min="1288" max="1288" width="9.375" style="23" customWidth="1"/>
    <col min="1289" max="1289" width="6.25" style="23" customWidth="1"/>
    <col min="1290" max="1290" width="9.375" style="23" customWidth="1"/>
    <col min="1291" max="1291" width="6.25" style="23" customWidth="1"/>
    <col min="1292" max="1292" width="9.375" style="23" customWidth="1"/>
    <col min="1293" max="1293" width="1.125" style="23" customWidth="1"/>
    <col min="1294" max="1536" width="10" style="23"/>
    <col min="1537" max="1537" width="1.25" style="23" customWidth="1"/>
    <col min="1538" max="1538" width="11.375" style="23" customWidth="1"/>
    <col min="1539" max="1539" width="6.25" style="23" customWidth="1"/>
    <col min="1540" max="1540" width="9.375" style="23" customWidth="1"/>
    <col min="1541" max="1541" width="6.25" style="23" customWidth="1"/>
    <col min="1542" max="1542" width="9.375" style="23" customWidth="1"/>
    <col min="1543" max="1543" width="6.25" style="23" customWidth="1"/>
    <col min="1544" max="1544" width="9.375" style="23" customWidth="1"/>
    <col min="1545" max="1545" width="6.25" style="23" customWidth="1"/>
    <col min="1546" max="1546" width="9.375" style="23" customWidth="1"/>
    <col min="1547" max="1547" width="6.25" style="23" customWidth="1"/>
    <col min="1548" max="1548" width="9.375" style="23" customWidth="1"/>
    <col min="1549" max="1549" width="1.125" style="23" customWidth="1"/>
    <col min="1550" max="1792" width="10" style="23"/>
    <col min="1793" max="1793" width="1.25" style="23" customWidth="1"/>
    <col min="1794" max="1794" width="11.375" style="23" customWidth="1"/>
    <col min="1795" max="1795" width="6.25" style="23" customWidth="1"/>
    <col min="1796" max="1796" width="9.375" style="23" customWidth="1"/>
    <col min="1797" max="1797" width="6.25" style="23" customWidth="1"/>
    <col min="1798" max="1798" width="9.375" style="23" customWidth="1"/>
    <col min="1799" max="1799" width="6.25" style="23" customWidth="1"/>
    <col min="1800" max="1800" width="9.375" style="23" customWidth="1"/>
    <col min="1801" max="1801" width="6.25" style="23" customWidth="1"/>
    <col min="1802" max="1802" width="9.375" style="23" customWidth="1"/>
    <col min="1803" max="1803" width="6.25" style="23" customWidth="1"/>
    <col min="1804" max="1804" width="9.375" style="23" customWidth="1"/>
    <col min="1805" max="1805" width="1.125" style="23" customWidth="1"/>
    <col min="1806" max="2048" width="10" style="23"/>
    <col min="2049" max="2049" width="1.25" style="23" customWidth="1"/>
    <col min="2050" max="2050" width="11.375" style="23" customWidth="1"/>
    <col min="2051" max="2051" width="6.25" style="23" customWidth="1"/>
    <col min="2052" max="2052" width="9.375" style="23" customWidth="1"/>
    <col min="2053" max="2053" width="6.25" style="23" customWidth="1"/>
    <col min="2054" max="2054" width="9.375" style="23" customWidth="1"/>
    <col min="2055" max="2055" width="6.25" style="23" customWidth="1"/>
    <col min="2056" max="2056" width="9.375" style="23" customWidth="1"/>
    <col min="2057" max="2057" width="6.25" style="23" customWidth="1"/>
    <col min="2058" max="2058" width="9.375" style="23" customWidth="1"/>
    <col min="2059" max="2059" width="6.25" style="23" customWidth="1"/>
    <col min="2060" max="2060" width="9.375" style="23" customWidth="1"/>
    <col min="2061" max="2061" width="1.125" style="23" customWidth="1"/>
    <col min="2062" max="2304" width="10" style="23"/>
    <col min="2305" max="2305" width="1.25" style="23" customWidth="1"/>
    <col min="2306" max="2306" width="11.375" style="23" customWidth="1"/>
    <col min="2307" max="2307" width="6.25" style="23" customWidth="1"/>
    <col min="2308" max="2308" width="9.375" style="23" customWidth="1"/>
    <col min="2309" max="2309" width="6.25" style="23" customWidth="1"/>
    <col min="2310" max="2310" width="9.375" style="23" customWidth="1"/>
    <col min="2311" max="2311" width="6.25" style="23" customWidth="1"/>
    <col min="2312" max="2312" width="9.375" style="23" customWidth="1"/>
    <col min="2313" max="2313" width="6.25" style="23" customWidth="1"/>
    <col min="2314" max="2314" width="9.375" style="23" customWidth="1"/>
    <col min="2315" max="2315" width="6.25" style="23" customWidth="1"/>
    <col min="2316" max="2316" width="9.375" style="23" customWidth="1"/>
    <col min="2317" max="2317" width="1.125" style="23" customWidth="1"/>
    <col min="2318" max="2560" width="10" style="23"/>
    <col min="2561" max="2561" width="1.25" style="23" customWidth="1"/>
    <col min="2562" max="2562" width="11.375" style="23" customWidth="1"/>
    <col min="2563" max="2563" width="6.25" style="23" customWidth="1"/>
    <col min="2564" max="2564" width="9.375" style="23" customWidth="1"/>
    <col min="2565" max="2565" width="6.25" style="23" customWidth="1"/>
    <col min="2566" max="2566" width="9.375" style="23" customWidth="1"/>
    <col min="2567" max="2567" width="6.25" style="23" customWidth="1"/>
    <col min="2568" max="2568" width="9.375" style="23" customWidth="1"/>
    <col min="2569" max="2569" width="6.25" style="23" customWidth="1"/>
    <col min="2570" max="2570" width="9.375" style="23" customWidth="1"/>
    <col min="2571" max="2571" width="6.25" style="23" customWidth="1"/>
    <col min="2572" max="2572" width="9.375" style="23" customWidth="1"/>
    <col min="2573" max="2573" width="1.125" style="23" customWidth="1"/>
    <col min="2574" max="2816" width="10" style="23"/>
    <col min="2817" max="2817" width="1.25" style="23" customWidth="1"/>
    <col min="2818" max="2818" width="11.375" style="23" customWidth="1"/>
    <col min="2819" max="2819" width="6.25" style="23" customWidth="1"/>
    <col min="2820" max="2820" width="9.375" style="23" customWidth="1"/>
    <col min="2821" max="2821" width="6.25" style="23" customWidth="1"/>
    <col min="2822" max="2822" width="9.375" style="23" customWidth="1"/>
    <col min="2823" max="2823" width="6.25" style="23" customWidth="1"/>
    <col min="2824" max="2824" width="9.375" style="23" customWidth="1"/>
    <col min="2825" max="2825" width="6.25" style="23" customWidth="1"/>
    <col min="2826" max="2826" width="9.375" style="23" customWidth="1"/>
    <col min="2827" max="2827" width="6.25" style="23" customWidth="1"/>
    <col min="2828" max="2828" width="9.375" style="23" customWidth="1"/>
    <col min="2829" max="2829" width="1.125" style="23" customWidth="1"/>
    <col min="2830" max="3072" width="10" style="23"/>
    <col min="3073" max="3073" width="1.25" style="23" customWidth="1"/>
    <col min="3074" max="3074" width="11.375" style="23" customWidth="1"/>
    <col min="3075" max="3075" width="6.25" style="23" customWidth="1"/>
    <col min="3076" max="3076" width="9.375" style="23" customWidth="1"/>
    <col min="3077" max="3077" width="6.25" style="23" customWidth="1"/>
    <col min="3078" max="3078" width="9.375" style="23" customWidth="1"/>
    <col min="3079" max="3079" width="6.25" style="23" customWidth="1"/>
    <col min="3080" max="3080" width="9.375" style="23" customWidth="1"/>
    <col min="3081" max="3081" width="6.25" style="23" customWidth="1"/>
    <col min="3082" max="3082" width="9.375" style="23" customWidth="1"/>
    <col min="3083" max="3083" width="6.25" style="23" customWidth="1"/>
    <col min="3084" max="3084" width="9.375" style="23" customWidth="1"/>
    <col min="3085" max="3085" width="1.125" style="23" customWidth="1"/>
    <col min="3086" max="3328" width="10" style="23"/>
    <col min="3329" max="3329" width="1.25" style="23" customWidth="1"/>
    <col min="3330" max="3330" width="11.375" style="23" customWidth="1"/>
    <col min="3331" max="3331" width="6.25" style="23" customWidth="1"/>
    <col min="3332" max="3332" width="9.375" style="23" customWidth="1"/>
    <col min="3333" max="3333" width="6.25" style="23" customWidth="1"/>
    <col min="3334" max="3334" width="9.375" style="23" customWidth="1"/>
    <col min="3335" max="3335" width="6.25" style="23" customWidth="1"/>
    <col min="3336" max="3336" width="9.375" style="23" customWidth="1"/>
    <col min="3337" max="3337" width="6.25" style="23" customWidth="1"/>
    <col min="3338" max="3338" width="9.375" style="23" customWidth="1"/>
    <col min="3339" max="3339" width="6.25" style="23" customWidth="1"/>
    <col min="3340" max="3340" width="9.375" style="23" customWidth="1"/>
    <col min="3341" max="3341" width="1.125" style="23" customWidth="1"/>
    <col min="3342" max="3584" width="10" style="23"/>
    <col min="3585" max="3585" width="1.25" style="23" customWidth="1"/>
    <col min="3586" max="3586" width="11.375" style="23" customWidth="1"/>
    <col min="3587" max="3587" width="6.25" style="23" customWidth="1"/>
    <col min="3588" max="3588" width="9.375" style="23" customWidth="1"/>
    <col min="3589" max="3589" width="6.25" style="23" customWidth="1"/>
    <col min="3590" max="3590" width="9.375" style="23" customWidth="1"/>
    <col min="3591" max="3591" width="6.25" style="23" customWidth="1"/>
    <col min="3592" max="3592" width="9.375" style="23" customWidth="1"/>
    <col min="3593" max="3593" width="6.25" style="23" customWidth="1"/>
    <col min="3594" max="3594" width="9.375" style="23" customWidth="1"/>
    <col min="3595" max="3595" width="6.25" style="23" customWidth="1"/>
    <col min="3596" max="3596" width="9.375" style="23" customWidth="1"/>
    <col min="3597" max="3597" width="1.125" style="23" customWidth="1"/>
    <col min="3598" max="3840" width="10" style="23"/>
    <col min="3841" max="3841" width="1.25" style="23" customWidth="1"/>
    <col min="3842" max="3842" width="11.375" style="23" customWidth="1"/>
    <col min="3843" max="3843" width="6.25" style="23" customWidth="1"/>
    <col min="3844" max="3844" width="9.375" style="23" customWidth="1"/>
    <col min="3845" max="3845" width="6.25" style="23" customWidth="1"/>
    <col min="3846" max="3846" width="9.375" style="23" customWidth="1"/>
    <col min="3847" max="3847" width="6.25" style="23" customWidth="1"/>
    <col min="3848" max="3848" width="9.375" style="23" customWidth="1"/>
    <col min="3849" max="3849" width="6.25" style="23" customWidth="1"/>
    <col min="3850" max="3850" width="9.375" style="23" customWidth="1"/>
    <col min="3851" max="3851" width="6.25" style="23" customWidth="1"/>
    <col min="3852" max="3852" width="9.375" style="23" customWidth="1"/>
    <col min="3853" max="3853" width="1.125" style="23" customWidth="1"/>
    <col min="3854" max="4096" width="10" style="23"/>
    <col min="4097" max="4097" width="1.25" style="23" customWidth="1"/>
    <col min="4098" max="4098" width="11.375" style="23" customWidth="1"/>
    <col min="4099" max="4099" width="6.25" style="23" customWidth="1"/>
    <col min="4100" max="4100" width="9.375" style="23" customWidth="1"/>
    <col min="4101" max="4101" width="6.25" style="23" customWidth="1"/>
    <col min="4102" max="4102" width="9.375" style="23" customWidth="1"/>
    <col min="4103" max="4103" width="6.25" style="23" customWidth="1"/>
    <col min="4104" max="4104" width="9.375" style="23" customWidth="1"/>
    <col min="4105" max="4105" width="6.25" style="23" customWidth="1"/>
    <col min="4106" max="4106" width="9.375" style="23" customWidth="1"/>
    <col min="4107" max="4107" width="6.25" style="23" customWidth="1"/>
    <col min="4108" max="4108" width="9.375" style="23" customWidth="1"/>
    <col min="4109" max="4109" width="1.125" style="23" customWidth="1"/>
    <col min="4110" max="4352" width="10" style="23"/>
    <col min="4353" max="4353" width="1.25" style="23" customWidth="1"/>
    <col min="4354" max="4354" width="11.375" style="23" customWidth="1"/>
    <col min="4355" max="4355" width="6.25" style="23" customWidth="1"/>
    <col min="4356" max="4356" width="9.375" style="23" customWidth="1"/>
    <col min="4357" max="4357" width="6.25" style="23" customWidth="1"/>
    <col min="4358" max="4358" width="9.375" style="23" customWidth="1"/>
    <col min="4359" max="4359" width="6.25" style="23" customWidth="1"/>
    <col min="4360" max="4360" width="9.375" style="23" customWidth="1"/>
    <col min="4361" max="4361" width="6.25" style="23" customWidth="1"/>
    <col min="4362" max="4362" width="9.375" style="23" customWidth="1"/>
    <col min="4363" max="4363" width="6.25" style="23" customWidth="1"/>
    <col min="4364" max="4364" width="9.375" style="23" customWidth="1"/>
    <col min="4365" max="4365" width="1.125" style="23" customWidth="1"/>
    <col min="4366" max="4608" width="10" style="23"/>
    <col min="4609" max="4609" width="1.25" style="23" customWidth="1"/>
    <col min="4610" max="4610" width="11.375" style="23" customWidth="1"/>
    <col min="4611" max="4611" width="6.25" style="23" customWidth="1"/>
    <col min="4612" max="4612" width="9.375" style="23" customWidth="1"/>
    <col min="4613" max="4613" width="6.25" style="23" customWidth="1"/>
    <col min="4614" max="4614" width="9.375" style="23" customWidth="1"/>
    <col min="4615" max="4615" width="6.25" style="23" customWidth="1"/>
    <col min="4616" max="4616" width="9.375" style="23" customWidth="1"/>
    <col min="4617" max="4617" width="6.25" style="23" customWidth="1"/>
    <col min="4618" max="4618" width="9.375" style="23" customWidth="1"/>
    <col min="4619" max="4619" width="6.25" style="23" customWidth="1"/>
    <col min="4620" max="4620" width="9.375" style="23" customWidth="1"/>
    <col min="4621" max="4621" width="1.125" style="23" customWidth="1"/>
    <col min="4622" max="4864" width="10" style="23"/>
    <col min="4865" max="4865" width="1.25" style="23" customWidth="1"/>
    <col min="4866" max="4866" width="11.375" style="23" customWidth="1"/>
    <col min="4867" max="4867" width="6.25" style="23" customWidth="1"/>
    <col min="4868" max="4868" width="9.375" style="23" customWidth="1"/>
    <col min="4869" max="4869" width="6.25" style="23" customWidth="1"/>
    <col min="4870" max="4870" width="9.375" style="23" customWidth="1"/>
    <col min="4871" max="4871" width="6.25" style="23" customWidth="1"/>
    <col min="4872" max="4872" width="9.375" style="23" customWidth="1"/>
    <col min="4873" max="4873" width="6.25" style="23" customWidth="1"/>
    <col min="4874" max="4874" width="9.375" style="23" customWidth="1"/>
    <col min="4875" max="4875" width="6.25" style="23" customWidth="1"/>
    <col min="4876" max="4876" width="9.375" style="23" customWidth="1"/>
    <col min="4877" max="4877" width="1.125" style="23" customWidth="1"/>
    <col min="4878" max="5120" width="10" style="23"/>
    <col min="5121" max="5121" width="1.25" style="23" customWidth="1"/>
    <col min="5122" max="5122" width="11.375" style="23" customWidth="1"/>
    <col min="5123" max="5123" width="6.25" style="23" customWidth="1"/>
    <col min="5124" max="5124" width="9.375" style="23" customWidth="1"/>
    <col min="5125" max="5125" width="6.25" style="23" customWidth="1"/>
    <col min="5126" max="5126" width="9.375" style="23" customWidth="1"/>
    <col min="5127" max="5127" width="6.25" style="23" customWidth="1"/>
    <col min="5128" max="5128" width="9.375" style="23" customWidth="1"/>
    <col min="5129" max="5129" width="6.25" style="23" customWidth="1"/>
    <col min="5130" max="5130" width="9.375" style="23" customWidth="1"/>
    <col min="5131" max="5131" width="6.25" style="23" customWidth="1"/>
    <col min="5132" max="5132" width="9.375" style="23" customWidth="1"/>
    <col min="5133" max="5133" width="1.125" style="23" customWidth="1"/>
    <col min="5134" max="5376" width="10" style="23"/>
    <col min="5377" max="5377" width="1.25" style="23" customWidth="1"/>
    <col min="5378" max="5378" width="11.375" style="23" customWidth="1"/>
    <col min="5379" max="5379" width="6.25" style="23" customWidth="1"/>
    <col min="5380" max="5380" width="9.375" style="23" customWidth="1"/>
    <col min="5381" max="5381" width="6.25" style="23" customWidth="1"/>
    <col min="5382" max="5382" width="9.375" style="23" customWidth="1"/>
    <col min="5383" max="5383" width="6.25" style="23" customWidth="1"/>
    <col min="5384" max="5384" width="9.375" style="23" customWidth="1"/>
    <col min="5385" max="5385" width="6.25" style="23" customWidth="1"/>
    <col min="5386" max="5386" width="9.375" style="23" customWidth="1"/>
    <col min="5387" max="5387" width="6.25" style="23" customWidth="1"/>
    <col min="5388" max="5388" width="9.375" style="23" customWidth="1"/>
    <col min="5389" max="5389" width="1.125" style="23" customWidth="1"/>
    <col min="5390" max="5632" width="10" style="23"/>
    <col min="5633" max="5633" width="1.25" style="23" customWidth="1"/>
    <col min="5634" max="5634" width="11.375" style="23" customWidth="1"/>
    <col min="5635" max="5635" width="6.25" style="23" customWidth="1"/>
    <col min="5636" max="5636" width="9.375" style="23" customWidth="1"/>
    <col min="5637" max="5637" width="6.25" style="23" customWidth="1"/>
    <col min="5638" max="5638" width="9.375" style="23" customWidth="1"/>
    <col min="5639" max="5639" width="6.25" style="23" customWidth="1"/>
    <col min="5640" max="5640" width="9.375" style="23" customWidth="1"/>
    <col min="5641" max="5641" width="6.25" style="23" customWidth="1"/>
    <col min="5642" max="5642" width="9.375" style="23" customWidth="1"/>
    <col min="5643" max="5643" width="6.25" style="23" customWidth="1"/>
    <col min="5644" max="5644" width="9.375" style="23" customWidth="1"/>
    <col min="5645" max="5645" width="1.125" style="23" customWidth="1"/>
    <col min="5646" max="5888" width="10" style="23"/>
    <col min="5889" max="5889" width="1.25" style="23" customWidth="1"/>
    <col min="5890" max="5890" width="11.375" style="23" customWidth="1"/>
    <col min="5891" max="5891" width="6.25" style="23" customWidth="1"/>
    <col min="5892" max="5892" width="9.375" style="23" customWidth="1"/>
    <col min="5893" max="5893" width="6.25" style="23" customWidth="1"/>
    <col min="5894" max="5894" width="9.375" style="23" customWidth="1"/>
    <col min="5895" max="5895" width="6.25" style="23" customWidth="1"/>
    <col min="5896" max="5896" width="9.375" style="23" customWidth="1"/>
    <col min="5897" max="5897" width="6.25" style="23" customWidth="1"/>
    <col min="5898" max="5898" width="9.375" style="23" customWidth="1"/>
    <col min="5899" max="5899" width="6.25" style="23" customWidth="1"/>
    <col min="5900" max="5900" width="9.375" style="23" customWidth="1"/>
    <col min="5901" max="5901" width="1.125" style="23" customWidth="1"/>
    <col min="5902" max="6144" width="10" style="23"/>
    <col min="6145" max="6145" width="1.25" style="23" customWidth="1"/>
    <col min="6146" max="6146" width="11.375" style="23" customWidth="1"/>
    <col min="6147" max="6147" width="6.25" style="23" customWidth="1"/>
    <col min="6148" max="6148" width="9.375" style="23" customWidth="1"/>
    <col min="6149" max="6149" width="6.25" style="23" customWidth="1"/>
    <col min="6150" max="6150" width="9.375" style="23" customWidth="1"/>
    <col min="6151" max="6151" width="6.25" style="23" customWidth="1"/>
    <col min="6152" max="6152" width="9.375" style="23" customWidth="1"/>
    <col min="6153" max="6153" width="6.25" style="23" customWidth="1"/>
    <col min="6154" max="6154" width="9.375" style="23" customWidth="1"/>
    <col min="6155" max="6155" width="6.25" style="23" customWidth="1"/>
    <col min="6156" max="6156" width="9.375" style="23" customWidth="1"/>
    <col min="6157" max="6157" width="1.125" style="23" customWidth="1"/>
    <col min="6158" max="6400" width="10" style="23"/>
    <col min="6401" max="6401" width="1.25" style="23" customWidth="1"/>
    <col min="6402" max="6402" width="11.375" style="23" customWidth="1"/>
    <col min="6403" max="6403" width="6.25" style="23" customWidth="1"/>
    <col min="6404" max="6404" width="9.375" style="23" customWidth="1"/>
    <col min="6405" max="6405" width="6.25" style="23" customWidth="1"/>
    <col min="6406" max="6406" width="9.375" style="23" customWidth="1"/>
    <col min="6407" max="6407" width="6.25" style="23" customWidth="1"/>
    <col min="6408" max="6408" width="9.375" style="23" customWidth="1"/>
    <col min="6409" max="6409" width="6.25" style="23" customWidth="1"/>
    <col min="6410" max="6410" width="9.375" style="23" customWidth="1"/>
    <col min="6411" max="6411" width="6.25" style="23" customWidth="1"/>
    <col min="6412" max="6412" width="9.375" style="23" customWidth="1"/>
    <col min="6413" max="6413" width="1.125" style="23" customWidth="1"/>
    <col min="6414" max="6656" width="10" style="23"/>
    <col min="6657" max="6657" width="1.25" style="23" customWidth="1"/>
    <col min="6658" max="6658" width="11.375" style="23" customWidth="1"/>
    <col min="6659" max="6659" width="6.25" style="23" customWidth="1"/>
    <col min="6660" max="6660" width="9.375" style="23" customWidth="1"/>
    <col min="6661" max="6661" width="6.25" style="23" customWidth="1"/>
    <col min="6662" max="6662" width="9.375" style="23" customWidth="1"/>
    <col min="6663" max="6663" width="6.25" style="23" customWidth="1"/>
    <col min="6664" max="6664" width="9.375" style="23" customWidth="1"/>
    <col min="6665" max="6665" width="6.25" style="23" customWidth="1"/>
    <col min="6666" max="6666" width="9.375" style="23" customWidth="1"/>
    <col min="6667" max="6667" width="6.25" style="23" customWidth="1"/>
    <col min="6668" max="6668" width="9.375" style="23" customWidth="1"/>
    <col min="6669" max="6669" width="1.125" style="23" customWidth="1"/>
    <col min="6670" max="6912" width="10" style="23"/>
    <col min="6913" max="6913" width="1.25" style="23" customWidth="1"/>
    <col min="6914" max="6914" width="11.375" style="23" customWidth="1"/>
    <col min="6915" max="6915" width="6.25" style="23" customWidth="1"/>
    <col min="6916" max="6916" width="9.375" style="23" customWidth="1"/>
    <col min="6917" max="6917" width="6.25" style="23" customWidth="1"/>
    <col min="6918" max="6918" width="9.375" style="23" customWidth="1"/>
    <col min="6919" max="6919" width="6.25" style="23" customWidth="1"/>
    <col min="6920" max="6920" width="9.375" style="23" customWidth="1"/>
    <col min="6921" max="6921" width="6.25" style="23" customWidth="1"/>
    <col min="6922" max="6922" width="9.375" style="23" customWidth="1"/>
    <col min="6923" max="6923" width="6.25" style="23" customWidth="1"/>
    <col min="6924" max="6924" width="9.375" style="23" customWidth="1"/>
    <col min="6925" max="6925" width="1.125" style="23" customWidth="1"/>
    <col min="6926" max="7168" width="10" style="23"/>
    <col min="7169" max="7169" width="1.25" style="23" customWidth="1"/>
    <col min="7170" max="7170" width="11.375" style="23" customWidth="1"/>
    <col min="7171" max="7171" width="6.25" style="23" customWidth="1"/>
    <col min="7172" max="7172" width="9.375" style="23" customWidth="1"/>
    <col min="7173" max="7173" width="6.25" style="23" customWidth="1"/>
    <col min="7174" max="7174" width="9.375" style="23" customWidth="1"/>
    <col min="7175" max="7175" width="6.25" style="23" customWidth="1"/>
    <col min="7176" max="7176" width="9.375" style="23" customWidth="1"/>
    <col min="7177" max="7177" width="6.25" style="23" customWidth="1"/>
    <col min="7178" max="7178" width="9.375" style="23" customWidth="1"/>
    <col min="7179" max="7179" width="6.25" style="23" customWidth="1"/>
    <col min="7180" max="7180" width="9.375" style="23" customWidth="1"/>
    <col min="7181" max="7181" width="1.125" style="23" customWidth="1"/>
    <col min="7182" max="7424" width="10" style="23"/>
    <col min="7425" max="7425" width="1.25" style="23" customWidth="1"/>
    <col min="7426" max="7426" width="11.375" style="23" customWidth="1"/>
    <col min="7427" max="7427" width="6.25" style="23" customWidth="1"/>
    <col min="7428" max="7428" width="9.375" style="23" customWidth="1"/>
    <col min="7429" max="7429" width="6.25" style="23" customWidth="1"/>
    <col min="7430" max="7430" width="9.375" style="23" customWidth="1"/>
    <col min="7431" max="7431" width="6.25" style="23" customWidth="1"/>
    <col min="7432" max="7432" width="9.375" style="23" customWidth="1"/>
    <col min="7433" max="7433" width="6.25" style="23" customWidth="1"/>
    <col min="7434" max="7434" width="9.375" style="23" customWidth="1"/>
    <col min="7435" max="7435" width="6.25" style="23" customWidth="1"/>
    <col min="7436" max="7436" width="9.375" style="23" customWidth="1"/>
    <col min="7437" max="7437" width="1.125" style="23" customWidth="1"/>
    <col min="7438" max="7680" width="10" style="23"/>
    <col min="7681" max="7681" width="1.25" style="23" customWidth="1"/>
    <col min="7682" max="7682" width="11.375" style="23" customWidth="1"/>
    <col min="7683" max="7683" width="6.25" style="23" customWidth="1"/>
    <col min="7684" max="7684" width="9.375" style="23" customWidth="1"/>
    <col min="7685" max="7685" width="6.25" style="23" customWidth="1"/>
    <col min="7686" max="7686" width="9.375" style="23" customWidth="1"/>
    <col min="7687" max="7687" width="6.25" style="23" customWidth="1"/>
    <col min="7688" max="7688" width="9.375" style="23" customWidth="1"/>
    <col min="7689" max="7689" width="6.25" style="23" customWidth="1"/>
    <col min="7690" max="7690" width="9.375" style="23" customWidth="1"/>
    <col min="7691" max="7691" width="6.25" style="23" customWidth="1"/>
    <col min="7692" max="7692" width="9.375" style="23" customWidth="1"/>
    <col min="7693" max="7693" width="1.125" style="23" customWidth="1"/>
    <col min="7694" max="7936" width="10" style="23"/>
    <col min="7937" max="7937" width="1.25" style="23" customWidth="1"/>
    <col min="7938" max="7938" width="11.375" style="23" customWidth="1"/>
    <col min="7939" max="7939" width="6.25" style="23" customWidth="1"/>
    <col min="7940" max="7940" width="9.375" style="23" customWidth="1"/>
    <col min="7941" max="7941" width="6.25" style="23" customWidth="1"/>
    <col min="7942" max="7942" width="9.375" style="23" customWidth="1"/>
    <col min="7943" max="7943" width="6.25" style="23" customWidth="1"/>
    <col min="7944" max="7944" width="9.375" style="23" customWidth="1"/>
    <col min="7945" max="7945" width="6.25" style="23" customWidth="1"/>
    <col min="7946" max="7946" width="9.375" style="23" customWidth="1"/>
    <col min="7947" max="7947" width="6.25" style="23" customWidth="1"/>
    <col min="7948" max="7948" width="9.375" style="23" customWidth="1"/>
    <col min="7949" max="7949" width="1.125" style="23" customWidth="1"/>
    <col min="7950" max="8192" width="10" style="23"/>
    <col min="8193" max="8193" width="1.25" style="23" customWidth="1"/>
    <col min="8194" max="8194" width="11.375" style="23" customWidth="1"/>
    <col min="8195" max="8195" width="6.25" style="23" customWidth="1"/>
    <col min="8196" max="8196" width="9.375" style="23" customWidth="1"/>
    <col min="8197" max="8197" width="6.25" style="23" customWidth="1"/>
    <col min="8198" max="8198" width="9.375" style="23" customWidth="1"/>
    <col min="8199" max="8199" width="6.25" style="23" customWidth="1"/>
    <col min="8200" max="8200" width="9.375" style="23" customWidth="1"/>
    <col min="8201" max="8201" width="6.25" style="23" customWidth="1"/>
    <col min="8202" max="8202" width="9.375" style="23" customWidth="1"/>
    <col min="8203" max="8203" width="6.25" style="23" customWidth="1"/>
    <col min="8204" max="8204" width="9.375" style="23" customWidth="1"/>
    <col min="8205" max="8205" width="1.125" style="23" customWidth="1"/>
    <col min="8206" max="8448" width="10" style="23"/>
    <col min="8449" max="8449" width="1.25" style="23" customWidth="1"/>
    <col min="8450" max="8450" width="11.375" style="23" customWidth="1"/>
    <col min="8451" max="8451" width="6.25" style="23" customWidth="1"/>
    <col min="8452" max="8452" width="9.375" style="23" customWidth="1"/>
    <col min="8453" max="8453" width="6.25" style="23" customWidth="1"/>
    <col min="8454" max="8454" width="9.375" style="23" customWidth="1"/>
    <col min="8455" max="8455" width="6.25" style="23" customWidth="1"/>
    <col min="8456" max="8456" width="9.375" style="23" customWidth="1"/>
    <col min="8457" max="8457" width="6.25" style="23" customWidth="1"/>
    <col min="8458" max="8458" width="9.375" style="23" customWidth="1"/>
    <col min="8459" max="8459" width="6.25" style="23" customWidth="1"/>
    <col min="8460" max="8460" width="9.375" style="23" customWidth="1"/>
    <col min="8461" max="8461" width="1.125" style="23" customWidth="1"/>
    <col min="8462" max="8704" width="10" style="23"/>
    <col min="8705" max="8705" width="1.25" style="23" customWidth="1"/>
    <col min="8706" max="8706" width="11.375" style="23" customWidth="1"/>
    <col min="8707" max="8707" width="6.25" style="23" customWidth="1"/>
    <col min="8708" max="8708" width="9.375" style="23" customWidth="1"/>
    <col min="8709" max="8709" width="6.25" style="23" customWidth="1"/>
    <col min="8710" max="8710" width="9.375" style="23" customWidth="1"/>
    <col min="8711" max="8711" width="6.25" style="23" customWidth="1"/>
    <col min="8712" max="8712" width="9.375" style="23" customWidth="1"/>
    <col min="8713" max="8713" width="6.25" style="23" customWidth="1"/>
    <col min="8714" max="8714" width="9.375" style="23" customWidth="1"/>
    <col min="8715" max="8715" width="6.25" style="23" customWidth="1"/>
    <col min="8716" max="8716" width="9.375" style="23" customWidth="1"/>
    <col min="8717" max="8717" width="1.125" style="23" customWidth="1"/>
    <col min="8718" max="8960" width="10" style="23"/>
    <col min="8961" max="8961" width="1.25" style="23" customWidth="1"/>
    <col min="8962" max="8962" width="11.375" style="23" customWidth="1"/>
    <col min="8963" max="8963" width="6.25" style="23" customWidth="1"/>
    <col min="8964" max="8964" width="9.375" style="23" customWidth="1"/>
    <col min="8965" max="8965" width="6.25" style="23" customWidth="1"/>
    <col min="8966" max="8966" width="9.375" style="23" customWidth="1"/>
    <col min="8967" max="8967" width="6.25" style="23" customWidth="1"/>
    <col min="8968" max="8968" width="9.375" style="23" customWidth="1"/>
    <col min="8969" max="8969" width="6.25" style="23" customWidth="1"/>
    <col min="8970" max="8970" width="9.375" style="23" customWidth="1"/>
    <col min="8971" max="8971" width="6.25" style="23" customWidth="1"/>
    <col min="8972" max="8972" width="9.375" style="23" customWidth="1"/>
    <col min="8973" max="8973" width="1.125" style="23" customWidth="1"/>
    <col min="8974" max="9216" width="10" style="23"/>
    <col min="9217" max="9217" width="1.25" style="23" customWidth="1"/>
    <col min="9218" max="9218" width="11.375" style="23" customWidth="1"/>
    <col min="9219" max="9219" width="6.25" style="23" customWidth="1"/>
    <col min="9220" max="9220" width="9.375" style="23" customWidth="1"/>
    <col min="9221" max="9221" width="6.25" style="23" customWidth="1"/>
    <col min="9222" max="9222" width="9.375" style="23" customWidth="1"/>
    <col min="9223" max="9223" width="6.25" style="23" customWidth="1"/>
    <col min="9224" max="9224" width="9.375" style="23" customWidth="1"/>
    <col min="9225" max="9225" width="6.25" style="23" customWidth="1"/>
    <col min="9226" max="9226" width="9.375" style="23" customWidth="1"/>
    <col min="9227" max="9227" width="6.25" style="23" customWidth="1"/>
    <col min="9228" max="9228" width="9.375" style="23" customWidth="1"/>
    <col min="9229" max="9229" width="1.125" style="23" customWidth="1"/>
    <col min="9230" max="9472" width="10" style="23"/>
    <col min="9473" max="9473" width="1.25" style="23" customWidth="1"/>
    <col min="9474" max="9474" width="11.375" style="23" customWidth="1"/>
    <col min="9475" max="9475" width="6.25" style="23" customWidth="1"/>
    <col min="9476" max="9476" width="9.375" style="23" customWidth="1"/>
    <col min="9477" max="9477" width="6.25" style="23" customWidth="1"/>
    <col min="9478" max="9478" width="9.375" style="23" customWidth="1"/>
    <col min="9479" max="9479" width="6.25" style="23" customWidth="1"/>
    <col min="9480" max="9480" width="9.375" style="23" customWidth="1"/>
    <col min="9481" max="9481" width="6.25" style="23" customWidth="1"/>
    <col min="9482" max="9482" width="9.375" style="23" customWidth="1"/>
    <col min="9483" max="9483" width="6.25" style="23" customWidth="1"/>
    <col min="9484" max="9484" width="9.375" style="23" customWidth="1"/>
    <col min="9485" max="9485" width="1.125" style="23" customWidth="1"/>
    <col min="9486" max="9728" width="10" style="23"/>
    <col min="9729" max="9729" width="1.25" style="23" customWidth="1"/>
    <col min="9730" max="9730" width="11.375" style="23" customWidth="1"/>
    <col min="9731" max="9731" width="6.25" style="23" customWidth="1"/>
    <col min="9732" max="9732" width="9.375" style="23" customWidth="1"/>
    <col min="9733" max="9733" width="6.25" style="23" customWidth="1"/>
    <col min="9734" max="9734" width="9.375" style="23" customWidth="1"/>
    <col min="9735" max="9735" width="6.25" style="23" customWidth="1"/>
    <col min="9736" max="9736" width="9.375" style="23" customWidth="1"/>
    <col min="9737" max="9737" width="6.25" style="23" customWidth="1"/>
    <col min="9738" max="9738" width="9.375" style="23" customWidth="1"/>
    <col min="9739" max="9739" width="6.25" style="23" customWidth="1"/>
    <col min="9740" max="9740" width="9.375" style="23" customWidth="1"/>
    <col min="9741" max="9741" width="1.125" style="23" customWidth="1"/>
    <col min="9742" max="9984" width="10" style="23"/>
    <col min="9985" max="9985" width="1.25" style="23" customWidth="1"/>
    <col min="9986" max="9986" width="11.375" style="23" customWidth="1"/>
    <col min="9987" max="9987" width="6.25" style="23" customWidth="1"/>
    <col min="9988" max="9988" width="9.375" style="23" customWidth="1"/>
    <col min="9989" max="9989" width="6.25" style="23" customWidth="1"/>
    <col min="9990" max="9990" width="9.375" style="23" customWidth="1"/>
    <col min="9991" max="9991" width="6.25" style="23" customWidth="1"/>
    <col min="9992" max="9992" width="9.375" style="23" customWidth="1"/>
    <col min="9993" max="9993" width="6.25" style="23" customWidth="1"/>
    <col min="9994" max="9994" width="9.375" style="23" customWidth="1"/>
    <col min="9995" max="9995" width="6.25" style="23" customWidth="1"/>
    <col min="9996" max="9996" width="9.375" style="23" customWidth="1"/>
    <col min="9997" max="9997" width="1.125" style="23" customWidth="1"/>
    <col min="9998" max="10240" width="10" style="23"/>
    <col min="10241" max="10241" width="1.25" style="23" customWidth="1"/>
    <col min="10242" max="10242" width="11.375" style="23" customWidth="1"/>
    <col min="10243" max="10243" width="6.25" style="23" customWidth="1"/>
    <col min="10244" max="10244" width="9.375" style="23" customWidth="1"/>
    <col min="10245" max="10245" width="6.25" style="23" customWidth="1"/>
    <col min="10246" max="10246" width="9.375" style="23" customWidth="1"/>
    <col min="10247" max="10247" width="6.25" style="23" customWidth="1"/>
    <col min="10248" max="10248" width="9.375" style="23" customWidth="1"/>
    <col min="10249" max="10249" width="6.25" style="23" customWidth="1"/>
    <col min="10250" max="10250" width="9.375" style="23" customWidth="1"/>
    <col min="10251" max="10251" width="6.25" style="23" customWidth="1"/>
    <col min="10252" max="10252" width="9.375" style="23" customWidth="1"/>
    <col min="10253" max="10253" width="1.125" style="23" customWidth="1"/>
    <col min="10254" max="10496" width="10" style="23"/>
    <col min="10497" max="10497" width="1.25" style="23" customWidth="1"/>
    <col min="10498" max="10498" width="11.375" style="23" customWidth="1"/>
    <col min="10499" max="10499" width="6.25" style="23" customWidth="1"/>
    <col min="10500" max="10500" width="9.375" style="23" customWidth="1"/>
    <col min="10501" max="10501" width="6.25" style="23" customWidth="1"/>
    <col min="10502" max="10502" width="9.375" style="23" customWidth="1"/>
    <col min="10503" max="10503" width="6.25" style="23" customWidth="1"/>
    <col min="10504" max="10504" width="9.375" style="23" customWidth="1"/>
    <col min="10505" max="10505" width="6.25" style="23" customWidth="1"/>
    <col min="10506" max="10506" width="9.375" style="23" customWidth="1"/>
    <col min="10507" max="10507" width="6.25" style="23" customWidth="1"/>
    <col min="10508" max="10508" width="9.375" style="23" customWidth="1"/>
    <col min="10509" max="10509" width="1.125" style="23" customWidth="1"/>
    <col min="10510" max="10752" width="10" style="23"/>
    <col min="10753" max="10753" width="1.25" style="23" customWidth="1"/>
    <col min="10754" max="10754" width="11.375" style="23" customWidth="1"/>
    <col min="10755" max="10755" width="6.25" style="23" customWidth="1"/>
    <col min="10756" max="10756" width="9.375" style="23" customWidth="1"/>
    <col min="10757" max="10757" width="6.25" style="23" customWidth="1"/>
    <col min="10758" max="10758" width="9.375" style="23" customWidth="1"/>
    <col min="10759" max="10759" width="6.25" style="23" customWidth="1"/>
    <col min="10760" max="10760" width="9.375" style="23" customWidth="1"/>
    <col min="10761" max="10761" width="6.25" style="23" customWidth="1"/>
    <col min="10762" max="10762" width="9.375" style="23" customWidth="1"/>
    <col min="10763" max="10763" width="6.25" style="23" customWidth="1"/>
    <col min="10764" max="10764" width="9.375" style="23" customWidth="1"/>
    <col min="10765" max="10765" width="1.125" style="23" customWidth="1"/>
    <col min="10766" max="11008" width="10" style="23"/>
    <col min="11009" max="11009" width="1.25" style="23" customWidth="1"/>
    <col min="11010" max="11010" width="11.375" style="23" customWidth="1"/>
    <col min="11011" max="11011" width="6.25" style="23" customWidth="1"/>
    <col min="11012" max="11012" width="9.375" style="23" customWidth="1"/>
    <col min="11013" max="11013" width="6.25" style="23" customWidth="1"/>
    <col min="11014" max="11014" width="9.375" style="23" customWidth="1"/>
    <col min="11015" max="11015" width="6.25" style="23" customWidth="1"/>
    <col min="11016" max="11016" width="9.375" style="23" customWidth="1"/>
    <col min="11017" max="11017" width="6.25" style="23" customWidth="1"/>
    <col min="11018" max="11018" width="9.375" style="23" customWidth="1"/>
    <col min="11019" max="11019" width="6.25" style="23" customWidth="1"/>
    <col min="11020" max="11020" width="9.375" style="23" customWidth="1"/>
    <col min="11021" max="11021" width="1.125" style="23" customWidth="1"/>
    <col min="11022" max="11264" width="10" style="23"/>
    <col min="11265" max="11265" width="1.25" style="23" customWidth="1"/>
    <col min="11266" max="11266" width="11.375" style="23" customWidth="1"/>
    <col min="11267" max="11267" width="6.25" style="23" customWidth="1"/>
    <col min="11268" max="11268" width="9.375" style="23" customWidth="1"/>
    <col min="11269" max="11269" width="6.25" style="23" customWidth="1"/>
    <col min="11270" max="11270" width="9.375" style="23" customWidth="1"/>
    <col min="11271" max="11271" width="6.25" style="23" customWidth="1"/>
    <col min="11272" max="11272" width="9.375" style="23" customWidth="1"/>
    <col min="11273" max="11273" width="6.25" style="23" customWidth="1"/>
    <col min="11274" max="11274" width="9.375" style="23" customWidth="1"/>
    <col min="11275" max="11275" width="6.25" style="23" customWidth="1"/>
    <col min="11276" max="11276" width="9.375" style="23" customWidth="1"/>
    <col min="11277" max="11277" width="1.125" style="23" customWidth="1"/>
    <col min="11278" max="11520" width="10" style="23"/>
    <col min="11521" max="11521" width="1.25" style="23" customWidth="1"/>
    <col min="11522" max="11522" width="11.375" style="23" customWidth="1"/>
    <col min="11523" max="11523" width="6.25" style="23" customWidth="1"/>
    <col min="11524" max="11524" width="9.375" style="23" customWidth="1"/>
    <col min="11525" max="11525" width="6.25" style="23" customWidth="1"/>
    <col min="11526" max="11526" width="9.375" style="23" customWidth="1"/>
    <col min="11527" max="11527" width="6.25" style="23" customWidth="1"/>
    <col min="11528" max="11528" width="9.375" style="23" customWidth="1"/>
    <col min="11529" max="11529" width="6.25" style="23" customWidth="1"/>
    <col min="11530" max="11530" width="9.375" style="23" customWidth="1"/>
    <col min="11531" max="11531" width="6.25" style="23" customWidth="1"/>
    <col min="11532" max="11532" width="9.375" style="23" customWidth="1"/>
    <col min="11533" max="11533" width="1.125" style="23" customWidth="1"/>
    <col min="11534" max="11776" width="10" style="23"/>
    <col min="11777" max="11777" width="1.25" style="23" customWidth="1"/>
    <col min="11778" max="11778" width="11.375" style="23" customWidth="1"/>
    <col min="11779" max="11779" width="6.25" style="23" customWidth="1"/>
    <col min="11780" max="11780" width="9.375" style="23" customWidth="1"/>
    <col min="11781" max="11781" width="6.25" style="23" customWidth="1"/>
    <col min="11782" max="11782" width="9.375" style="23" customWidth="1"/>
    <col min="11783" max="11783" width="6.25" style="23" customWidth="1"/>
    <col min="11784" max="11784" width="9.375" style="23" customWidth="1"/>
    <col min="11785" max="11785" width="6.25" style="23" customWidth="1"/>
    <col min="11786" max="11786" width="9.375" style="23" customWidth="1"/>
    <col min="11787" max="11787" width="6.25" style="23" customWidth="1"/>
    <col min="11788" max="11788" width="9.375" style="23" customWidth="1"/>
    <col min="11789" max="11789" width="1.125" style="23" customWidth="1"/>
    <col min="11790" max="12032" width="10" style="23"/>
    <col min="12033" max="12033" width="1.25" style="23" customWidth="1"/>
    <col min="12034" max="12034" width="11.375" style="23" customWidth="1"/>
    <col min="12035" max="12035" width="6.25" style="23" customWidth="1"/>
    <col min="12036" max="12036" width="9.375" style="23" customWidth="1"/>
    <col min="12037" max="12037" width="6.25" style="23" customWidth="1"/>
    <col min="12038" max="12038" width="9.375" style="23" customWidth="1"/>
    <col min="12039" max="12039" width="6.25" style="23" customWidth="1"/>
    <col min="12040" max="12040" width="9.375" style="23" customWidth="1"/>
    <col min="12041" max="12041" width="6.25" style="23" customWidth="1"/>
    <col min="12042" max="12042" width="9.375" style="23" customWidth="1"/>
    <col min="12043" max="12043" width="6.25" style="23" customWidth="1"/>
    <col min="12044" max="12044" width="9.375" style="23" customWidth="1"/>
    <col min="12045" max="12045" width="1.125" style="23" customWidth="1"/>
    <col min="12046" max="12288" width="10" style="23"/>
    <col min="12289" max="12289" width="1.25" style="23" customWidth="1"/>
    <col min="12290" max="12290" width="11.375" style="23" customWidth="1"/>
    <col min="12291" max="12291" width="6.25" style="23" customWidth="1"/>
    <col min="12292" max="12292" width="9.375" style="23" customWidth="1"/>
    <col min="12293" max="12293" width="6.25" style="23" customWidth="1"/>
    <col min="12294" max="12294" width="9.375" style="23" customWidth="1"/>
    <col min="12295" max="12295" width="6.25" style="23" customWidth="1"/>
    <col min="12296" max="12296" width="9.375" style="23" customWidth="1"/>
    <col min="12297" max="12297" width="6.25" style="23" customWidth="1"/>
    <col min="12298" max="12298" width="9.375" style="23" customWidth="1"/>
    <col min="12299" max="12299" width="6.25" style="23" customWidth="1"/>
    <col min="12300" max="12300" width="9.375" style="23" customWidth="1"/>
    <col min="12301" max="12301" width="1.125" style="23" customWidth="1"/>
    <col min="12302" max="12544" width="10" style="23"/>
    <col min="12545" max="12545" width="1.25" style="23" customWidth="1"/>
    <col min="12546" max="12546" width="11.375" style="23" customWidth="1"/>
    <col min="12547" max="12547" width="6.25" style="23" customWidth="1"/>
    <col min="12548" max="12548" width="9.375" style="23" customWidth="1"/>
    <col min="12549" max="12549" width="6.25" style="23" customWidth="1"/>
    <col min="12550" max="12550" width="9.375" style="23" customWidth="1"/>
    <col min="12551" max="12551" width="6.25" style="23" customWidth="1"/>
    <col min="12552" max="12552" width="9.375" style="23" customWidth="1"/>
    <col min="12553" max="12553" width="6.25" style="23" customWidth="1"/>
    <col min="12554" max="12554" width="9.375" style="23" customWidth="1"/>
    <col min="12555" max="12555" width="6.25" style="23" customWidth="1"/>
    <col min="12556" max="12556" width="9.375" style="23" customWidth="1"/>
    <col min="12557" max="12557" width="1.125" style="23" customWidth="1"/>
    <col min="12558" max="12800" width="10" style="23"/>
    <col min="12801" max="12801" width="1.25" style="23" customWidth="1"/>
    <col min="12802" max="12802" width="11.375" style="23" customWidth="1"/>
    <col min="12803" max="12803" width="6.25" style="23" customWidth="1"/>
    <col min="12804" max="12804" width="9.375" style="23" customWidth="1"/>
    <col min="12805" max="12805" width="6.25" style="23" customWidth="1"/>
    <col min="12806" max="12806" width="9.375" style="23" customWidth="1"/>
    <col min="12807" max="12807" width="6.25" style="23" customWidth="1"/>
    <col min="12808" max="12808" width="9.375" style="23" customWidth="1"/>
    <col min="12809" max="12809" width="6.25" style="23" customWidth="1"/>
    <col min="12810" max="12810" width="9.375" style="23" customWidth="1"/>
    <col min="12811" max="12811" width="6.25" style="23" customWidth="1"/>
    <col min="12812" max="12812" width="9.375" style="23" customWidth="1"/>
    <col min="12813" max="12813" width="1.125" style="23" customWidth="1"/>
    <col min="12814" max="13056" width="10" style="23"/>
    <col min="13057" max="13057" width="1.25" style="23" customWidth="1"/>
    <col min="13058" max="13058" width="11.375" style="23" customWidth="1"/>
    <col min="13059" max="13059" width="6.25" style="23" customWidth="1"/>
    <col min="13060" max="13060" width="9.375" style="23" customWidth="1"/>
    <col min="13061" max="13061" width="6.25" style="23" customWidth="1"/>
    <col min="13062" max="13062" width="9.375" style="23" customWidth="1"/>
    <col min="13063" max="13063" width="6.25" style="23" customWidth="1"/>
    <col min="13064" max="13064" width="9.375" style="23" customWidth="1"/>
    <col min="13065" max="13065" width="6.25" style="23" customWidth="1"/>
    <col min="13066" max="13066" width="9.375" style="23" customWidth="1"/>
    <col min="13067" max="13067" width="6.25" style="23" customWidth="1"/>
    <col min="13068" max="13068" width="9.375" style="23" customWidth="1"/>
    <col min="13069" max="13069" width="1.125" style="23" customWidth="1"/>
    <col min="13070" max="13312" width="10" style="23"/>
    <col min="13313" max="13313" width="1.25" style="23" customWidth="1"/>
    <col min="13314" max="13314" width="11.375" style="23" customWidth="1"/>
    <col min="13315" max="13315" width="6.25" style="23" customWidth="1"/>
    <col min="13316" max="13316" width="9.375" style="23" customWidth="1"/>
    <col min="13317" max="13317" width="6.25" style="23" customWidth="1"/>
    <col min="13318" max="13318" width="9.375" style="23" customWidth="1"/>
    <col min="13319" max="13319" width="6.25" style="23" customWidth="1"/>
    <col min="13320" max="13320" width="9.375" style="23" customWidth="1"/>
    <col min="13321" max="13321" width="6.25" style="23" customWidth="1"/>
    <col min="13322" max="13322" width="9.375" style="23" customWidth="1"/>
    <col min="13323" max="13323" width="6.25" style="23" customWidth="1"/>
    <col min="13324" max="13324" width="9.375" style="23" customWidth="1"/>
    <col min="13325" max="13325" width="1.125" style="23" customWidth="1"/>
    <col min="13326" max="13568" width="10" style="23"/>
    <col min="13569" max="13569" width="1.25" style="23" customWidth="1"/>
    <col min="13570" max="13570" width="11.375" style="23" customWidth="1"/>
    <col min="13571" max="13571" width="6.25" style="23" customWidth="1"/>
    <col min="13572" max="13572" width="9.375" style="23" customWidth="1"/>
    <col min="13573" max="13573" width="6.25" style="23" customWidth="1"/>
    <col min="13574" max="13574" width="9.375" style="23" customWidth="1"/>
    <col min="13575" max="13575" width="6.25" style="23" customWidth="1"/>
    <col min="13576" max="13576" width="9.375" style="23" customWidth="1"/>
    <col min="13577" max="13577" width="6.25" style="23" customWidth="1"/>
    <col min="13578" max="13578" width="9.375" style="23" customWidth="1"/>
    <col min="13579" max="13579" width="6.25" style="23" customWidth="1"/>
    <col min="13580" max="13580" width="9.375" style="23" customWidth="1"/>
    <col min="13581" max="13581" width="1.125" style="23" customWidth="1"/>
    <col min="13582" max="13824" width="10" style="23"/>
    <col min="13825" max="13825" width="1.25" style="23" customWidth="1"/>
    <col min="13826" max="13826" width="11.375" style="23" customWidth="1"/>
    <col min="13827" max="13827" width="6.25" style="23" customWidth="1"/>
    <col min="13828" max="13828" width="9.375" style="23" customWidth="1"/>
    <col min="13829" max="13829" width="6.25" style="23" customWidth="1"/>
    <col min="13830" max="13830" width="9.375" style="23" customWidth="1"/>
    <col min="13831" max="13831" width="6.25" style="23" customWidth="1"/>
    <col min="13832" max="13832" width="9.375" style="23" customWidth="1"/>
    <col min="13833" max="13833" width="6.25" style="23" customWidth="1"/>
    <col min="13834" max="13834" width="9.375" style="23" customWidth="1"/>
    <col min="13835" max="13835" width="6.25" style="23" customWidth="1"/>
    <col min="13836" max="13836" width="9.375" style="23" customWidth="1"/>
    <col min="13837" max="13837" width="1.125" style="23" customWidth="1"/>
    <col min="13838" max="14080" width="10" style="23"/>
    <col min="14081" max="14081" width="1.25" style="23" customWidth="1"/>
    <col min="14082" max="14082" width="11.375" style="23" customWidth="1"/>
    <col min="14083" max="14083" width="6.25" style="23" customWidth="1"/>
    <col min="14084" max="14084" width="9.375" style="23" customWidth="1"/>
    <col min="14085" max="14085" width="6.25" style="23" customWidth="1"/>
    <col min="14086" max="14086" width="9.375" style="23" customWidth="1"/>
    <col min="14087" max="14087" width="6.25" style="23" customWidth="1"/>
    <col min="14088" max="14088" width="9.375" style="23" customWidth="1"/>
    <col min="14089" max="14089" width="6.25" style="23" customWidth="1"/>
    <col min="14090" max="14090" width="9.375" style="23" customWidth="1"/>
    <col min="14091" max="14091" width="6.25" style="23" customWidth="1"/>
    <col min="14092" max="14092" width="9.375" style="23" customWidth="1"/>
    <col min="14093" max="14093" width="1.125" style="23" customWidth="1"/>
    <col min="14094" max="14336" width="10" style="23"/>
    <col min="14337" max="14337" width="1.25" style="23" customWidth="1"/>
    <col min="14338" max="14338" width="11.375" style="23" customWidth="1"/>
    <col min="14339" max="14339" width="6.25" style="23" customWidth="1"/>
    <col min="14340" max="14340" width="9.375" style="23" customWidth="1"/>
    <col min="14341" max="14341" width="6.25" style="23" customWidth="1"/>
    <col min="14342" max="14342" width="9.375" style="23" customWidth="1"/>
    <col min="14343" max="14343" width="6.25" style="23" customWidth="1"/>
    <col min="14344" max="14344" width="9.375" style="23" customWidth="1"/>
    <col min="14345" max="14345" width="6.25" style="23" customWidth="1"/>
    <col min="14346" max="14346" width="9.375" style="23" customWidth="1"/>
    <col min="14347" max="14347" width="6.25" style="23" customWidth="1"/>
    <col min="14348" max="14348" width="9.375" style="23" customWidth="1"/>
    <col min="14349" max="14349" width="1.125" style="23" customWidth="1"/>
    <col min="14350" max="14592" width="10" style="23"/>
    <col min="14593" max="14593" width="1.25" style="23" customWidth="1"/>
    <col min="14594" max="14594" width="11.375" style="23" customWidth="1"/>
    <col min="14595" max="14595" width="6.25" style="23" customWidth="1"/>
    <col min="14596" max="14596" width="9.375" style="23" customWidth="1"/>
    <col min="14597" max="14597" width="6.25" style="23" customWidth="1"/>
    <col min="14598" max="14598" width="9.375" style="23" customWidth="1"/>
    <col min="14599" max="14599" width="6.25" style="23" customWidth="1"/>
    <col min="14600" max="14600" width="9.375" style="23" customWidth="1"/>
    <col min="14601" max="14601" width="6.25" style="23" customWidth="1"/>
    <col min="14602" max="14602" width="9.375" style="23" customWidth="1"/>
    <col min="14603" max="14603" width="6.25" style="23" customWidth="1"/>
    <col min="14604" max="14604" width="9.375" style="23" customWidth="1"/>
    <col min="14605" max="14605" width="1.125" style="23" customWidth="1"/>
    <col min="14606" max="14848" width="10" style="23"/>
    <col min="14849" max="14849" width="1.25" style="23" customWidth="1"/>
    <col min="14850" max="14850" width="11.375" style="23" customWidth="1"/>
    <col min="14851" max="14851" width="6.25" style="23" customWidth="1"/>
    <col min="14852" max="14852" width="9.375" style="23" customWidth="1"/>
    <col min="14853" max="14853" width="6.25" style="23" customWidth="1"/>
    <col min="14854" max="14854" width="9.375" style="23" customWidth="1"/>
    <col min="14855" max="14855" width="6.25" style="23" customWidth="1"/>
    <col min="14856" max="14856" width="9.375" style="23" customWidth="1"/>
    <col min="14857" max="14857" width="6.25" style="23" customWidth="1"/>
    <col min="14858" max="14858" width="9.375" style="23" customWidth="1"/>
    <col min="14859" max="14859" width="6.25" style="23" customWidth="1"/>
    <col min="14860" max="14860" width="9.375" style="23" customWidth="1"/>
    <col min="14861" max="14861" width="1.125" style="23" customWidth="1"/>
    <col min="14862" max="15104" width="10" style="23"/>
    <col min="15105" max="15105" width="1.25" style="23" customWidth="1"/>
    <col min="15106" max="15106" width="11.375" style="23" customWidth="1"/>
    <col min="15107" max="15107" width="6.25" style="23" customWidth="1"/>
    <col min="15108" max="15108" width="9.375" style="23" customWidth="1"/>
    <col min="15109" max="15109" width="6.25" style="23" customWidth="1"/>
    <col min="15110" max="15110" width="9.375" style="23" customWidth="1"/>
    <col min="15111" max="15111" width="6.25" style="23" customWidth="1"/>
    <col min="15112" max="15112" width="9.375" style="23" customWidth="1"/>
    <col min="15113" max="15113" width="6.25" style="23" customWidth="1"/>
    <col min="15114" max="15114" width="9.375" style="23" customWidth="1"/>
    <col min="15115" max="15115" width="6.25" style="23" customWidth="1"/>
    <col min="15116" max="15116" width="9.375" style="23" customWidth="1"/>
    <col min="15117" max="15117" width="1.125" style="23" customWidth="1"/>
    <col min="15118" max="15360" width="10" style="23"/>
    <col min="15361" max="15361" width="1.25" style="23" customWidth="1"/>
    <col min="15362" max="15362" width="11.375" style="23" customWidth="1"/>
    <col min="15363" max="15363" width="6.25" style="23" customWidth="1"/>
    <col min="15364" max="15364" width="9.375" style="23" customWidth="1"/>
    <col min="15365" max="15365" width="6.25" style="23" customWidth="1"/>
    <col min="15366" max="15366" width="9.375" style="23" customWidth="1"/>
    <col min="15367" max="15367" width="6.25" style="23" customWidth="1"/>
    <col min="15368" max="15368" width="9.375" style="23" customWidth="1"/>
    <col min="15369" max="15369" width="6.25" style="23" customWidth="1"/>
    <col min="15370" max="15370" width="9.375" style="23" customWidth="1"/>
    <col min="15371" max="15371" width="6.25" style="23" customWidth="1"/>
    <col min="15372" max="15372" width="9.375" style="23" customWidth="1"/>
    <col min="15373" max="15373" width="1.125" style="23" customWidth="1"/>
    <col min="15374" max="15616" width="10" style="23"/>
    <col min="15617" max="15617" width="1.25" style="23" customWidth="1"/>
    <col min="15618" max="15618" width="11.375" style="23" customWidth="1"/>
    <col min="15619" max="15619" width="6.25" style="23" customWidth="1"/>
    <col min="15620" max="15620" width="9.375" style="23" customWidth="1"/>
    <col min="15621" max="15621" width="6.25" style="23" customWidth="1"/>
    <col min="15622" max="15622" width="9.375" style="23" customWidth="1"/>
    <col min="15623" max="15623" width="6.25" style="23" customWidth="1"/>
    <col min="15624" max="15624" width="9.375" style="23" customWidth="1"/>
    <col min="15625" max="15625" width="6.25" style="23" customWidth="1"/>
    <col min="15626" max="15626" width="9.375" style="23" customWidth="1"/>
    <col min="15627" max="15627" width="6.25" style="23" customWidth="1"/>
    <col min="15628" max="15628" width="9.375" style="23" customWidth="1"/>
    <col min="15629" max="15629" width="1.125" style="23" customWidth="1"/>
    <col min="15630" max="15872" width="10" style="23"/>
    <col min="15873" max="15873" width="1.25" style="23" customWidth="1"/>
    <col min="15874" max="15874" width="11.375" style="23" customWidth="1"/>
    <col min="15875" max="15875" width="6.25" style="23" customWidth="1"/>
    <col min="15876" max="15876" width="9.375" style="23" customWidth="1"/>
    <col min="15877" max="15877" width="6.25" style="23" customWidth="1"/>
    <col min="15878" max="15878" width="9.375" style="23" customWidth="1"/>
    <col min="15879" max="15879" width="6.25" style="23" customWidth="1"/>
    <col min="15880" max="15880" width="9.375" style="23" customWidth="1"/>
    <col min="15881" max="15881" width="6.25" style="23" customWidth="1"/>
    <col min="15882" max="15882" width="9.375" style="23" customWidth="1"/>
    <col min="15883" max="15883" width="6.25" style="23" customWidth="1"/>
    <col min="15884" max="15884" width="9.375" style="23" customWidth="1"/>
    <col min="15885" max="15885" width="1.125" style="23" customWidth="1"/>
    <col min="15886" max="16128" width="10" style="23"/>
    <col min="16129" max="16129" width="1.25" style="23" customWidth="1"/>
    <col min="16130" max="16130" width="11.375" style="23" customWidth="1"/>
    <col min="16131" max="16131" width="6.25" style="23" customWidth="1"/>
    <col min="16132" max="16132" width="9.375" style="23" customWidth="1"/>
    <col min="16133" max="16133" width="6.25" style="23" customWidth="1"/>
    <col min="16134" max="16134" width="9.375" style="23" customWidth="1"/>
    <col min="16135" max="16135" width="6.25" style="23" customWidth="1"/>
    <col min="16136" max="16136" width="9.375" style="23" customWidth="1"/>
    <col min="16137" max="16137" width="6.25" style="23" customWidth="1"/>
    <col min="16138" max="16138" width="9.375" style="23" customWidth="1"/>
    <col min="16139" max="16139" width="6.25" style="23" customWidth="1"/>
    <col min="16140" max="16140" width="9.375" style="23" customWidth="1"/>
    <col min="16141" max="16141" width="1.125" style="23" customWidth="1"/>
    <col min="16142" max="16384" width="10" style="23"/>
  </cols>
  <sheetData>
    <row r="1" spans="2:12" ht="22.5" customHeight="1">
      <c r="B1" s="22" t="s">
        <v>83</v>
      </c>
      <c r="L1" s="24" t="s">
        <v>82</v>
      </c>
    </row>
    <row r="2" spans="2:12">
      <c r="C2" s="25" t="s">
        <v>22</v>
      </c>
      <c r="K2" s="26"/>
      <c r="L2" s="24" t="s">
        <v>23</v>
      </c>
    </row>
    <row r="3" spans="2:12" ht="15" customHeight="1">
      <c r="B3" s="145" t="s">
        <v>24</v>
      </c>
      <c r="C3" s="151" t="s">
        <v>25</v>
      </c>
      <c r="D3" s="152"/>
      <c r="E3" s="151" t="s">
        <v>26</v>
      </c>
      <c r="F3" s="152"/>
      <c r="G3" s="149" t="s">
        <v>27</v>
      </c>
      <c r="H3" s="150"/>
      <c r="I3" s="149" t="s">
        <v>28</v>
      </c>
      <c r="J3" s="150"/>
      <c r="K3" s="147" t="s">
        <v>29</v>
      </c>
      <c r="L3" s="148"/>
    </row>
    <row r="4" spans="2:12" ht="15" customHeight="1">
      <c r="B4" s="146"/>
      <c r="C4" s="27" t="s">
        <v>30</v>
      </c>
      <c r="D4" s="27" t="s">
        <v>31</v>
      </c>
      <c r="E4" s="27" t="s">
        <v>30</v>
      </c>
      <c r="F4" s="27" t="s">
        <v>31</v>
      </c>
      <c r="G4" s="27" t="s">
        <v>30</v>
      </c>
      <c r="H4" s="27" t="s">
        <v>31</v>
      </c>
      <c r="I4" s="27" t="s">
        <v>30</v>
      </c>
      <c r="J4" s="27" t="s">
        <v>31</v>
      </c>
      <c r="K4" s="27" t="s">
        <v>30</v>
      </c>
      <c r="L4" s="27" t="s">
        <v>31</v>
      </c>
    </row>
    <row r="5" spans="2:12" s="31" customFormat="1" ht="15" customHeight="1">
      <c r="B5" s="28" t="s">
        <v>32</v>
      </c>
      <c r="C5" s="29">
        <v>4918</v>
      </c>
      <c r="D5" s="30">
        <v>1988789</v>
      </c>
      <c r="E5" s="29">
        <v>7014</v>
      </c>
      <c r="F5" s="30">
        <v>1312575</v>
      </c>
      <c r="G5" s="29">
        <v>557</v>
      </c>
      <c r="H5" s="30">
        <v>186455</v>
      </c>
      <c r="I5" s="29">
        <v>10218</v>
      </c>
      <c r="J5" s="30">
        <v>5088218</v>
      </c>
      <c r="K5" s="29">
        <v>1789</v>
      </c>
      <c r="L5" s="30">
        <v>776984</v>
      </c>
    </row>
    <row r="6" spans="2:12" s="31" customFormat="1" ht="15" customHeight="1">
      <c r="B6" s="32" t="s">
        <v>33</v>
      </c>
      <c r="C6" s="33">
        <f>IF(ISERROR(C5/$G$14*100)=TRUE,0,C5/$G$14*100)</f>
        <v>17.263409154731818</v>
      </c>
      <c r="D6" s="33">
        <f>IF(ISERROR(D5/$H$14*100)=TRUE,0,D5/$H$14*100)</f>
        <v>17.680297942404831</v>
      </c>
      <c r="E6" s="33">
        <f>IF(ISERROR(E5/$G$14*100)=TRUE,0,E5/$G$14*100)</f>
        <v>24.62089300758214</v>
      </c>
      <c r="F6" s="33">
        <f>IF(ISERROR(F5/$H$14*100)=TRUE,0,F5/$H$14*100)</f>
        <v>11.668767813856583</v>
      </c>
      <c r="G6" s="33">
        <f>IF(ISERROR(G5/$G$14*100)=TRUE,0,G5/$G$14*100)</f>
        <v>1.9552092108958159</v>
      </c>
      <c r="H6" s="33">
        <f>IF(ISERROR(H5/$H$14*100)=TRUE,0,H5/$H$14*100)</f>
        <v>1.6575815498029671</v>
      </c>
      <c r="I6" s="33">
        <f>IF(ISERROR(I5/$G$14*100)=TRUE,0,I5/$G$14*100)</f>
        <v>35.867733782645324</v>
      </c>
      <c r="J6" s="33">
        <f>IF(ISERROR(J5/$H$14*100)=TRUE,0,J5/$H$14*100)</f>
        <v>45.234165231156858</v>
      </c>
      <c r="K6" s="33">
        <f>IF(ISERROR(K5/$G$14*100)=TRUE,0,K5/$G$14*100)</f>
        <v>6.279837124403258</v>
      </c>
      <c r="L6" s="33">
        <f>IF(ISERROR(L5/$H$14*100)=TRUE,0,L5/$H$14*100)</f>
        <v>6.9073735909045535</v>
      </c>
    </row>
    <row r="7" spans="2:12" ht="15" customHeight="1">
      <c r="B7" s="28" t="s">
        <v>34</v>
      </c>
      <c r="C7" s="30">
        <v>21467</v>
      </c>
      <c r="D7" s="30">
        <v>6167002</v>
      </c>
      <c r="E7" s="30">
        <v>6377</v>
      </c>
      <c r="F7" s="30">
        <v>1058199</v>
      </c>
      <c r="G7" s="30">
        <v>7330</v>
      </c>
      <c r="H7" s="30">
        <v>2273081</v>
      </c>
      <c r="I7" s="30">
        <v>1328</v>
      </c>
      <c r="J7" s="30">
        <v>637496</v>
      </c>
      <c r="K7" s="30">
        <v>1142</v>
      </c>
      <c r="L7" s="30">
        <v>386882</v>
      </c>
    </row>
    <row r="8" spans="2:12" ht="15" customHeight="1" thickBot="1">
      <c r="B8" s="34" t="s">
        <v>33</v>
      </c>
      <c r="C8" s="33">
        <f>IF(ISERROR(C7/$G$16*100)=TRUE,0,C7/$G$16*100)</f>
        <v>46.02208168078036</v>
      </c>
      <c r="D8" s="33">
        <f>IF(ISERROR(D7/$H$16*100)=TRUE,0,D7/$H$16*100)</f>
        <v>46.08790972601804</v>
      </c>
      <c r="E8" s="33">
        <f>IF(ISERROR(E7/$G$16*100)=TRUE,0,E7/$G$16*100)</f>
        <v>13.671347411298102</v>
      </c>
      <c r="F8" s="33">
        <f>IF(ISERROR(F7/$H$16*100)=TRUE,0,F7/$H$16*100)</f>
        <v>7.908247797578559</v>
      </c>
      <c r="G8" s="33">
        <f>IF(ISERROR(G7/$G$16*100)=TRUE,0,G7/$G$16*100)</f>
        <v>15.714438846607354</v>
      </c>
      <c r="H8" s="33">
        <f>IF(ISERROR(H7/$H$16*100)=TRUE,0,H7/$H$16*100)</f>
        <v>16.987436022872508</v>
      </c>
      <c r="I8" s="33">
        <f>IF(ISERROR(I7/$G$16*100)=TRUE,0,I7/$G$16*100)</f>
        <v>2.8470361239146746</v>
      </c>
      <c r="J8" s="33">
        <f>IF(ISERROR(J7/$H$16*100)=TRUE,0,J7/$H$16*100)</f>
        <v>4.7642044057546267</v>
      </c>
      <c r="K8" s="33">
        <f>IF(ISERROR(K7/$G$16*100)=TRUE,0,K7/$G$16*100)</f>
        <v>2.4482795583663846</v>
      </c>
      <c r="L8" s="33">
        <f>IF(ISERROR(L7/$H$16*100)=TRUE,0,L7/$H$16*100)</f>
        <v>2.891288618135897</v>
      </c>
    </row>
    <row r="9" spans="2:12" ht="15" customHeight="1" thickTop="1">
      <c r="B9" s="35" t="s">
        <v>20</v>
      </c>
      <c r="C9" s="36">
        <f t="shared" ref="C9:L9" si="0">SUM(C5,C7)</f>
        <v>26385</v>
      </c>
      <c r="D9" s="36">
        <f t="shared" si="0"/>
        <v>8155791</v>
      </c>
      <c r="E9" s="36">
        <f t="shared" si="0"/>
        <v>13391</v>
      </c>
      <c r="F9" s="36">
        <f t="shared" si="0"/>
        <v>2370774</v>
      </c>
      <c r="G9" s="36">
        <f t="shared" si="0"/>
        <v>7887</v>
      </c>
      <c r="H9" s="36">
        <f t="shared" si="0"/>
        <v>2459536</v>
      </c>
      <c r="I9" s="36">
        <f t="shared" si="0"/>
        <v>11546</v>
      </c>
      <c r="J9" s="36">
        <f t="shared" si="0"/>
        <v>5725714</v>
      </c>
      <c r="K9" s="36">
        <f t="shared" si="0"/>
        <v>2931</v>
      </c>
      <c r="L9" s="36">
        <f t="shared" si="0"/>
        <v>1163866</v>
      </c>
    </row>
    <row r="10" spans="2:12" ht="15" customHeight="1">
      <c r="B10" s="32" t="s">
        <v>33</v>
      </c>
      <c r="C10" s="33">
        <f>IF(ISERROR(C9/$G$18*100)=TRUE,0,C9/$G$18*100)</f>
        <v>35.117724568431981</v>
      </c>
      <c r="D10" s="33">
        <f>IF(ISERROR(D9/$H$18*100)=TRUE,0,D9/$H$18*100)</f>
        <v>33.1138167205592</v>
      </c>
      <c r="E10" s="33">
        <f>IF(ISERROR(E9/$G$18*100)=TRUE,0,E9/$G$18*100)</f>
        <v>17.82306043948731</v>
      </c>
      <c r="F10" s="33">
        <f>IF(ISERROR(F9/$H$18*100)=TRUE,0,F9/$H$18*100)</f>
        <v>9.6257218609288806</v>
      </c>
      <c r="G10" s="33">
        <f>IF(ISERROR(G9/$G$18*100)=TRUE,0,G9/$G$18*100)</f>
        <v>10.497384637908775</v>
      </c>
      <c r="H10" s="33">
        <f>IF(ISERROR(H9/$H$18*100)=TRUE,0,H9/$H$18*100)</f>
        <v>9.9861097864838975</v>
      </c>
      <c r="I10" s="33">
        <f>IF(ISERROR(I9/$G$18*100)=TRUE,0,I9/$G$18*100)</f>
        <v>15.367415117192179</v>
      </c>
      <c r="J10" s="33">
        <f>IF(ISERROR(J9/$H$18*100)=TRUE,0,J9/$H$18*100)</f>
        <v>23.247315188721721</v>
      </c>
      <c r="K10" s="33">
        <f>IF(ISERROR(K9/$G$18*100)=TRUE,0,K9/$G$18*100)</f>
        <v>3.9010820811094993</v>
      </c>
      <c r="L10" s="33">
        <f>IF(ISERROR(L9/$H$18*100)=TRUE,0,L9/$H$18*100)</f>
        <v>4.7254822262231038</v>
      </c>
    </row>
    <row r="11" spans="2:12" ht="7.5" customHeight="1"/>
    <row r="12" spans="2:12" ht="15" customHeight="1">
      <c r="B12" s="145" t="s">
        <v>24</v>
      </c>
      <c r="C12" s="147" t="s">
        <v>35</v>
      </c>
      <c r="D12" s="148"/>
      <c r="E12" s="147" t="s">
        <v>36</v>
      </c>
      <c r="F12" s="148"/>
      <c r="G12" s="149" t="s">
        <v>37</v>
      </c>
      <c r="H12" s="150"/>
    </row>
    <row r="13" spans="2:12" ht="15" customHeight="1">
      <c r="B13" s="146"/>
      <c r="C13" s="27" t="s">
        <v>30</v>
      </c>
      <c r="D13" s="27" t="s">
        <v>31</v>
      </c>
      <c r="E13" s="27" t="s">
        <v>30</v>
      </c>
      <c r="F13" s="27" t="s">
        <v>31</v>
      </c>
      <c r="G13" s="27" t="s">
        <v>30</v>
      </c>
      <c r="H13" s="27" t="s">
        <v>31</v>
      </c>
    </row>
    <row r="14" spans="2:12" ht="15" customHeight="1">
      <c r="B14" s="28" t="s">
        <v>32</v>
      </c>
      <c r="C14" s="29">
        <v>3138</v>
      </c>
      <c r="D14" s="30">
        <v>1375466</v>
      </c>
      <c r="E14" s="29">
        <v>854</v>
      </c>
      <c r="F14" s="30">
        <v>520130</v>
      </c>
      <c r="G14" s="29">
        <f>SUM(C5,E5,G5,I5,K5,C14,E14)</f>
        <v>28488</v>
      </c>
      <c r="H14" s="29">
        <f>SUM(D5,F5,H5,J5,L5,D14,F14)</f>
        <v>11248617</v>
      </c>
    </row>
    <row r="15" spans="2:12" ht="15" customHeight="1">
      <c r="B15" s="32" t="s">
        <v>33</v>
      </c>
      <c r="C15" s="33">
        <f>IF(ISERROR(C14/$G$14*100)=TRUE,0,C14/$G$14*100)</f>
        <v>11.015164279696714</v>
      </c>
      <c r="D15" s="33">
        <f>IF(ISERROR(D14/$H$14*100)=TRUE,0,D14/$H$14*100)</f>
        <v>12.227867656975075</v>
      </c>
      <c r="E15" s="33">
        <f>IF(ISERROR(E14/$G$14*100)=TRUE,0,E14/$G$14*100)</f>
        <v>2.9977534400449315</v>
      </c>
      <c r="F15" s="33">
        <f>IF(ISERROR(F14/$H$14*100)=TRUE,0,F14/$H$14*100)</f>
        <v>4.6239462148991297</v>
      </c>
      <c r="G15" s="33">
        <f>IF(ISERROR(G14/$G$14*100)=TRUE,0,G14/$G$14*100)</f>
        <v>100</v>
      </c>
      <c r="H15" s="33">
        <f>IF(ISERROR(H14/$H$14*100)=TRUE,0,H14/$H$14*100)</f>
        <v>100</v>
      </c>
    </row>
    <row r="16" spans="2:12" ht="15" customHeight="1">
      <c r="B16" s="28" t="s">
        <v>34</v>
      </c>
      <c r="C16" s="30">
        <v>7506</v>
      </c>
      <c r="D16" s="30">
        <v>2294632</v>
      </c>
      <c r="E16" s="30">
        <v>1495</v>
      </c>
      <c r="F16" s="30">
        <v>563662</v>
      </c>
      <c r="G16" s="29">
        <f>SUM(C7,E7,G7,I7,K7,C16,E16)</f>
        <v>46645</v>
      </c>
      <c r="H16" s="29">
        <f>SUM(D7,F7,H7,J7,L7,D16,F16)</f>
        <v>13380954</v>
      </c>
    </row>
    <row r="17" spans="2:12" ht="15" customHeight="1" thickBot="1">
      <c r="B17" s="34" t="s">
        <v>33</v>
      </c>
      <c r="C17" s="33">
        <f>IF(ISERROR(C16/$G$16*100)=TRUE,0,C16/$G$16*100)</f>
        <v>16.091756887126166</v>
      </c>
      <c r="D17" s="33">
        <f>IF(ISERROR(D16/$H$16*100)=TRUE,0,D16/$H$16*100)</f>
        <v>17.148493298758819</v>
      </c>
      <c r="E17" s="33">
        <f>IF(ISERROR(E16/$G$16*100)=TRUE,0,E16/$G$16*100)</f>
        <v>3.2050594919069564</v>
      </c>
      <c r="F17" s="33">
        <f>IF(ISERROR(F16/$H$16*100)=TRUE,0,F16/$H$16*100)</f>
        <v>4.2124201308815499</v>
      </c>
      <c r="G17" s="33">
        <f>IF(ISERROR(G16/$G$16*100)=TRUE,0,G16/$G$16*100)</f>
        <v>100</v>
      </c>
      <c r="H17" s="33">
        <f>IF(ISERROR(H16/$H$16*100)=TRUE,0,H16/$H$16*100)</f>
        <v>100</v>
      </c>
    </row>
    <row r="18" spans="2:12" ht="15" customHeight="1" thickTop="1">
      <c r="B18" s="35" t="s">
        <v>20</v>
      </c>
      <c r="C18" s="36">
        <f t="shared" ref="C18:H18" si="1">SUM(C14,C16)</f>
        <v>10644</v>
      </c>
      <c r="D18" s="36">
        <f t="shared" si="1"/>
        <v>3670098</v>
      </c>
      <c r="E18" s="36">
        <f t="shared" si="1"/>
        <v>2349</v>
      </c>
      <c r="F18" s="36">
        <f t="shared" si="1"/>
        <v>1083792</v>
      </c>
      <c r="G18" s="36">
        <f t="shared" si="1"/>
        <v>75133</v>
      </c>
      <c r="H18" s="36">
        <f t="shared" si="1"/>
        <v>24629571</v>
      </c>
    </row>
    <row r="19" spans="2:12" ht="15" customHeight="1">
      <c r="B19" s="32" t="s">
        <v>33</v>
      </c>
      <c r="C19" s="33">
        <f>IF(ISERROR(C18/$G$18*100)=TRUE,0,C18/$G$18*100)</f>
        <v>14.166877404070116</v>
      </c>
      <c r="D19" s="33">
        <f>IF(ISERROR(D18/$H$18*100)=TRUE,0,D18/$H$18*100)</f>
        <v>14.901185245979315</v>
      </c>
      <c r="E19" s="33">
        <f>IF(ISERROR(E18/$G$18*100)=TRUE,0,E18/$G$18*100)</f>
        <v>3.1264557518001412</v>
      </c>
      <c r="F19" s="33">
        <f>IF(ISERROR(F18/$H$18*100)=TRUE,0,F18/$H$18*100)</f>
        <v>4.400368971103882</v>
      </c>
      <c r="G19" s="33">
        <f>IF(ISERROR(G18/$G$18*100)=TRUE,0,G18/$G$18*100)</f>
        <v>100</v>
      </c>
      <c r="H19" s="33">
        <f>IF(ISERROR(H18/$H$18*100)=TRUE,0,H18/$H$18*100)</f>
        <v>100</v>
      </c>
    </row>
    <row r="20" spans="2:12" ht="7.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>
      <c r="C21" s="25" t="s">
        <v>38</v>
      </c>
      <c r="K21" s="26"/>
      <c r="L21" s="24"/>
    </row>
    <row r="22" spans="2:12" ht="15" customHeight="1">
      <c r="B22" s="145" t="s">
        <v>24</v>
      </c>
      <c r="C22" s="151" t="s">
        <v>25</v>
      </c>
      <c r="D22" s="152"/>
      <c r="E22" s="151" t="s">
        <v>26</v>
      </c>
      <c r="F22" s="152"/>
      <c r="G22" s="149" t="s">
        <v>27</v>
      </c>
      <c r="H22" s="150"/>
      <c r="I22" s="149" t="s">
        <v>28</v>
      </c>
      <c r="J22" s="150"/>
      <c r="K22" s="147" t="s">
        <v>29</v>
      </c>
      <c r="L22" s="148"/>
    </row>
    <row r="23" spans="2:12" ht="15" customHeight="1">
      <c r="B23" s="146"/>
      <c r="C23" s="27" t="s">
        <v>30</v>
      </c>
      <c r="D23" s="27" t="s">
        <v>31</v>
      </c>
      <c r="E23" s="27" t="s">
        <v>30</v>
      </c>
      <c r="F23" s="27" t="s">
        <v>31</v>
      </c>
      <c r="G23" s="27" t="s">
        <v>30</v>
      </c>
      <c r="H23" s="27" t="s">
        <v>31</v>
      </c>
      <c r="I23" s="27" t="s">
        <v>30</v>
      </c>
      <c r="J23" s="27" t="s">
        <v>31</v>
      </c>
      <c r="K23" s="27" t="s">
        <v>30</v>
      </c>
      <c r="L23" s="27" t="s">
        <v>31</v>
      </c>
    </row>
    <row r="24" spans="2:12" ht="15" customHeight="1">
      <c r="B24" s="28" t="s">
        <v>32</v>
      </c>
      <c r="C24" s="29">
        <v>2848</v>
      </c>
      <c r="D24" s="30">
        <v>578093</v>
      </c>
      <c r="E24" s="29">
        <v>28500</v>
      </c>
      <c r="F24" s="30">
        <v>1178549</v>
      </c>
      <c r="G24" s="29">
        <v>107</v>
      </c>
      <c r="H24" s="30">
        <v>39843</v>
      </c>
      <c r="I24" s="29">
        <v>1325</v>
      </c>
      <c r="J24" s="30">
        <v>555529</v>
      </c>
      <c r="K24" s="29">
        <v>1895</v>
      </c>
      <c r="L24" s="30">
        <v>276185</v>
      </c>
    </row>
    <row r="25" spans="2:12" ht="15" customHeight="1">
      <c r="B25" s="32" t="s">
        <v>33</v>
      </c>
      <c r="C25" s="33">
        <f>IF(ISERROR(C24/$G$33*100)=TRUE,0,C24/$G$33*100)</f>
        <v>7.0011553873005727</v>
      </c>
      <c r="D25" s="33">
        <f>IF(ISERROR(D24/$H$33*100)=TRUE,0,D24/$H$33*100)</f>
        <v>13.286534562760618</v>
      </c>
      <c r="E25" s="33">
        <f>IF(ISERROR(E24/$G$33*100)=TRUE,0,E24/$G$33*100)</f>
        <v>70.060719290051381</v>
      </c>
      <c r="F25" s="33">
        <f>IF(ISERROR(F24/$H$33*100)=TRUE,0,F24/$H$33*100)</f>
        <v>27.087046586633917</v>
      </c>
      <c r="G25" s="33">
        <f>IF(ISERROR(G24/$G$33*100)=TRUE,0,G24/$G$33*100)</f>
        <v>0.26303498119422797</v>
      </c>
      <c r="H25" s="33">
        <f>IF(ISERROR(H24/$H$33*100)=TRUE,0,H24/$H$33*100)</f>
        <v>0.91572704838853136</v>
      </c>
      <c r="I25" s="33">
        <f>IF(ISERROR(I24/$G$33*100)=TRUE,0,I24/$G$33*100)</f>
        <v>3.2572088792743181</v>
      </c>
      <c r="J25" s="33">
        <f>IF(ISERROR(J24/$H$33*100)=TRUE,0,J24/$H$33*100)</f>
        <v>12.76793744106198</v>
      </c>
      <c r="K25" s="33">
        <f>IF(ISERROR(K24/$G$33*100)=TRUE,0,K24/$G$33*100)</f>
        <v>4.6584232650753465</v>
      </c>
      <c r="L25" s="33">
        <f>IF(ISERROR(L24/$H$33*100)=TRUE,0,L24/$H$33*100)</f>
        <v>6.3476664623443648</v>
      </c>
    </row>
    <row r="26" spans="2:12" ht="15" customHeight="1">
      <c r="B26" s="28" t="s">
        <v>34</v>
      </c>
      <c r="C26" s="30">
        <v>7443</v>
      </c>
      <c r="D26" s="30">
        <v>952208</v>
      </c>
      <c r="E26" s="30">
        <v>13790</v>
      </c>
      <c r="F26" s="30">
        <v>890621</v>
      </c>
      <c r="G26" s="30">
        <v>1655</v>
      </c>
      <c r="H26" s="30">
        <v>196525</v>
      </c>
      <c r="I26" s="30">
        <v>93</v>
      </c>
      <c r="J26" s="30">
        <v>31848</v>
      </c>
      <c r="K26" s="30">
        <v>1095</v>
      </c>
      <c r="L26" s="30">
        <v>149366</v>
      </c>
    </row>
    <row r="27" spans="2:12" ht="15" customHeight="1" thickBot="1">
      <c r="B27" s="34" t="s">
        <v>33</v>
      </c>
      <c r="C27" s="33">
        <f>IF(ISERROR(C26/$G$35*100)=TRUE,0,C26/$G$35*100)</f>
        <v>24.542486892867739</v>
      </c>
      <c r="D27" s="33">
        <f>IF(ISERROR(D26/$H$35*100)=TRUE,0,D26/$H$35*100)</f>
        <v>30.367774837693869</v>
      </c>
      <c r="E27" s="33">
        <f>IF(ISERROR(E26/$G$35*100)=TRUE,0,E26/$G$35*100)</f>
        <v>45.47103241336103</v>
      </c>
      <c r="F27" s="33">
        <f>IF(ISERROR(F26/$H$35*100)=TRUE,0,F26/$H$35*100)</f>
        <v>28.40364499533899</v>
      </c>
      <c r="G27" s="33">
        <f>IF(ISERROR(G26/$G$35*100)=TRUE,0,G26/$G$35*100)</f>
        <v>5.4571833679559472</v>
      </c>
      <c r="H27" s="33">
        <f>IF(ISERROR(H26/$H$35*100)=TRUE,0,H26/$H$35*100)</f>
        <v>6.2675664875508161</v>
      </c>
      <c r="I27" s="33">
        <f>IF(ISERROR(I26/$G$35*100)=TRUE,0,I26/$G$35*100)</f>
        <v>0.30665743396972994</v>
      </c>
      <c r="J27" s="33">
        <f>IF(ISERROR(J26/$H$35*100)=TRUE,0,J26/$H$35*100)</f>
        <v>1.0156949878922192</v>
      </c>
      <c r="K27" s="33">
        <f>IF(ISERROR(K26/$G$35*100)=TRUE,0,K26/$G$35*100)</f>
        <v>3.6106439806113366</v>
      </c>
      <c r="L27" s="33">
        <f>IF(ISERROR(L26/$H$35*100)=TRUE,0,L26/$H$35*100)</f>
        <v>4.7635737742247306</v>
      </c>
    </row>
    <row r="28" spans="2:12" ht="15" customHeight="1" thickTop="1">
      <c r="B28" s="35" t="s">
        <v>20</v>
      </c>
      <c r="C28" s="36">
        <f t="shared" ref="C28:L28" si="2">SUM(C24,C26)</f>
        <v>10291</v>
      </c>
      <c r="D28" s="36">
        <f t="shared" si="2"/>
        <v>1530301</v>
      </c>
      <c r="E28" s="36">
        <f t="shared" si="2"/>
        <v>42290</v>
      </c>
      <c r="F28" s="36">
        <f t="shared" si="2"/>
        <v>2069170</v>
      </c>
      <c r="G28" s="36">
        <f t="shared" si="2"/>
        <v>1762</v>
      </c>
      <c r="H28" s="36">
        <f t="shared" si="2"/>
        <v>236368</v>
      </c>
      <c r="I28" s="36">
        <f t="shared" si="2"/>
        <v>1418</v>
      </c>
      <c r="J28" s="36">
        <f t="shared" si="2"/>
        <v>587377</v>
      </c>
      <c r="K28" s="36">
        <f t="shared" si="2"/>
        <v>2990</v>
      </c>
      <c r="L28" s="36">
        <f t="shared" si="2"/>
        <v>425551</v>
      </c>
    </row>
    <row r="29" spans="2:12" ht="15" customHeight="1">
      <c r="B29" s="32" t="s">
        <v>33</v>
      </c>
      <c r="C29" s="33">
        <f>IF(ISERROR(C28/$G$37*100)=TRUE,0,C28/$G$37*100)</f>
        <v>14.493141424668337</v>
      </c>
      <c r="D29" s="33">
        <f>IF(ISERROR(D28/$H$37*100)=TRUE,0,D28/$H$37*100)</f>
        <v>20.440653886780517</v>
      </c>
      <c r="E29" s="33">
        <f>IF(ISERROR(E28/$G$37*100)=TRUE,0,E28/$G$37*100)</f>
        <v>59.558347181928283</v>
      </c>
      <c r="F29" s="33">
        <f>IF(ISERROR(F28/$H$37*100)=TRUE,0,F28/$H$37*100)</f>
        <v>27.638476223246045</v>
      </c>
      <c r="G29" s="33">
        <f>IF(ISERROR(G28/$G$37*100)=TRUE,0,G28/$G$37*100)</f>
        <v>2.4814804382728219</v>
      </c>
      <c r="H29" s="33">
        <f>IF(ISERROR(H28/$H$37*100)=TRUE,0,H28/$H$37*100)</f>
        <v>3.1572327783295813</v>
      </c>
      <c r="I29" s="33">
        <f>IF(ISERROR(I28/$G$37*100)=TRUE,0,I28/$G$37*100)</f>
        <v>1.9970143368166069</v>
      </c>
      <c r="J29" s="33">
        <f>IF(ISERROR(J28/$H$37*100)=TRUE,0,J28/$H$37*100)</f>
        <v>7.8457571144862879</v>
      </c>
      <c r="K29" s="33">
        <f>IF(ISERROR(K28/$G$37*100)=TRUE,0,K28/$G$37*100)</f>
        <v>4.210911753936287</v>
      </c>
      <c r="L29" s="33">
        <f>IF(ISERROR(L28/$H$37*100)=TRUE,0,L28/$H$37*100)</f>
        <v>5.6842024557086059</v>
      </c>
    </row>
    <row r="30" spans="2:12" ht="7.5" customHeight="1">
      <c r="B30" s="37"/>
    </row>
    <row r="31" spans="2:12" ht="15" customHeight="1">
      <c r="B31" s="145" t="s">
        <v>24</v>
      </c>
      <c r="C31" s="147" t="s">
        <v>35</v>
      </c>
      <c r="D31" s="148"/>
      <c r="E31" s="147" t="s">
        <v>36</v>
      </c>
      <c r="F31" s="148"/>
      <c r="G31" s="149" t="s">
        <v>37</v>
      </c>
      <c r="H31" s="150"/>
    </row>
    <row r="32" spans="2:12" ht="15" customHeight="1">
      <c r="B32" s="146"/>
      <c r="C32" s="27" t="s">
        <v>30</v>
      </c>
      <c r="D32" s="27" t="s">
        <v>31</v>
      </c>
      <c r="E32" s="27" t="s">
        <v>30</v>
      </c>
      <c r="F32" s="27" t="s">
        <v>31</v>
      </c>
      <c r="G32" s="27" t="s">
        <v>30</v>
      </c>
      <c r="H32" s="27" t="s">
        <v>31</v>
      </c>
    </row>
    <row r="33" spans="2:12" ht="15" customHeight="1">
      <c r="B33" s="28" t="s">
        <v>32</v>
      </c>
      <c r="C33" s="29">
        <v>4796</v>
      </c>
      <c r="D33" s="30">
        <v>822715</v>
      </c>
      <c r="E33" s="29">
        <v>1208</v>
      </c>
      <c r="F33" s="30">
        <v>900055</v>
      </c>
      <c r="G33" s="29">
        <f>SUM(C24,E24,G24,I24,K24,C33,E33)</f>
        <v>40679</v>
      </c>
      <c r="H33" s="29">
        <f>SUM(D24,F24,H24,J24,L24,D33,F33)</f>
        <v>4350969</v>
      </c>
    </row>
    <row r="34" spans="2:12" ht="15" customHeight="1">
      <c r="B34" s="32" t="s">
        <v>33</v>
      </c>
      <c r="C34" s="33">
        <f>IF(ISERROR(C33/$G$33*100)=TRUE,0,C33/$G$33*100)</f>
        <v>11.789867007546892</v>
      </c>
      <c r="D34" s="33">
        <f>IF(ISERROR(D33/$H$33*100)=TRUE,0,D33/$H$33*100)</f>
        <v>18.908776412794484</v>
      </c>
      <c r="E34" s="33">
        <f>IF(ISERROR(E33/$G$33*100)=TRUE,0,E33/$G$33*100)</f>
        <v>2.9695911895572653</v>
      </c>
      <c r="F34" s="33">
        <f>IF(ISERROR(F33/$H$33*100)=TRUE,0,F33/$H$33*100)</f>
        <v>20.686311486016105</v>
      </c>
      <c r="G34" s="33">
        <f>IF(ISERROR(G33/$G$33*100)=TRUE,0,G33/$G$33*100)</f>
        <v>100</v>
      </c>
      <c r="H34" s="33">
        <f>IF(ISERROR(H33/$H$33*100)=TRUE,0,H33/$H$33*100)</f>
        <v>100</v>
      </c>
    </row>
    <row r="35" spans="2:12" ht="15" customHeight="1">
      <c r="B35" s="28" t="s">
        <v>34</v>
      </c>
      <c r="C35" s="30">
        <v>4677</v>
      </c>
      <c r="D35" s="30">
        <v>646777</v>
      </c>
      <c r="E35" s="30">
        <v>1574</v>
      </c>
      <c r="F35" s="30">
        <v>268242</v>
      </c>
      <c r="G35" s="29">
        <f>SUM(C26,E26,G26,I26,K26,C35,E35)</f>
        <v>30327</v>
      </c>
      <c r="H35" s="29">
        <f>SUM(D26,F26,H26,J26,L26,D35,F35)</f>
        <v>3135587</v>
      </c>
    </row>
    <row r="36" spans="2:12" ht="15" customHeight="1" thickBot="1">
      <c r="B36" s="34" t="s">
        <v>33</v>
      </c>
      <c r="C36" s="33">
        <f>IF(ISERROR(C35/$G$35*100)=TRUE,0,C35/$G$35*100)</f>
        <v>15.421901276090614</v>
      </c>
      <c r="D36" s="33">
        <f>IF(ISERROR(D35/$H$35*100)=TRUE,0,D35/$H$35*100)</f>
        <v>20.626983081636709</v>
      </c>
      <c r="E36" s="33">
        <f>IF(ISERROR(E35/$G$35*100)=TRUE,0,E35/$G$35*100)</f>
        <v>5.1900946351436019</v>
      </c>
      <c r="F36" s="33">
        <f>IF(ISERROR(F35/$H$35*100)=TRUE,0,F35/$H$35*100)</f>
        <v>8.5547618356626689</v>
      </c>
      <c r="G36" s="33">
        <f>IF(ISERROR(G35/$G$35*100)=TRUE,0,G35/$G$35*100)</f>
        <v>100</v>
      </c>
      <c r="H36" s="33">
        <f>IF(ISERROR(H35/$H$35*100)=TRUE,0,H35/$H$35*100)</f>
        <v>100</v>
      </c>
    </row>
    <row r="37" spans="2:12" ht="15" customHeight="1" thickTop="1">
      <c r="B37" s="35" t="s">
        <v>20</v>
      </c>
      <c r="C37" s="36">
        <f t="shared" ref="C37:H37" si="3">SUM(C33,C35)</f>
        <v>9473</v>
      </c>
      <c r="D37" s="36">
        <f t="shared" si="3"/>
        <v>1469492</v>
      </c>
      <c r="E37" s="36">
        <f t="shared" si="3"/>
        <v>2782</v>
      </c>
      <c r="F37" s="36">
        <f t="shared" si="3"/>
        <v>1168297</v>
      </c>
      <c r="G37" s="36">
        <f t="shared" si="3"/>
        <v>71006</v>
      </c>
      <c r="H37" s="36">
        <f t="shared" si="3"/>
        <v>7486556</v>
      </c>
    </row>
    <row r="38" spans="2:12" ht="15" customHeight="1">
      <c r="B38" s="32" t="s">
        <v>33</v>
      </c>
      <c r="C38" s="33">
        <f>IF(ISERROR(C37/$G$37*100)=TRUE,0,C37/$G$37*100)</f>
        <v>13.341126102019549</v>
      </c>
      <c r="D38" s="33">
        <f>IF(ISERROR(D37/$H$37*100)=TRUE,0,D37/$H$37*100)</f>
        <v>19.628411248109281</v>
      </c>
      <c r="E38" s="33">
        <f>IF(ISERROR(E37/$G$37*100)=TRUE,0,E37/$G$37*100)</f>
        <v>3.9179787623581106</v>
      </c>
      <c r="F38" s="33">
        <f>IF(ISERROR(F37/$H$37*100)=TRUE,0,F37/$H$37*100)</f>
        <v>15.605266293339687</v>
      </c>
      <c r="G38" s="33">
        <f>IF(ISERROR(G37/$G$37*100)=TRUE,0,G37/$G$37*100)</f>
        <v>100</v>
      </c>
      <c r="H38" s="33">
        <f>IF(ISERROR(H37/$H$37*100)=TRUE,0,H37/$H$37*100)</f>
        <v>100</v>
      </c>
    </row>
    <row r="39" spans="2:12" ht="7.5" customHeight="1">
      <c r="B39" s="37"/>
      <c r="D39" s="38"/>
      <c r="E39" s="38"/>
      <c r="F39" s="38"/>
      <c r="G39" s="38"/>
      <c r="H39" s="38"/>
      <c r="I39" s="38"/>
      <c r="J39" s="38"/>
      <c r="K39" s="38"/>
      <c r="L39" s="38"/>
    </row>
    <row r="40" spans="2:12">
      <c r="C40" s="25" t="s">
        <v>39</v>
      </c>
      <c r="K40" s="26"/>
      <c r="L40" s="24"/>
    </row>
    <row r="41" spans="2:12" ht="15" customHeight="1">
      <c r="B41" s="145" t="s">
        <v>24</v>
      </c>
      <c r="C41" s="151" t="s">
        <v>25</v>
      </c>
      <c r="D41" s="152"/>
      <c r="E41" s="151" t="s">
        <v>26</v>
      </c>
      <c r="F41" s="152"/>
      <c r="G41" s="149" t="s">
        <v>27</v>
      </c>
      <c r="H41" s="150"/>
      <c r="I41" s="149" t="s">
        <v>28</v>
      </c>
      <c r="J41" s="150"/>
      <c r="K41" s="147" t="s">
        <v>29</v>
      </c>
      <c r="L41" s="148"/>
    </row>
    <row r="42" spans="2:12" ht="15" customHeight="1">
      <c r="B42" s="146"/>
      <c r="C42" s="27" t="s">
        <v>30</v>
      </c>
      <c r="D42" s="27" t="s">
        <v>31</v>
      </c>
      <c r="E42" s="27" t="s">
        <v>30</v>
      </c>
      <c r="F42" s="27" t="s">
        <v>31</v>
      </c>
      <c r="G42" s="27" t="s">
        <v>30</v>
      </c>
      <c r="H42" s="27" t="s">
        <v>31</v>
      </c>
      <c r="I42" s="27" t="s">
        <v>30</v>
      </c>
      <c r="J42" s="27" t="s">
        <v>31</v>
      </c>
      <c r="K42" s="27" t="s">
        <v>30</v>
      </c>
      <c r="L42" s="27" t="s">
        <v>31</v>
      </c>
    </row>
    <row r="43" spans="2:12" ht="15" customHeight="1">
      <c r="B43" s="28" t="s">
        <v>32</v>
      </c>
      <c r="C43" s="29">
        <f t="shared" ref="C43:L43" si="4">SUM(C5,C24)</f>
        <v>7766</v>
      </c>
      <c r="D43" s="29">
        <f t="shared" si="4"/>
        <v>2566882</v>
      </c>
      <c r="E43" s="29">
        <f t="shared" si="4"/>
        <v>35514</v>
      </c>
      <c r="F43" s="29">
        <f t="shared" si="4"/>
        <v>2491124</v>
      </c>
      <c r="G43" s="29">
        <f t="shared" si="4"/>
        <v>664</v>
      </c>
      <c r="H43" s="29">
        <f t="shared" si="4"/>
        <v>226298</v>
      </c>
      <c r="I43" s="29">
        <f t="shared" si="4"/>
        <v>11543</v>
      </c>
      <c r="J43" s="29">
        <f t="shared" si="4"/>
        <v>5643747</v>
      </c>
      <c r="K43" s="29">
        <f t="shared" si="4"/>
        <v>3684</v>
      </c>
      <c r="L43" s="29">
        <f t="shared" si="4"/>
        <v>1053169</v>
      </c>
    </row>
    <row r="44" spans="2:12" ht="15" customHeight="1">
      <c r="B44" s="32" t="s">
        <v>33</v>
      </c>
      <c r="C44" s="33">
        <f>IF(ISERROR(C43/$G$52*100)=TRUE,0,C43/$G$52*100)</f>
        <v>11.22789769687857</v>
      </c>
      <c r="D44" s="33">
        <f>IF(ISERROR(D43/$H$52*100)=TRUE,0,D43/$H$52*100)</f>
        <v>16.454808480173767</v>
      </c>
      <c r="E44" s="33">
        <f>IF(ISERROR(E43/$G$52*100)=TRUE,0,E43/$G$52*100)</f>
        <v>51.345294721471227</v>
      </c>
      <c r="F44" s="33">
        <f>IF(ISERROR(F43/$H$52*100)=TRUE,0,F43/$H$52*100)</f>
        <v>15.969167386878089</v>
      </c>
      <c r="G44" s="33">
        <f>IF(ISERROR(G43/$G$52*100)=TRUE,0,G43/$G$52*100)</f>
        <v>0.95999537351627218</v>
      </c>
      <c r="H44" s="33">
        <f>IF(ISERROR(H43/$H$52*100)=TRUE,0,H43/$H$52*100)</f>
        <v>1.4506667035907235</v>
      </c>
      <c r="I44" s="33">
        <f>IF(ISERROR(I43/$G$52*100)=TRUE,0,I43/$G$52*100)</f>
        <v>16.688594271834834</v>
      </c>
      <c r="J44" s="33">
        <f>IF(ISERROR(J43/$H$52*100)=TRUE,0,J43/$H$52*100)</f>
        <v>36.178825514984823</v>
      </c>
      <c r="K44" s="33">
        <f>IF(ISERROR(K43/$G$52*100)=TRUE,0,K43/$G$52*100)</f>
        <v>5.3262393916173902</v>
      </c>
      <c r="L44" s="33">
        <f>IF(ISERROR(L43/$H$52*100)=TRUE,0,L43/$H$52*100)</f>
        <v>6.7512625014535645</v>
      </c>
    </row>
    <row r="45" spans="2:12" ht="15" customHeight="1">
      <c r="B45" s="28" t="s">
        <v>34</v>
      </c>
      <c r="C45" s="29">
        <f t="shared" ref="C45:L45" si="5">SUM(C7,C26)</f>
        <v>28910</v>
      </c>
      <c r="D45" s="29">
        <f t="shared" si="5"/>
        <v>7119210</v>
      </c>
      <c r="E45" s="29">
        <f t="shared" si="5"/>
        <v>20167</v>
      </c>
      <c r="F45" s="29">
        <f t="shared" si="5"/>
        <v>1948820</v>
      </c>
      <c r="G45" s="29">
        <f t="shared" si="5"/>
        <v>8985</v>
      </c>
      <c r="H45" s="29">
        <f t="shared" si="5"/>
        <v>2469606</v>
      </c>
      <c r="I45" s="29">
        <f t="shared" si="5"/>
        <v>1421</v>
      </c>
      <c r="J45" s="29">
        <f t="shared" si="5"/>
        <v>669344</v>
      </c>
      <c r="K45" s="29">
        <f t="shared" si="5"/>
        <v>2237</v>
      </c>
      <c r="L45" s="29">
        <f t="shared" si="5"/>
        <v>536248</v>
      </c>
    </row>
    <row r="46" spans="2:12" ht="15" customHeight="1" thickBot="1">
      <c r="B46" s="34" t="s">
        <v>33</v>
      </c>
      <c r="C46" s="33">
        <f>IF(ISERROR(C45/$G$54*100)=TRUE,0,C45/$G$54*100)</f>
        <v>37.559112404510728</v>
      </c>
      <c r="D46" s="33">
        <f>IF(ISERROR(D45/$H$54*100)=TRUE,0,D45/$H$54*100)</f>
        <v>43.10351665036886</v>
      </c>
      <c r="E46" s="33">
        <f>IF(ISERROR(E45/$G$54*100)=TRUE,0,E45/$G$54*100)</f>
        <v>26.200436522371774</v>
      </c>
      <c r="F46" s="33">
        <f>IF(ISERROR(F45/$H$54*100)=TRUE,0,F45/$H$54*100)</f>
        <v>11.799201782019612</v>
      </c>
      <c r="G46" s="33">
        <f>IF(ISERROR(G45/$G$54*100)=TRUE,0,G45/$G$54*100)</f>
        <v>11.673075923712519</v>
      </c>
      <c r="H46" s="33">
        <f>IF(ISERROR(H45/$H$54*100)=TRUE,0,H45/$H$54*100)</f>
        <v>14.952319617043303</v>
      </c>
      <c r="I46" s="33">
        <f>IF(ISERROR(I45/$G$54*100)=TRUE,0,I45/$G$54*100)</f>
        <v>1.8461258639505276</v>
      </c>
      <c r="J46" s="33">
        <f>IF(ISERROR(J45/$H$54*100)=TRUE,0,J45/$H$54*100)</f>
        <v>4.0525676653483318</v>
      </c>
      <c r="K46" s="33">
        <f>IF(ISERROR(K45/$G$54*100)=TRUE,0,K45/$G$54*100)</f>
        <v>2.9062516239671567</v>
      </c>
      <c r="L46" s="33">
        <f>IF(ISERROR(L45/$H$54*100)=TRUE,0,L45/$H$54*100)</f>
        <v>3.2467330780700387</v>
      </c>
    </row>
    <row r="47" spans="2:12" ht="15" customHeight="1" thickTop="1">
      <c r="B47" s="35" t="s">
        <v>20</v>
      </c>
      <c r="C47" s="36">
        <f t="shared" ref="C47:L47" si="6">SUM(C43,C45)</f>
        <v>36676</v>
      </c>
      <c r="D47" s="36">
        <f t="shared" si="6"/>
        <v>9686092</v>
      </c>
      <c r="E47" s="36">
        <f t="shared" si="6"/>
        <v>55681</v>
      </c>
      <c r="F47" s="36">
        <f t="shared" si="6"/>
        <v>4439944</v>
      </c>
      <c r="G47" s="36">
        <f t="shared" si="6"/>
        <v>9649</v>
      </c>
      <c r="H47" s="36">
        <f t="shared" si="6"/>
        <v>2695904</v>
      </c>
      <c r="I47" s="36">
        <f t="shared" si="6"/>
        <v>12964</v>
      </c>
      <c r="J47" s="36">
        <f t="shared" si="6"/>
        <v>6313091</v>
      </c>
      <c r="K47" s="36">
        <f t="shared" si="6"/>
        <v>5921</v>
      </c>
      <c r="L47" s="36">
        <f t="shared" si="6"/>
        <v>1589417</v>
      </c>
    </row>
    <row r="48" spans="2:12" ht="15" customHeight="1">
      <c r="B48" s="32" t="s">
        <v>33</v>
      </c>
      <c r="C48" s="33">
        <f>IF(ISERROR(C47/$G$56*100)=TRUE,0,C47/$G$56*100)</f>
        <v>25.096654554910053</v>
      </c>
      <c r="D48" s="33">
        <f>IF(ISERROR(D47/$H$56*100)=TRUE,0,D47/$H$56*100)</f>
        <v>30.159589292943075</v>
      </c>
      <c r="E48" s="33">
        <f>IF(ISERROR(E47/$G$56*100)=TRUE,0,E47/$G$56*100)</f>
        <v>38.101396615550946</v>
      </c>
      <c r="F48" s="33">
        <f>IF(ISERROR(F47/$H$56*100)=TRUE,0,F47/$H$56*100)</f>
        <v>13.824655756280949</v>
      </c>
      <c r="G48" s="33">
        <f>IF(ISERROR(G47/$G$56*100)=TRUE,0,G47/$G$56*100)</f>
        <v>6.6026180554129965</v>
      </c>
      <c r="H48" s="33">
        <f>IF(ISERROR(H47/$H$56*100)=TRUE,0,H47/$H$56*100)</f>
        <v>8.3942375741632844</v>
      </c>
      <c r="I48" s="33">
        <f>IF(ISERROR(I47/$G$56*100)=TRUE,0,I47/$G$56*100)</f>
        <v>8.8710063706471232</v>
      </c>
      <c r="J48" s="33">
        <f>IF(ISERROR(J47/$H$56*100)=TRUE,0,J47/$H$56*100)</f>
        <v>19.657074466046296</v>
      </c>
      <c r="K48" s="33">
        <f>IF(ISERROR(K47/$G$56*100)=TRUE,0,K47/$G$56*100)</f>
        <v>4.0516220858224017</v>
      </c>
      <c r="L48" s="33">
        <f>IF(ISERROR(L47/$H$56*100)=TRUE,0,L47/$H$56*100)</f>
        <v>4.9489684730665058</v>
      </c>
    </row>
    <row r="49" spans="2:12" ht="7.5" customHeight="1">
      <c r="B49" s="37"/>
    </row>
    <row r="50" spans="2:12" ht="15" customHeight="1">
      <c r="B50" s="145" t="s">
        <v>24</v>
      </c>
      <c r="C50" s="147" t="s">
        <v>35</v>
      </c>
      <c r="D50" s="148"/>
      <c r="E50" s="147" t="s">
        <v>36</v>
      </c>
      <c r="F50" s="148"/>
      <c r="G50" s="149" t="s">
        <v>37</v>
      </c>
      <c r="H50" s="150"/>
    </row>
    <row r="51" spans="2:12" ht="15" customHeight="1">
      <c r="B51" s="146"/>
      <c r="C51" s="27" t="s">
        <v>30</v>
      </c>
      <c r="D51" s="27" t="s">
        <v>31</v>
      </c>
      <c r="E51" s="27" t="s">
        <v>30</v>
      </c>
      <c r="F51" s="27" t="s">
        <v>31</v>
      </c>
      <c r="G51" s="27" t="s">
        <v>30</v>
      </c>
      <c r="H51" s="27" t="s">
        <v>31</v>
      </c>
    </row>
    <row r="52" spans="2:12" ht="15" customHeight="1">
      <c r="B52" s="28" t="s">
        <v>32</v>
      </c>
      <c r="C52" s="29">
        <f>SUM(C14,C33)</f>
        <v>7934</v>
      </c>
      <c r="D52" s="29">
        <f>SUM(D14,D33)</f>
        <v>2198181</v>
      </c>
      <c r="E52" s="29">
        <f>SUM(E14,E33)</f>
        <v>2062</v>
      </c>
      <c r="F52" s="29">
        <f>SUM(F14,F33)</f>
        <v>1420185</v>
      </c>
      <c r="G52" s="29">
        <f>SUM(C43,E43,G43,I43,K43,C52,E52)</f>
        <v>69167</v>
      </c>
      <c r="H52" s="29">
        <f>SUM(D43,F43,H43,J43,L43,D52,F52)</f>
        <v>15599586</v>
      </c>
    </row>
    <row r="53" spans="2:12" ht="15" customHeight="1">
      <c r="B53" s="32" t="s">
        <v>33</v>
      </c>
      <c r="C53" s="33">
        <f>IF(ISERROR(C52/$G$52*100)=TRUE,0,C52/$G$52*100)</f>
        <v>11.470788092587506</v>
      </c>
      <c r="D53" s="33">
        <f>IF(ISERROR(D52/$H$52*100)=TRUE,0,D52/$H$52*100)</f>
        <v>14.091277806987954</v>
      </c>
      <c r="E53" s="33">
        <f>IF(ISERROR(E52/$G$52*100)=TRUE,0,E52/$G$52*100)</f>
        <v>2.9811904520942067</v>
      </c>
      <c r="F53" s="33">
        <f>IF(ISERROR(F52/$H$52*100)=TRUE,0,F52/$H$52*100)</f>
        <v>9.1039916059310801</v>
      </c>
      <c r="G53" s="33">
        <f>IF(ISERROR(G52/$G$52*100)=TRUE,0,G52/$G$52*100)</f>
        <v>100</v>
      </c>
      <c r="H53" s="33">
        <f>IF(ISERROR(H52/$H$52*100)=TRUE,0,H52/$H$52*100)</f>
        <v>100</v>
      </c>
    </row>
    <row r="54" spans="2:12" ht="15" customHeight="1">
      <c r="B54" s="28" t="s">
        <v>34</v>
      </c>
      <c r="C54" s="29">
        <f>SUM(C16,C35)</f>
        <v>12183</v>
      </c>
      <c r="D54" s="29">
        <f>SUM(D16,D35)</f>
        <v>2941409</v>
      </c>
      <c r="E54" s="29">
        <f>SUM(E16,E35)</f>
        <v>3069</v>
      </c>
      <c r="F54" s="29">
        <f>SUM(F16,F35)</f>
        <v>831904</v>
      </c>
      <c r="G54" s="29">
        <f>SUM(C45,E45,G45,I45,K45,C54,E54)</f>
        <v>76972</v>
      </c>
      <c r="H54" s="29">
        <f>SUM(D45,F45,H45,J45,L45,D54,F54)</f>
        <v>16516541</v>
      </c>
    </row>
    <row r="55" spans="2:12" ht="15" customHeight="1" thickBot="1">
      <c r="B55" s="34" t="s">
        <v>33</v>
      </c>
      <c r="C55" s="33">
        <f>IF(ISERROR(C54/$G$54*100)=TRUE,0,C54/$G$54*100)</f>
        <v>15.827833497895337</v>
      </c>
      <c r="D55" s="33">
        <f>IF(ISERROR(D54/$H$54*100)=TRUE,0,D54/$H$54*100)</f>
        <v>17.808868091690627</v>
      </c>
      <c r="E55" s="33">
        <f>IF(ISERROR(E54/$G$54*100)=TRUE,0,E54/$G$54*100)</f>
        <v>3.987164163591955</v>
      </c>
      <c r="F55" s="33">
        <f>IF(ISERROR(F54/$H$54*100)=TRUE,0,F54/$H$54*100)</f>
        <v>5.0367931154592229</v>
      </c>
      <c r="G55" s="33">
        <f>IF(ISERROR(G54/$G$54*100)=TRUE,0,G54/$G$54*100)</f>
        <v>100</v>
      </c>
      <c r="H55" s="33">
        <f>IF(ISERROR(H54/$H$54*100)=TRUE,0,H54/$H$54*100)</f>
        <v>100</v>
      </c>
    </row>
    <row r="56" spans="2:12" ht="15" customHeight="1" thickTop="1">
      <c r="B56" s="35" t="s">
        <v>20</v>
      </c>
      <c r="C56" s="36">
        <f t="shared" ref="C56:H56" si="7">SUM(C52,C54)</f>
        <v>20117</v>
      </c>
      <c r="D56" s="36">
        <f t="shared" si="7"/>
        <v>5139590</v>
      </c>
      <c r="E56" s="36">
        <f t="shared" si="7"/>
        <v>5131</v>
      </c>
      <c r="F56" s="36">
        <f t="shared" si="7"/>
        <v>2252089</v>
      </c>
      <c r="G56" s="36">
        <f t="shared" si="7"/>
        <v>146139</v>
      </c>
      <c r="H56" s="36">
        <f t="shared" si="7"/>
        <v>32116127</v>
      </c>
    </row>
    <row r="57" spans="2:12" ht="15" customHeight="1">
      <c r="B57" s="32" t="s">
        <v>33</v>
      </c>
      <c r="C57" s="33">
        <f>IF(ISERROR(C56/$G$56*100)=TRUE,0,C56/$G$56*100)</f>
        <v>13.765661459295602</v>
      </c>
      <c r="D57" s="33">
        <f>IF(ISERROR(D56/$H$56*100)=TRUE,0,D56/$H$56*100)</f>
        <v>16.003143841098897</v>
      </c>
      <c r="E57" s="33">
        <f>IF(ISERROR(E56/$G$56*100)=TRUE,0,E56/$G$56*100)</f>
        <v>3.5110408583608752</v>
      </c>
      <c r="F57" s="33">
        <f>IF(ISERROR(F56/$H$56*100)=TRUE,0,F56/$H$56*100)</f>
        <v>7.0123305964009921</v>
      </c>
      <c r="G57" s="33">
        <f>IF(ISERROR(G56/$G$56*100)=TRUE,0,G56/$G$56*100)</f>
        <v>100</v>
      </c>
      <c r="H57" s="33">
        <f>IF(ISERROR(H56/$H$56*100)=TRUE,0,H56/$H$56*100)</f>
        <v>100</v>
      </c>
    </row>
    <row r="58" spans="2:12" ht="13.5" hidden="1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</row>
  </sheetData>
  <mergeCells count="30">
    <mergeCell ref="K3:L3"/>
    <mergeCell ref="B3:B4"/>
    <mergeCell ref="C3:D3"/>
    <mergeCell ref="E3:F3"/>
    <mergeCell ref="G3:H3"/>
    <mergeCell ref="I3:J3"/>
    <mergeCell ref="B12:B13"/>
    <mergeCell ref="C12:D12"/>
    <mergeCell ref="E12:F12"/>
    <mergeCell ref="G12:H12"/>
    <mergeCell ref="B22:B23"/>
    <mergeCell ref="C22:D22"/>
    <mergeCell ref="E22:F22"/>
    <mergeCell ref="G22:H22"/>
    <mergeCell ref="I41:J41"/>
    <mergeCell ref="K41:L41"/>
    <mergeCell ref="I22:J22"/>
    <mergeCell ref="K22:L22"/>
    <mergeCell ref="B31:B32"/>
    <mergeCell ref="C31:D31"/>
    <mergeCell ref="E31:F31"/>
    <mergeCell ref="G31:H31"/>
    <mergeCell ref="B50:B51"/>
    <mergeCell ref="C50:D50"/>
    <mergeCell ref="E50:F50"/>
    <mergeCell ref="G50:H50"/>
    <mergeCell ref="B41:B42"/>
    <mergeCell ref="C41:D41"/>
    <mergeCell ref="E41:F41"/>
    <mergeCell ref="G41:H41"/>
  </mergeCells>
  <phoneticPr fontId="4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topLeftCell="A10" zoomScaleNormal="100" workbookViewId="0"/>
  </sheetViews>
  <sheetFormatPr defaultColWidth="10" defaultRowHeight="12.75"/>
  <cols>
    <col min="1" max="1" width="1.75" style="40" customWidth="1"/>
    <col min="2" max="2" width="12.25" style="40" customWidth="1"/>
    <col min="3" max="3" width="6.25" style="40" customWidth="1"/>
    <col min="4" max="4" width="9.375" style="40" customWidth="1"/>
    <col min="5" max="5" width="6.625" style="40" customWidth="1"/>
    <col min="6" max="6" width="9.375" style="40" customWidth="1"/>
    <col min="7" max="7" width="6.25" style="40" customWidth="1"/>
    <col min="8" max="8" width="9.375" style="40" customWidth="1"/>
    <col min="9" max="9" width="6.25" style="40" customWidth="1"/>
    <col min="10" max="10" width="9.375" style="40" customWidth="1"/>
    <col min="11" max="11" width="6.875" style="40" customWidth="1"/>
    <col min="12" max="12" width="10.125" style="40" customWidth="1"/>
    <col min="13" max="13" width="0.875" style="40" customWidth="1"/>
    <col min="14" max="256" width="10" style="40"/>
    <col min="257" max="257" width="1.75" style="40" customWidth="1"/>
    <col min="258" max="258" width="12.25" style="40" customWidth="1"/>
    <col min="259" max="259" width="6.25" style="40" customWidth="1"/>
    <col min="260" max="260" width="9.375" style="40" customWidth="1"/>
    <col min="261" max="261" width="6.625" style="40" customWidth="1"/>
    <col min="262" max="262" width="9.375" style="40" customWidth="1"/>
    <col min="263" max="263" width="6.25" style="40" customWidth="1"/>
    <col min="264" max="264" width="9.375" style="40" customWidth="1"/>
    <col min="265" max="265" width="6.25" style="40" customWidth="1"/>
    <col min="266" max="266" width="9.375" style="40" customWidth="1"/>
    <col min="267" max="267" width="6.875" style="40" customWidth="1"/>
    <col min="268" max="268" width="10.125" style="40" customWidth="1"/>
    <col min="269" max="269" width="0.875" style="40" customWidth="1"/>
    <col min="270" max="512" width="10" style="40"/>
    <col min="513" max="513" width="1.75" style="40" customWidth="1"/>
    <col min="514" max="514" width="12.25" style="40" customWidth="1"/>
    <col min="515" max="515" width="6.25" style="40" customWidth="1"/>
    <col min="516" max="516" width="9.375" style="40" customWidth="1"/>
    <col min="517" max="517" width="6.625" style="40" customWidth="1"/>
    <col min="518" max="518" width="9.375" style="40" customWidth="1"/>
    <col min="519" max="519" width="6.25" style="40" customWidth="1"/>
    <col min="520" max="520" width="9.375" style="40" customWidth="1"/>
    <col min="521" max="521" width="6.25" style="40" customWidth="1"/>
    <col min="522" max="522" width="9.375" style="40" customWidth="1"/>
    <col min="523" max="523" width="6.875" style="40" customWidth="1"/>
    <col min="524" max="524" width="10.125" style="40" customWidth="1"/>
    <col min="525" max="525" width="0.875" style="40" customWidth="1"/>
    <col min="526" max="768" width="10" style="40"/>
    <col min="769" max="769" width="1.75" style="40" customWidth="1"/>
    <col min="770" max="770" width="12.25" style="40" customWidth="1"/>
    <col min="771" max="771" width="6.25" style="40" customWidth="1"/>
    <col min="772" max="772" width="9.375" style="40" customWidth="1"/>
    <col min="773" max="773" width="6.625" style="40" customWidth="1"/>
    <col min="774" max="774" width="9.375" style="40" customWidth="1"/>
    <col min="775" max="775" width="6.25" style="40" customWidth="1"/>
    <col min="776" max="776" width="9.375" style="40" customWidth="1"/>
    <col min="777" max="777" width="6.25" style="40" customWidth="1"/>
    <col min="778" max="778" width="9.375" style="40" customWidth="1"/>
    <col min="779" max="779" width="6.875" style="40" customWidth="1"/>
    <col min="780" max="780" width="10.125" style="40" customWidth="1"/>
    <col min="781" max="781" width="0.875" style="40" customWidth="1"/>
    <col min="782" max="1024" width="10" style="40"/>
    <col min="1025" max="1025" width="1.75" style="40" customWidth="1"/>
    <col min="1026" max="1026" width="12.25" style="40" customWidth="1"/>
    <col min="1027" max="1027" width="6.25" style="40" customWidth="1"/>
    <col min="1028" max="1028" width="9.375" style="40" customWidth="1"/>
    <col min="1029" max="1029" width="6.625" style="40" customWidth="1"/>
    <col min="1030" max="1030" width="9.375" style="40" customWidth="1"/>
    <col min="1031" max="1031" width="6.25" style="40" customWidth="1"/>
    <col min="1032" max="1032" width="9.375" style="40" customWidth="1"/>
    <col min="1033" max="1033" width="6.25" style="40" customWidth="1"/>
    <col min="1034" max="1034" width="9.375" style="40" customWidth="1"/>
    <col min="1035" max="1035" width="6.875" style="40" customWidth="1"/>
    <col min="1036" max="1036" width="10.125" style="40" customWidth="1"/>
    <col min="1037" max="1037" width="0.875" style="40" customWidth="1"/>
    <col min="1038" max="1280" width="10" style="40"/>
    <col min="1281" max="1281" width="1.75" style="40" customWidth="1"/>
    <col min="1282" max="1282" width="12.25" style="40" customWidth="1"/>
    <col min="1283" max="1283" width="6.25" style="40" customWidth="1"/>
    <col min="1284" max="1284" width="9.375" style="40" customWidth="1"/>
    <col min="1285" max="1285" width="6.625" style="40" customWidth="1"/>
    <col min="1286" max="1286" width="9.375" style="40" customWidth="1"/>
    <col min="1287" max="1287" width="6.25" style="40" customWidth="1"/>
    <col min="1288" max="1288" width="9.375" style="40" customWidth="1"/>
    <col min="1289" max="1289" width="6.25" style="40" customWidth="1"/>
    <col min="1290" max="1290" width="9.375" style="40" customWidth="1"/>
    <col min="1291" max="1291" width="6.875" style="40" customWidth="1"/>
    <col min="1292" max="1292" width="10.125" style="40" customWidth="1"/>
    <col min="1293" max="1293" width="0.875" style="40" customWidth="1"/>
    <col min="1294" max="1536" width="10" style="40"/>
    <col min="1537" max="1537" width="1.75" style="40" customWidth="1"/>
    <col min="1538" max="1538" width="12.25" style="40" customWidth="1"/>
    <col min="1539" max="1539" width="6.25" style="40" customWidth="1"/>
    <col min="1540" max="1540" width="9.375" style="40" customWidth="1"/>
    <col min="1541" max="1541" width="6.625" style="40" customWidth="1"/>
    <col min="1542" max="1542" width="9.375" style="40" customWidth="1"/>
    <col min="1543" max="1543" width="6.25" style="40" customWidth="1"/>
    <col min="1544" max="1544" width="9.375" style="40" customWidth="1"/>
    <col min="1545" max="1545" width="6.25" style="40" customWidth="1"/>
    <col min="1546" max="1546" width="9.375" style="40" customWidth="1"/>
    <col min="1547" max="1547" width="6.875" style="40" customWidth="1"/>
    <col min="1548" max="1548" width="10.125" style="40" customWidth="1"/>
    <col min="1549" max="1549" width="0.875" style="40" customWidth="1"/>
    <col min="1550" max="1792" width="10" style="40"/>
    <col min="1793" max="1793" width="1.75" style="40" customWidth="1"/>
    <col min="1794" max="1794" width="12.25" style="40" customWidth="1"/>
    <col min="1795" max="1795" width="6.25" style="40" customWidth="1"/>
    <col min="1796" max="1796" width="9.375" style="40" customWidth="1"/>
    <col min="1797" max="1797" width="6.625" style="40" customWidth="1"/>
    <col min="1798" max="1798" width="9.375" style="40" customWidth="1"/>
    <col min="1799" max="1799" width="6.25" style="40" customWidth="1"/>
    <col min="1800" max="1800" width="9.375" style="40" customWidth="1"/>
    <col min="1801" max="1801" width="6.25" style="40" customWidth="1"/>
    <col min="1802" max="1802" width="9.375" style="40" customWidth="1"/>
    <col min="1803" max="1803" width="6.875" style="40" customWidth="1"/>
    <col min="1804" max="1804" width="10.125" style="40" customWidth="1"/>
    <col min="1805" max="1805" width="0.875" style="40" customWidth="1"/>
    <col min="1806" max="2048" width="10" style="40"/>
    <col min="2049" max="2049" width="1.75" style="40" customWidth="1"/>
    <col min="2050" max="2050" width="12.25" style="40" customWidth="1"/>
    <col min="2051" max="2051" width="6.25" style="40" customWidth="1"/>
    <col min="2052" max="2052" width="9.375" style="40" customWidth="1"/>
    <col min="2053" max="2053" width="6.625" style="40" customWidth="1"/>
    <col min="2054" max="2054" width="9.375" style="40" customWidth="1"/>
    <col min="2055" max="2055" width="6.25" style="40" customWidth="1"/>
    <col min="2056" max="2056" width="9.375" style="40" customWidth="1"/>
    <col min="2057" max="2057" width="6.25" style="40" customWidth="1"/>
    <col min="2058" max="2058" width="9.375" style="40" customWidth="1"/>
    <col min="2059" max="2059" width="6.875" style="40" customWidth="1"/>
    <col min="2060" max="2060" width="10.125" style="40" customWidth="1"/>
    <col min="2061" max="2061" width="0.875" style="40" customWidth="1"/>
    <col min="2062" max="2304" width="10" style="40"/>
    <col min="2305" max="2305" width="1.75" style="40" customWidth="1"/>
    <col min="2306" max="2306" width="12.25" style="40" customWidth="1"/>
    <col min="2307" max="2307" width="6.25" style="40" customWidth="1"/>
    <col min="2308" max="2308" width="9.375" style="40" customWidth="1"/>
    <col min="2309" max="2309" width="6.625" style="40" customWidth="1"/>
    <col min="2310" max="2310" width="9.375" style="40" customWidth="1"/>
    <col min="2311" max="2311" width="6.25" style="40" customWidth="1"/>
    <col min="2312" max="2312" width="9.375" style="40" customWidth="1"/>
    <col min="2313" max="2313" width="6.25" style="40" customWidth="1"/>
    <col min="2314" max="2314" width="9.375" style="40" customWidth="1"/>
    <col min="2315" max="2315" width="6.875" style="40" customWidth="1"/>
    <col min="2316" max="2316" width="10.125" style="40" customWidth="1"/>
    <col min="2317" max="2317" width="0.875" style="40" customWidth="1"/>
    <col min="2318" max="2560" width="10" style="40"/>
    <col min="2561" max="2561" width="1.75" style="40" customWidth="1"/>
    <col min="2562" max="2562" width="12.25" style="40" customWidth="1"/>
    <col min="2563" max="2563" width="6.25" style="40" customWidth="1"/>
    <col min="2564" max="2564" width="9.375" style="40" customWidth="1"/>
    <col min="2565" max="2565" width="6.625" style="40" customWidth="1"/>
    <col min="2566" max="2566" width="9.375" style="40" customWidth="1"/>
    <col min="2567" max="2567" width="6.25" style="40" customWidth="1"/>
    <col min="2568" max="2568" width="9.375" style="40" customWidth="1"/>
    <col min="2569" max="2569" width="6.25" style="40" customWidth="1"/>
    <col min="2570" max="2570" width="9.375" style="40" customWidth="1"/>
    <col min="2571" max="2571" width="6.875" style="40" customWidth="1"/>
    <col min="2572" max="2572" width="10.125" style="40" customWidth="1"/>
    <col min="2573" max="2573" width="0.875" style="40" customWidth="1"/>
    <col min="2574" max="2816" width="10" style="40"/>
    <col min="2817" max="2817" width="1.75" style="40" customWidth="1"/>
    <col min="2818" max="2818" width="12.25" style="40" customWidth="1"/>
    <col min="2819" max="2819" width="6.25" style="40" customWidth="1"/>
    <col min="2820" max="2820" width="9.375" style="40" customWidth="1"/>
    <col min="2821" max="2821" width="6.625" style="40" customWidth="1"/>
    <col min="2822" max="2822" width="9.375" style="40" customWidth="1"/>
    <col min="2823" max="2823" width="6.25" style="40" customWidth="1"/>
    <col min="2824" max="2824" width="9.375" style="40" customWidth="1"/>
    <col min="2825" max="2825" width="6.25" style="40" customWidth="1"/>
    <col min="2826" max="2826" width="9.375" style="40" customWidth="1"/>
    <col min="2827" max="2827" width="6.875" style="40" customWidth="1"/>
    <col min="2828" max="2828" width="10.125" style="40" customWidth="1"/>
    <col min="2829" max="2829" width="0.875" style="40" customWidth="1"/>
    <col min="2830" max="3072" width="10" style="40"/>
    <col min="3073" max="3073" width="1.75" style="40" customWidth="1"/>
    <col min="3074" max="3074" width="12.25" style="40" customWidth="1"/>
    <col min="3075" max="3075" width="6.25" style="40" customWidth="1"/>
    <col min="3076" max="3076" width="9.375" style="40" customWidth="1"/>
    <col min="3077" max="3077" width="6.625" style="40" customWidth="1"/>
    <col min="3078" max="3078" width="9.375" style="40" customWidth="1"/>
    <col min="3079" max="3079" width="6.25" style="40" customWidth="1"/>
    <col min="3080" max="3080" width="9.375" style="40" customWidth="1"/>
    <col min="3081" max="3081" width="6.25" style="40" customWidth="1"/>
    <col min="3082" max="3082" width="9.375" style="40" customWidth="1"/>
    <col min="3083" max="3083" width="6.875" style="40" customWidth="1"/>
    <col min="3084" max="3084" width="10.125" style="40" customWidth="1"/>
    <col min="3085" max="3085" width="0.875" style="40" customWidth="1"/>
    <col min="3086" max="3328" width="10" style="40"/>
    <col min="3329" max="3329" width="1.75" style="40" customWidth="1"/>
    <col min="3330" max="3330" width="12.25" style="40" customWidth="1"/>
    <col min="3331" max="3331" width="6.25" style="40" customWidth="1"/>
    <col min="3332" max="3332" width="9.375" style="40" customWidth="1"/>
    <col min="3333" max="3333" width="6.625" style="40" customWidth="1"/>
    <col min="3334" max="3334" width="9.375" style="40" customWidth="1"/>
    <col min="3335" max="3335" width="6.25" style="40" customWidth="1"/>
    <col min="3336" max="3336" width="9.375" style="40" customWidth="1"/>
    <col min="3337" max="3337" width="6.25" style="40" customWidth="1"/>
    <col min="3338" max="3338" width="9.375" style="40" customWidth="1"/>
    <col min="3339" max="3339" width="6.875" style="40" customWidth="1"/>
    <col min="3340" max="3340" width="10.125" style="40" customWidth="1"/>
    <col min="3341" max="3341" width="0.875" style="40" customWidth="1"/>
    <col min="3342" max="3584" width="10" style="40"/>
    <col min="3585" max="3585" width="1.75" style="40" customWidth="1"/>
    <col min="3586" max="3586" width="12.25" style="40" customWidth="1"/>
    <col min="3587" max="3587" width="6.25" style="40" customWidth="1"/>
    <col min="3588" max="3588" width="9.375" style="40" customWidth="1"/>
    <col min="3589" max="3589" width="6.625" style="40" customWidth="1"/>
    <col min="3590" max="3590" width="9.375" style="40" customWidth="1"/>
    <col min="3591" max="3591" width="6.25" style="40" customWidth="1"/>
    <col min="3592" max="3592" width="9.375" style="40" customWidth="1"/>
    <col min="3593" max="3593" width="6.25" style="40" customWidth="1"/>
    <col min="3594" max="3594" width="9.375" style="40" customWidth="1"/>
    <col min="3595" max="3595" width="6.875" style="40" customWidth="1"/>
    <col min="3596" max="3596" width="10.125" style="40" customWidth="1"/>
    <col min="3597" max="3597" width="0.875" style="40" customWidth="1"/>
    <col min="3598" max="3840" width="10" style="40"/>
    <col min="3841" max="3841" width="1.75" style="40" customWidth="1"/>
    <col min="3842" max="3842" width="12.25" style="40" customWidth="1"/>
    <col min="3843" max="3843" width="6.25" style="40" customWidth="1"/>
    <col min="3844" max="3844" width="9.375" style="40" customWidth="1"/>
    <col min="3845" max="3845" width="6.625" style="40" customWidth="1"/>
    <col min="3846" max="3846" width="9.375" style="40" customWidth="1"/>
    <col min="3847" max="3847" width="6.25" style="40" customWidth="1"/>
    <col min="3848" max="3848" width="9.375" style="40" customWidth="1"/>
    <col min="3849" max="3849" width="6.25" style="40" customWidth="1"/>
    <col min="3850" max="3850" width="9.375" style="40" customWidth="1"/>
    <col min="3851" max="3851" width="6.875" style="40" customWidth="1"/>
    <col min="3852" max="3852" width="10.125" style="40" customWidth="1"/>
    <col min="3853" max="3853" width="0.875" style="40" customWidth="1"/>
    <col min="3854" max="4096" width="10" style="40"/>
    <col min="4097" max="4097" width="1.75" style="40" customWidth="1"/>
    <col min="4098" max="4098" width="12.25" style="40" customWidth="1"/>
    <col min="4099" max="4099" width="6.25" style="40" customWidth="1"/>
    <col min="4100" max="4100" width="9.375" style="40" customWidth="1"/>
    <col min="4101" max="4101" width="6.625" style="40" customWidth="1"/>
    <col min="4102" max="4102" width="9.375" style="40" customWidth="1"/>
    <col min="4103" max="4103" width="6.25" style="40" customWidth="1"/>
    <col min="4104" max="4104" width="9.375" style="40" customWidth="1"/>
    <col min="4105" max="4105" width="6.25" style="40" customWidth="1"/>
    <col min="4106" max="4106" width="9.375" style="40" customWidth="1"/>
    <col min="4107" max="4107" width="6.875" style="40" customWidth="1"/>
    <col min="4108" max="4108" width="10.125" style="40" customWidth="1"/>
    <col min="4109" max="4109" width="0.875" style="40" customWidth="1"/>
    <col min="4110" max="4352" width="10" style="40"/>
    <col min="4353" max="4353" width="1.75" style="40" customWidth="1"/>
    <col min="4354" max="4354" width="12.25" style="40" customWidth="1"/>
    <col min="4355" max="4355" width="6.25" style="40" customWidth="1"/>
    <col min="4356" max="4356" width="9.375" style="40" customWidth="1"/>
    <col min="4357" max="4357" width="6.625" style="40" customWidth="1"/>
    <col min="4358" max="4358" width="9.375" style="40" customWidth="1"/>
    <col min="4359" max="4359" width="6.25" style="40" customWidth="1"/>
    <col min="4360" max="4360" width="9.375" style="40" customWidth="1"/>
    <col min="4361" max="4361" width="6.25" style="40" customWidth="1"/>
    <col min="4362" max="4362" width="9.375" style="40" customWidth="1"/>
    <col min="4363" max="4363" width="6.875" style="40" customWidth="1"/>
    <col min="4364" max="4364" width="10.125" style="40" customWidth="1"/>
    <col min="4365" max="4365" width="0.875" style="40" customWidth="1"/>
    <col min="4366" max="4608" width="10" style="40"/>
    <col min="4609" max="4609" width="1.75" style="40" customWidth="1"/>
    <col min="4610" max="4610" width="12.25" style="40" customWidth="1"/>
    <col min="4611" max="4611" width="6.25" style="40" customWidth="1"/>
    <col min="4612" max="4612" width="9.375" style="40" customWidth="1"/>
    <col min="4613" max="4613" width="6.625" style="40" customWidth="1"/>
    <col min="4614" max="4614" width="9.375" style="40" customWidth="1"/>
    <col min="4615" max="4615" width="6.25" style="40" customWidth="1"/>
    <col min="4616" max="4616" width="9.375" style="40" customWidth="1"/>
    <col min="4617" max="4617" width="6.25" style="40" customWidth="1"/>
    <col min="4618" max="4618" width="9.375" style="40" customWidth="1"/>
    <col min="4619" max="4619" width="6.875" style="40" customWidth="1"/>
    <col min="4620" max="4620" width="10.125" style="40" customWidth="1"/>
    <col min="4621" max="4621" width="0.875" style="40" customWidth="1"/>
    <col min="4622" max="4864" width="10" style="40"/>
    <col min="4865" max="4865" width="1.75" style="40" customWidth="1"/>
    <col min="4866" max="4866" width="12.25" style="40" customWidth="1"/>
    <col min="4867" max="4867" width="6.25" style="40" customWidth="1"/>
    <col min="4868" max="4868" width="9.375" style="40" customWidth="1"/>
    <col min="4869" max="4869" width="6.625" style="40" customWidth="1"/>
    <col min="4870" max="4870" width="9.375" style="40" customWidth="1"/>
    <col min="4871" max="4871" width="6.25" style="40" customWidth="1"/>
    <col min="4872" max="4872" width="9.375" style="40" customWidth="1"/>
    <col min="4873" max="4873" width="6.25" style="40" customWidth="1"/>
    <col min="4874" max="4874" width="9.375" style="40" customWidth="1"/>
    <col min="4875" max="4875" width="6.875" style="40" customWidth="1"/>
    <col min="4876" max="4876" width="10.125" style="40" customWidth="1"/>
    <col min="4877" max="4877" width="0.875" style="40" customWidth="1"/>
    <col min="4878" max="5120" width="10" style="40"/>
    <col min="5121" max="5121" width="1.75" style="40" customWidth="1"/>
    <col min="5122" max="5122" width="12.25" style="40" customWidth="1"/>
    <col min="5123" max="5123" width="6.25" style="40" customWidth="1"/>
    <col min="5124" max="5124" width="9.375" style="40" customWidth="1"/>
    <col min="5125" max="5125" width="6.625" style="40" customWidth="1"/>
    <col min="5126" max="5126" width="9.375" style="40" customWidth="1"/>
    <col min="5127" max="5127" width="6.25" style="40" customWidth="1"/>
    <col min="5128" max="5128" width="9.375" style="40" customWidth="1"/>
    <col min="5129" max="5129" width="6.25" style="40" customWidth="1"/>
    <col min="5130" max="5130" width="9.375" style="40" customWidth="1"/>
    <col min="5131" max="5131" width="6.875" style="40" customWidth="1"/>
    <col min="5132" max="5132" width="10.125" style="40" customWidth="1"/>
    <col min="5133" max="5133" width="0.875" style="40" customWidth="1"/>
    <col min="5134" max="5376" width="10" style="40"/>
    <col min="5377" max="5377" width="1.75" style="40" customWidth="1"/>
    <col min="5378" max="5378" width="12.25" style="40" customWidth="1"/>
    <col min="5379" max="5379" width="6.25" style="40" customWidth="1"/>
    <col min="5380" max="5380" width="9.375" style="40" customWidth="1"/>
    <col min="5381" max="5381" width="6.625" style="40" customWidth="1"/>
    <col min="5382" max="5382" width="9.375" style="40" customWidth="1"/>
    <col min="5383" max="5383" width="6.25" style="40" customWidth="1"/>
    <col min="5384" max="5384" width="9.375" style="40" customWidth="1"/>
    <col min="5385" max="5385" width="6.25" style="40" customWidth="1"/>
    <col min="5386" max="5386" width="9.375" style="40" customWidth="1"/>
    <col min="5387" max="5387" width="6.875" style="40" customWidth="1"/>
    <col min="5388" max="5388" width="10.125" style="40" customWidth="1"/>
    <col min="5389" max="5389" width="0.875" style="40" customWidth="1"/>
    <col min="5390" max="5632" width="10" style="40"/>
    <col min="5633" max="5633" width="1.75" style="40" customWidth="1"/>
    <col min="5634" max="5634" width="12.25" style="40" customWidth="1"/>
    <col min="5635" max="5635" width="6.25" style="40" customWidth="1"/>
    <col min="5636" max="5636" width="9.375" style="40" customWidth="1"/>
    <col min="5637" max="5637" width="6.625" style="40" customWidth="1"/>
    <col min="5638" max="5638" width="9.375" style="40" customWidth="1"/>
    <col min="5639" max="5639" width="6.25" style="40" customWidth="1"/>
    <col min="5640" max="5640" width="9.375" style="40" customWidth="1"/>
    <col min="5641" max="5641" width="6.25" style="40" customWidth="1"/>
    <col min="5642" max="5642" width="9.375" style="40" customWidth="1"/>
    <col min="5643" max="5643" width="6.875" style="40" customWidth="1"/>
    <col min="5644" max="5644" width="10.125" style="40" customWidth="1"/>
    <col min="5645" max="5645" width="0.875" style="40" customWidth="1"/>
    <col min="5646" max="5888" width="10" style="40"/>
    <col min="5889" max="5889" width="1.75" style="40" customWidth="1"/>
    <col min="5890" max="5890" width="12.25" style="40" customWidth="1"/>
    <col min="5891" max="5891" width="6.25" style="40" customWidth="1"/>
    <col min="5892" max="5892" width="9.375" style="40" customWidth="1"/>
    <col min="5893" max="5893" width="6.625" style="40" customWidth="1"/>
    <col min="5894" max="5894" width="9.375" style="40" customWidth="1"/>
    <col min="5895" max="5895" width="6.25" style="40" customWidth="1"/>
    <col min="5896" max="5896" width="9.375" style="40" customWidth="1"/>
    <col min="5897" max="5897" width="6.25" style="40" customWidth="1"/>
    <col min="5898" max="5898" width="9.375" style="40" customWidth="1"/>
    <col min="5899" max="5899" width="6.875" style="40" customWidth="1"/>
    <col min="5900" max="5900" width="10.125" style="40" customWidth="1"/>
    <col min="5901" max="5901" width="0.875" style="40" customWidth="1"/>
    <col min="5902" max="6144" width="10" style="40"/>
    <col min="6145" max="6145" width="1.75" style="40" customWidth="1"/>
    <col min="6146" max="6146" width="12.25" style="40" customWidth="1"/>
    <col min="6147" max="6147" width="6.25" style="40" customWidth="1"/>
    <col min="6148" max="6148" width="9.375" style="40" customWidth="1"/>
    <col min="6149" max="6149" width="6.625" style="40" customWidth="1"/>
    <col min="6150" max="6150" width="9.375" style="40" customWidth="1"/>
    <col min="6151" max="6151" width="6.25" style="40" customWidth="1"/>
    <col min="6152" max="6152" width="9.375" style="40" customWidth="1"/>
    <col min="6153" max="6153" width="6.25" style="40" customWidth="1"/>
    <col min="6154" max="6154" width="9.375" style="40" customWidth="1"/>
    <col min="6155" max="6155" width="6.875" style="40" customWidth="1"/>
    <col min="6156" max="6156" width="10.125" style="40" customWidth="1"/>
    <col min="6157" max="6157" width="0.875" style="40" customWidth="1"/>
    <col min="6158" max="6400" width="10" style="40"/>
    <col min="6401" max="6401" width="1.75" style="40" customWidth="1"/>
    <col min="6402" max="6402" width="12.25" style="40" customWidth="1"/>
    <col min="6403" max="6403" width="6.25" style="40" customWidth="1"/>
    <col min="6404" max="6404" width="9.375" style="40" customWidth="1"/>
    <col min="6405" max="6405" width="6.625" style="40" customWidth="1"/>
    <col min="6406" max="6406" width="9.375" style="40" customWidth="1"/>
    <col min="6407" max="6407" width="6.25" style="40" customWidth="1"/>
    <col min="6408" max="6408" width="9.375" style="40" customWidth="1"/>
    <col min="6409" max="6409" width="6.25" style="40" customWidth="1"/>
    <col min="6410" max="6410" width="9.375" style="40" customWidth="1"/>
    <col min="6411" max="6411" width="6.875" style="40" customWidth="1"/>
    <col min="6412" max="6412" width="10.125" style="40" customWidth="1"/>
    <col min="6413" max="6413" width="0.875" style="40" customWidth="1"/>
    <col min="6414" max="6656" width="10" style="40"/>
    <col min="6657" max="6657" width="1.75" style="40" customWidth="1"/>
    <col min="6658" max="6658" width="12.25" style="40" customWidth="1"/>
    <col min="6659" max="6659" width="6.25" style="40" customWidth="1"/>
    <col min="6660" max="6660" width="9.375" style="40" customWidth="1"/>
    <col min="6661" max="6661" width="6.625" style="40" customWidth="1"/>
    <col min="6662" max="6662" width="9.375" style="40" customWidth="1"/>
    <col min="6663" max="6663" width="6.25" style="40" customWidth="1"/>
    <col min="6664" max="6664" width="9.375" style="40" customWidth="1"/>
    <col min="6665" max="6665" width="6.25" style="40" customWidth="1"/>
    <col min="6666" max="6666" width="9.375" style="40" customWidth="1"/>
    <col min="6667" max="6667" width="6.875" style="40" customWidth="1"/>
    <col min="6668" max="6668" width="10.125" style="40" customWidth="1"/>
    <col min="6669" max="6669" width="0.875" style="40" customWidth="1"/>
    <col min="6670" max="6912" width="10" style="40"/>
    <col min="6913" max="6913" width="1.75" style="40" customWidth="1"/>
    <col min="6914" max="6914" width="12.25" style="40" customWidth="1"/>
    <col min="6915" max="6915" width="6.25" style="40" customWidth="1"/>
    <col min="6916" max="6916" width="9.375" style="40" customWidth="1"/>
    <col min="6917" max="6917" width="6.625" style="40" customWidth="1"/>
    <col min="6918" max="6918" width="9.375" style="40" customWidth="1"/>
    <col min="6919" max="6919" width="6.25" style="40" customWidth="1"/>
    <col min="6920" max="6920" width="9.375" style="40" customWidth="1"/>
    <col min="6921" max="6921" width="6.25" style="40" customWidth="1"/>
    <col min="6922" max="6922" width="9.375" style="40" customWidth="1"/>
    <col min="6923" max="6923" width="6.875" style="40" customWidth="1"/>
    <col min="6924" max="6924" width="10.125" style="40" customWidth="1"/>
    <col min="6925" max="6925" width="0.875" style="40" customWidth="1"/>
    <col min="6926" max="7168" width="10" style="40"/>
    <col min="7169" max="7169" width="1.75" style="40" customWidth="1"/>
    <col min="7170" max="7170" width="12.25" style="40" customWidth="1"/>
    <col min="7171" max="7171" width="6.25" style="40" customWidth="1"/>
    <col min="7172" max="7172" width="9.375" style="40" customWidth="1"/>
    <col min="7173" max="7173" width="6.625" style="40" customWidth="1"/>
    <col min="7174" max="7174" width="9.375" style="40" customWidth="1"/>
    <col min="7175" max="7175" width="6.25" style="40" customWidth="1"/>
    <col min="7176" max="7176" width="9.375" style="40" customWidth="1"/>
    <col min="7177" max="7177" width="6.25" style="40" customWidth="1"/>
    <col min="7178" max="7178" width="9.375" style="40" customWidth="1"/>
    <col min="7179" max="7179" width="6.875" style="40" customWidth="1"/>
    <col min="7180" max="7180" width="10.125" style="40" customWidth="1"/>
    <col min="7181" max="7181" width="0.875" style="40" customWidth="1"/>
    <col min="7182" max="7424" width="10" style="40"/>
    <col min="7425" max="7425" width="1.75" style="40" customWidth="1"/>
    <col min="7426" max="7426" width="12.25" style="40" customWidth="1"/>
    <col min="7427" max="7427" width="6.25" style="40" customWidth="1"/>
    <col min="7428" max="7428" width="9.375" style="40" customWidth="1"/>
    <col min="7429" max="7429" width="6.625" style="40" customWidth="1"/>
    <col min="7430" max="7430" width="9.375" style="40" customWidth="1"/>
    <col min="7431" max="7431" width="6.25" style="40" customWidth="1"/>
    <col min="7432" max="7432" width="9.375" style="40" customWidth="1"/>
    <col min="7433" max="7433" width="6.25" style="40" customWidth="1"/>
    <col min="7434" max="7434" width="9.375" style="40" customWidth="1"/>
    <col min="7435" max="7435" width="6.875" style="40" customWidth="1"/>
    <col min="7436" max="7436" width="10.125" style="40" customWidth="1"/>
    <col min="7437" max="7437" width="0.875" style="40" customWidth="1"/>
    <col min="7438" max="7680" width="10" style="40"/>
    <col min="7681" max="7681" width="1.75" style="40" customWidth="1"/>
    <col min="7682" max="7682" width="12.25" style="40" customWidth="1"/>
    <col min="7683" max="7683" width="6.25" style="40" customWidth="1"/>
    <col min="7684" max="7684" width="9.375" style="40" customWidth="1"/>
    <col min="7685" max="7685" width="6.625" style="40" customWidth="1"/>
    <col min="7686" max="7686" width="9.375" style="40" customWidth="1"/>
    <col min="7687" max="7687" width="6.25" style="40" customWidth="1"/>
    <col min="7688" max="7688" width="9.375" style="40" customWidth="1"/>
    <col min="7689" max="7689" width="6.25" style="40" customWidth="1"/>
    <col min="7690" max="7690" width="9.375" style="40" customWidth="1"/>
    <col min="7691" max="7691" width="6.875" style="40" customWidth="1"/>
    <col min="7692" max="7692" width="10.125" style="40" customWidth="1"/>
    <col min="7693" max="7693" width="0.875" style="40" customWidth="1"/>
    <col min="7694" max="7936" width="10" style="40"/>
    <col min="7937" max="7937" width="1.75" style="40" customWidth="1"/>
    <col min="7938" max="7938" width="12.25" style="40" customWidth="1"/>
    <col min="7939" max="7939" width="6.25" style="40" customWidth="1"/>
    <col min="7940" max="7940" width="9.375" style="40" customWidth="1"/>
    <col min="7941" max="7941" width="6.625" style="40" customWidth="1"/>
    <col min="7942" max="7942" width="9.375" style="40" customWidth="1"/>
    <col min="7943" max="7943" width="6.25" style="40" customWidth="1"/>
    <col min="7944" max="7944" width="9.375" style="40" customWidth="1"/>
    <col min="7945" max="7945" width="6.25" style="40" customWidth="1"/>
    <col min="7946" max="7946" width="9.375" style="40" customWidth="1"/>
    <col min="7947" max="7947" width="6.875" style="40" customWidth="1"/>
    <col min="7948" max="7948" width="10.125" style="40" customWidth="1"/>
    <col min="7949" max="7949" width="0.875" style="40" customWidth="1"/>
    <col min="7950" max="8192" width="10" style="40"/>
    <col min="8193" max="8193" width="1.75" style="40" customWidth="1"/>
    <col min="8194" max="8194" width="12.25" style="40" customWidth="1"/>
    <col min="8195" max="8195" width="6.25" style="40" customWidth="1"/>
    <col min="8196" max="8196" width="9.375" style="40" customWidth="1"/>
    <col min="8197" max="8197" width="6.625" style="40" customWidth="1"/>
    <col min="8198" max="8198" width="9.375" style="40" customWidth="1"/>
    <col min="8199" max="8199" width="6.25" style="40" customWidth="1"/>
    <col min="8200" max="8200" width="9.375" style="40" customWidth="1"/>
    <col min="8201" max="8201" width="6.25" style="40" customWidth="1"/>
    <col min="8202" max="8202" width="9.375" style="40" customWidth="1"/>
    <col min="8203" max="8203" width="6.875" style="40" customWidth="1"/>
    <col min="8204" max="8204" width="10.125" style="40" customWidth="1"/>
    <col min="8205" max="8205" width="0.875" style="40" customWidth="1"/>
    <col min="8206" max="8448" width="10" style="40"/>
    <col min="8449" max="8449" width="1.75" style="40" customWidth="1"/>
    <col min="8450" max="8450" width="12.25" style="40" customWidth="1"/>
    <col min="8451" max="8451" width="6.25" style="40" customWidth="1"/>
    <col min="8452" max="8452" width="9.375" style="40" customWidth="1"/>
    <col min="8453" max="8453" width="6.625" style="40" customWidth="1"/>
    <col min="8454" max="8454" width="9.375" style="40" customWidth="1"/>
    <col min="8455" max="8455" width="6.25" style="40" customWidth="1"/>
    <col min="8456" max="8456" width="9.375" style="40" customWidth="1"/>
    <col min="8457" max="8457" width="6.25" style="40" customWidth="1"/>
    <col min="8458" max="8458" width="9.375" style="40" customWidth="1"/>
    <col min="8459" max="8459" width="6.875" style="40" customWidth="1"/>
    <col min="8460" max="8460" width="10.125" style="40" customWidth="1"/>
    <col min="8461" max="8461" width="0.875" style="40" customWidth="1"/>
    <col min="8462" max="8704" width="10" style="40"/>
    <col min="8705" max="8705" width="1.75" style="40" customWidth="1"/>
    <col min="8706" max="8706" width="12.25" style="40" customWidth="1"/>
    <col min="8707" max="8707" width="6.25" style="40" customWidth="1"/>
    <col min="8708" max="8708" width="9.375" style="40" customWidth="1"/>
    <col min="8709" max="8709" width="6.625" style="40" customWidth="1"/>
    <col min="8710" max="8710" width="9.375" style="40" customWidth="1"/>
    <col min="8711" max="8711" width="6.25" style="40" customWidth="1"/>
    <col min="8712" max="8712" width="9.375" style="40" customWidth="1"/>
    <col min="8713" max="8713" width="6.25" style="40" customWidth="1"/>
    <col min="8714" max="8714" width="9.375" style="40" customWidth="1"/>
    <col min="8715" max="8715" width="6.875" style="40" customWidth="1"/>
    <col min="8716" max="8716" width="10.125" style="40" customWidth="1"/>
    <col min="8717" max="8717" width="0.875" style="40" customWidth="1"/>
    <col min="8718" max="8960" width="10" style="40"/>
    <col min="8961" max="8961" width="1.75" style="40" customWidth="1"/>
    <col min="8962" max="8962" width="12.25" style="40" customWidth="1"/>
    <col min="8963" max="8963" width="6.25" style="40" customWidth="1"/>
    <col min="8964" max="8964" width="9.375" style="40" customWidth="1"/>
    <col min="8965" max="8965" width="6.625" style="40" customWidth="1"/>
    <col min="8966" max="8966" width="9.375" style="40" customWidth="1"/>
    <col min="8967" max="8967" width="6.25" style="40" customWidth="1"/>
    <col min="8968" max="8968" width="9.375" style="40" customWidth="1"/>
    <col min="8969" max="8969" width="6.25" style="40" customWidth="1"/>
    <col min="8970" max="8970" width="9.375" style="40" customWidth="1"/>
    <col min="8971" max="8971" width="6.875" style="40" customWidth="1"/>
    <col min="8972" max="8972" width="10.125" style="40" customWidth="1"/>
    <col min="8973" max="8973" width="0.875" style="40" customWidth="1"/>
    <col min="8974" max="9216" width="10" style="40"/>
    <col min="9217" max="9217" width="1.75" style="40" customWidth="1"/>
    <col min="9218" max="9218" width="12.25" style="40" customWidth="1"/>
    <col min="9219" max="9219" width="6.25" style="40" customWidth="1"/>
    <col min="9220" max="9220" width="9.375" style="40" customWidth="1"/>
    <col min="9221" max="9221" width="6.625" style="40" customWidth="1"/>
    <col min="9222" max="9222" width="9.375" style="40" customWidth="1"/>
    <col min="9223" max="9223" width="6.25" style="40" customWidth="1"/>
    <col min="9224" max="9224" width="9.375" style="40" customWidth="1"/>
    <col min="9225" max="9225" width="6.25" style="40" customWidth="1"/>
    <col min="9226" max="9226" width="9.375" style="40" customWidth="1"/>
    <col min="9227" max="9227" width="6.875" style="40" customWidth="1"/>
    <col min="9228" max="9228" width="10.125" style="40" customWidth="1"/>
    <col min="9229" max="9229" width="0.875" style="40" customWidth="1"/>
    <col min="9230" max="9472" width="10" style="40"/>
    <col min="9473" max="9473" width="1.75" style="40" customWidth="1"/>
    <col min="9474" max="9474" width="12.25" style="40" customWidth="1"/>
    <col min="9475" max="9475" width="6.25" style="40" customWidth="1"/>
    <col min="9476" max="9476" width="9.375" style="40" customWidth="1"/>
    <col min="9477" max="9477" width="6.625" style="40" customWidth="1"/>
    <col min="9478" max="9478" width="9.375" style="40" customWidth="1"/>
    <col min="9479" max="9479" width="6.25" style="40" customWidth="1"/>
    <col min="9480" max="9480" width="9.375" style="40" customWidth="1"/>
    <col min="9481" max="9481" width="6.25" style="40" customWidth="1"/>
    <col min="9482" max="9482" width="9.375" style="40" customWidth="1"/>
    <col min="9483" max="9483" width="6.875" style="40" customWidth="1"/>
    <col min="9484" max="9484" width="10.125" style="40" customWidth="1"/>
    <col min="9485" max="9485" width="0.875" style="40" customWidth="1"/>
    <col min="9486" max="9728" width="10" style="40"/>
    <col min="9729" max="9729" width="1.75" style="40" customWidth="1"/>
    <col min="9730" max="9730" width="12.25" style="40" customWidth="1"/>
    <col min="9731" max="9731" width="6.25" style="40" customWidth="1"/>
    <col min="9732" max="9732" width="9.375" style="40" customWidth="1"/>
    <col min="9733" max="9733" width="6.625" style="40" customWidth="1"/>
    <col min="9734" max="9734" width="9.375" style="40" customWidth="1"/>
    <col min="9735" max="9735" width="6.25" style="40" customWidth="1"/>
    <col min="9736" max="9736" width="9.375" style="40" customWidth="1"/>
    <col min="9737" max="9737" width="6.25" style="40" customWidth="1"/>
    <col min="9738" max="9738" width="9.375" style="40" customWidth="1"/>
    <col min="9739" max="9739" width="6.875" style="40" customWidth="1"/>
    <col min="9740" max="9740" width="10.125" style="40" customWidth="1"/>
    <col min="9741" max="9741" width="0.875" style="40" customWidth="1"/>
    <col min="9742" max="9984" width="10" style="40"/>
    <col min="9985" max="9985" width="1.75" style="40" customWidth="1"/>
    <col min="9986" max="9986" width="12.25" style="40" customWidth="1"/>
    <col min="9987" max="9987" width="6.25" style="40" customWidth="1"/>
    <col min="9988" max="9988" width="9.375" style="40" customWidth="1"/>
    <col min="9989" max="9989" width="6.625" style="40" customWidth="1"/>
    <col min="9990" max="9990" width="9.375" style="40" customWidth="1"/>
    <col min="9991" max="9991" width="6.25" style="40" customWidth="1"/>
    <col min="9992" max="9992" width="9.375" style="40" customWidth="1"/>
    <col min="9993" max="9993" width="6.25" style="40" customWidth="1"/>
    <col min="9994" max="9994" width="9.375" style="40" customWidth="1"/>
    <col min="9995" max="9995" width="6.875" style="40" customWidth="1"/>
    <col min="9996" max="9996" width="10.125" style="40" customWidth="1"/>
    <col min="9997" max="9997" width="0.875" style="40" customWidth="1"/>
    <col min="9998" max="10240" width="10" style="40"/>
    <col min="10241" max="10241" width="1.75" style="40" customWidth="1"/>
    <col min="10242" max="10242" width="12.25" style="40" customWidth="1"/>
    <col min="10243" max="10243" width="6.25" style="40" customWidth="1"/>
    <col min="10244" max="10244" width="9.375" style="40" customWidth="1"/>
    <col min="10245" max="10245" width="6.625" style="40" customWidth="1"/>
    <col min="10246" max="10246" width="9.375" style="40" customWidth="1"/>
    <col min="10247" max="10247" width="6.25" style="40" customWidth="1"/>
    <col min="10248" max="10248" width="9.375" style="40" customWidth="1"/>
    <col min="10249" max="10249" width="6.25" style="40" customWidth="1"/>
    <col min="10250" max="10250" width="9.375" style="40" customWidth="1"/>
    <col min="10251" max="10251" width="6.875" style="40" customWidth="1"/>
    <col min="10252" max="10252" width="10.125" style="40" customWidth="1"/>
    <col min="10253" max="10253" width="0.875" style="40" customWidth="1"/>
    <col min="10254" max="10496" width="10" style="40"/>
    <col min="10497" max="10497" width="1.75" style="40" customWidth="1"/>
    <col min="10498" max="10498" width="12.25" style="40" customWidth="1"/>
    <col min="10499" max="10499" width="6.25" style="40" customWidth="1"/>
    <col min="10500" max="10500" width="9.375" style="40" customWidth="1"/>
    <col min="10501" max="10501" width="6.625" style="40" customWidth="1"/>
    <col min="10502" max="10502" width="9.375" style="40" customWidth="1"/>
    <col min="10503" max="10503" width="6.25" style="40" customWidth="1"/>
    <col min="10504" max="10504" width="9.375" style="40" customWidth="1"/>
    <col min="10505" max="10505" width="6.25" style="40" customWidth="1"/>
    <col min="10506" max="10506" width="9.375" style="40" customWidth="1"/>
    <col min="10507" max="10507" width="6.875" style="40" customWidth="1"/>
    <col min="10508" max="10508" width="10.125" style="40" customWidth="1"/>
    <col min="10509" max="10509" width="0.875" style="40" customWidth="1"/>
    <col min="10510" max="10752" width="10" style="40"/>
    <col min="10753" max="10753" width="1.75" style="40" customWidth="1"/>
    <col min="10754" max="10754" width="12.25" style="40" customWidth="1"/>
    <col min="10755" max="10755" width="6.25" style="40" customWidth="1"/>
    <col min="10756" max="10756" width="9.375" style="40" customWidth="1"/>
    <col min="10757" max="10757" width="6.625" style="40" customWidth="1"/>
    <col min="10758" max="10758" width="9.375" style="40" customWidth="1"/>
    <col min="10759" max="10759" width="6.25" style="40" customWidth="1"/>
    <col min="10760" max="10760" width="9.375" style="40" customWidth="1"/>
    <col min="10761" max="10761" width="6.25" style="40" customWidth="1"/>
    <col min="10762" max="10762" width="9.375" style="40" customWidth="1"/>
    <col min="10763" max="10763" width="6.875" style="40" customWidth="1"/>
    <col min="10764" max="10764" width="10.125" style="40" customWidth="1"/>
    <col min="10765" max="10765" width="0.875" style="40" customWidth="1"/>
    <col min="10766" max="11008" width="10" style="40"/>
    <col min="11009" max="11009" width="1.75" style="40" customWidth="1"/>
    <col min="11010" max="11010" width="12.25" style="40" customWidth="1"/>
    <col min="11011" max="11011" width="6.25" style="40" customWidth="1"/>
    <col min="11012" max="11012" width="9.375" style="40" customWidth="1"/>
    <col min="11013" max="11013" width="6.625" style="40" customWidth="1"/>
    <col min="11014" max="11014" width="9.375" style="40" customWidth="1"/>
    <col min="11015" max="11015" width="6.25" style="40" customWidth="1"/>
    <col min="11016" max="11016" width="9.375" style="40" customWidth="1"/>
    <col min="11017" max="11017" width="6.25" style="40" customWidth="1"/>
    <col min="11018" max="11018" width="9.375" style="40" customWidth="1"/>
    <col min="11019" max="11019" width="6.875" style="40" customWidth="1"/>
    <col min="11020" max="11020" width="10.125" style="40" customWidth="1"/>
    <col min="11021" max="11021" width="0.875" style="40" customWidth="1"/>
    <col min="11022" max="11264" width="10" style="40"/>
    <col min="11265" max="11265" width="1.75" style="40" customWidth="1"/>
    <col min="11266" max="11266" width="12.25" style="40" customWidth="1"/>
    <col min="11267" max="11267" width="6.25" style="40" customWidth="1"/>
    <col min="11268" max="11268" width="9.375" style="40" customWidth="1"/>
    <col min="11269" max="11269" width="6.625" style="40" customWidth="1"/>
    <col min="11270" max="11270" width="9.375" style="40" customWidth="1"/>
    <col min="11271" max="11271" width="6.25" style="40" customWidth="1"/>
    <col min="11272" max="11272" width="9.375" style="40" customWidth="1"/>
    <col min="11273" max="11273" width="6.25" style="40" customWidth="1"/>
    <col min="11274" max="11274" width="9.375" style="40" customWidth="1"/>
    <col min="11275" max="11275" width="6.875" style="40" customWidth="1"/>
    <col min="11276" max="11276" width="10.125" style="40" customWidth="1"/>
    <col min="11277" max="11277" width="0.875" style="40" customWidth="1"/>
    <col min="11278" max="11520" width="10" style="40"/>
    <col min="11521" max="11521" width="1.75" style="40" customWidth="1"/>
    <col min="11522" max="11522" width="12.25" style="40" customWidth="1"/>
    <col min="11523" max="11523" width="6.25" style="40" customWidth="1"/>
    <col min="11524" max="11524" width="9.375" style="40" customWidth="1"/>
    <col min="11525" max="11525" width="6.625" style="40" customWidth="1"/>
    <col min="11526" max="11526" width="9.375" style="40" customWidth="1"/>
    <col min="11527" max="11527" width="6.25" style="40" customWidth="1"/>
    <col min="11528" max="11528" width="9.375" style="40" customWidth="1"/>
    <col min="11529" max="11529" width="6.25" style="40" customWidth="1"/>
    <col min="11530" max="11530" width="9.375" style="40" customWidth="1"/>
    <col min="11531" max="11531" width="6.875" style="40" customWidth="1"/>
    <col min="11532" max="11532" width="10.125" style="40" customWidth="1"/>
    <col min="11533" max="11533" width="0.875" style="40" customWidth="1"/>
    <col min="11534" max="11776" width="10" style="40"/>
    <col min="11777" max="11777" width="1.75" style="40" customWidth="1"/>
    <col min="11778" max="11778" width="12.25" style="40" customWidth="1"/>
    <col min="11779" max="11779" width="6.25" style="40" customWidth="1"/>
    <col min="11780" max="11780" width="9.375" style="40" customWidth="1"/>
    <col min="11781" max="11781" width="6.625" style="40" customWidth="1"/>
    <col min="11782" max="11782" width="9.375" style="40" customWidth="1"/>
    <col min="11783" max="11783" width="6.25" style="40" customWidth="1"/>
    <col min="11784" max="11784" width="9.375" style="40" customWidth="1"/>
    <col min="11785" max="11785" width="6.25" style="40" customWidth="1"/>
    <col min="11786" max="11786" width="9.375" style="40" customWidth="1"/>
    <col min="11787" max="11787" width="6.875" style="40" customWidth="1"/>
    <col min="11788" max="11788" width="10.125" style="40" customWidth="1"/>
    <col min="11789" max="11789" width="0.875" style="40" customWidth="1"/>
    <col min="11790" max="12032" width="10" style="40"/>
    <col min="12033" max="12033" width="1.75" style="40" customWidth="1"/>
    <col min="12034" max="12034" width="12.25" style="40" customWidth="1"/>
    <col min="12035" max="12035" width="6.25" style="40" customWidth="1"/>
    <col min="12036" max="12036" width="9.375" style="40" customWidth="1"/>
    <col min="12037" max="12037" width="6.625" style="40" customWidth="1"/>
    <col min="12038" max="12038" width="9.375" style="40" customWidth="1"/>
    <col min="12039" max="12039" width="6.25" style="40" customWidth="1"/>
    <col min="12040" max="12040" width="9.375" style="40" customWidth="1"/>
    <col min="12041" max="12041" width="6.25" style="40" customWidth="1"/>
    <col min="12042" max="12042" width="9.375" style="40" customWidth="1"/>
    <col min="12043" max="12043" width="6.875" style="40" customWidth="1"/>
    <col min="12044" max="12044" width="10.125" style="40" customWidth="1"/>
    <col min="12045" max="12045" width="0.875" style="40" customWidth="1"/>
    <col min="12046" max="12288" width="10" style="40"/>
    <col min="12289" max="12289" width="1.75" style="40" customWidth="1"/>
    <col min="12290" max="12290" width="12.25" style="40" customWidth="1"/>
    <col min="12291" max="12291" width="6.25" style="40" customWidth="1"/>
    <col min="12292" max="12292" width="9.375" style="40" customWidth="1"/>
    <col min="12293" max="12293" width="6.625" style="40" customWidth="1"/>
    <col min="12294" max="12294" width="9.375" style="40" customWidth="1"/>
    <col min="12295" max="12295" width="6.25" style="40" customWidth="1"/>
    <col min="12296" max="12296" width="9.375" style="40" customWidth="1"/>
    <col min="12297" max="12297" width="6.25" style="40" customWidth="1"/>
    <col min="12298" max="12298" width="9.375" style="40" customWidth="1"/>
    <col min="12299" max="12299" width="6.875" style="40" customWidth="1"/>
    <col min="12300" max="12300" width="10.125" style="40" customWidth="1"/>
    <col min="12301" max="12301" width="0.875" style="40" customWidth="1"/>
    <col min="12302" max="12544" width="10" style="40"/>
    <col min="12545" max="12545" width="1.75" style="40" customWidth="1"/>
    <col min="12546" max="12546" width="12.25" style="40" customWidth="1"/>
    <col min="12547" max="12547" width="6.25" style="40" customWidth="1"/>
    <col min="12548" max="12548" width="9.375" style="40" customWidth="1"/>
    <col min="12549" max="12549" width="6.625" style="40" customWidth="1"/>
    <col min="12550" max="12550" width="9.375" style="40" customWidth="1"/>
    <col min="12551" max="12551" width="6.25" style="40" customWidth="1"/>
    <col min="12552" max="12552" width="9.375" style="40" customWidth="1"/>
    <col min="12553" max="12553" width="6.25" style="40" customWidth="1"/>
    <col min="12554" max="12554" width="9.375" style="40" customWidth="1"/>
    <col min="12555" max="12555" width="6.875" style="40" customWidth="1"/>
    <col min="12556" max="12556" width="10.125" style="40" customWidth="1"/>
    <col min="12557" max="12557" width="0.875" style="40" customWidth="1"/>
    <col min="12558" max="12800" width="10" style="40"/>
    <col min="12801" max="12801" width="1.75" style="40" customWidth="1"/>
    <col min="12802" max="12802" width="12.25" style="40" customWidth="1"/>
    <col min="12803" max="12803" width="6.25" style="40" customWidth="1"/>
    <col min="12804" max="12804" width="9.375" style="40" customWidth="1"/>
    <col min="12805" max="12805" width="6.625" style="40" customWidth="1"/>
    <col min="12806" max="12806" width="9.375" style="40" customWidth="1"/>
    <col min="12807" max="12807" width="6.25" style="40" customWidth="1"/>
    <col min="12808" max="12808" width="9.375" style="40" customWidth="1"/>
    <col min="12809" max="12809" width="6.25" style="40" customWidth="1"/>
    <col min="12810" max="12810" width="9.375" style="40" customWidth="1"/>
    <col min="12811" max="12811" width="6.875" style="40" customWidth="1"/>
    <col min="12812" max="12812" width="10.125" style="40" customWidth="1"/>
    <col min="12813" max="12813" width="0.875" style="40" customWidth="1"/>
    <col min="12814" max="13056" width="10" style="40"/>
    <col min="13057" max="13057" width="1.75" style="40" customWidth="1"/>
    <col min="13058" max="13058" width="12.25" style="40" customWidth="1"/>
    <col min="13059" max="13059" width="6.25" style="40" customWidth="1"/>
    <col min="13060" max="13060" width="9.375" style="40" customWidth="1"/>
    <col min="13061" max="13061" width="6.625" style="40" customWidth="1"/>
    <col min="13062" max="13062" width="9.375" style="40" customWidth="1"/>
    <col min="13063" max="13063" width="6.25" style="40" customWidth="1"/>
    <col min="13064" max="13064" width="9.375" style="40" customWidth="1"/>
    <col min="13065" max="13065" width="6.25" style="40" customWidth="1"/>
    <col min="13066" max="13066" width="9.375" style="40" customWidth="1"/>
    <col min="13067" max="13067" width="6.875" style="40" customWidth="1"/>
    <col min="13068" max="13068" width="10.125" style="40" customWidth="1"/>
    <col min="13069" max="13069" width="0.875" style="40" customWidth="1"/>
    <col min="13070" max="13312" width="10" style="40"/>
    <col min="13313" max="13313" width="1.75" style="40" customWidth="1"/>
    <col min="13314" max="13314" width="12.25" style="40" customWidth="1"/>
    <col min="13315" max="13315" width="6.25" style="40" customWidth="1"/>
    <col min="13316" max="13316" width="9.375" style="40" customWidth="1"/>
    <col min="13317" max="13317" width="6.625" style="40" customWidth="1"/>
    <col min="13318" max="13318" width="9.375" style="40" customWidth="1"/>
    <col min="13319" max="13319" width="6.25" style="40" customWidth="1"/>
    <col min="13320" max="13320" width="9.375" style="40" customWidth="1"/>
    <col min="13321" max="13321" width="6.25" style="40" customWidth="1"/>
    <col min="13322" max="13322" width="9.375" style="40" customWidth="1"/>
    <col min="13323" max="13323" width="6.875" style="40" customWidth="1"/>
    <col min="13324" max="13324" width="10.125" style="40" customWidth="1"/>
    <col min="13325" max="13325" width="0.875" style="40" customWidth="1"/>
    <col min="13326" max="13568" width="10" style="40"/>
    <col min="13569" max="13569" width="1.75" style="40" customWidth="1"/>
    <col min="13570" max="13570" width="12.25" style="40" customWidth="1"/>
    <col min="13571" max="13571" width="6.25" style="40" customWidth="1"/>
    <col min="13572" max="13572" width="9.375" style="40" customWidth="1"/>
    <col min="13573" max="13573" width="6.625" style="40" customWidth="1"/>
    <col min="13574" max="13574" width="9.375" style="40" customWidth="1"/>
    <col min="13575" max="13575" width="6.25" style="40" customWidth="1"/>
    <col min="13576" max="13576" width="9.375" style="40" customWidth="1"/>
    <col min="13577" max="13577" width="6.25" style="40" customWidth="1"/>
    <col min="13578" max="13578" width="9.375" style="40" customWidth="1"/>
    <col min="13579" max="13579" width="6.875" style="40" customWidth="1"/>
    <col min="13580" max="13580" width="10.125" style="40" customWidth="1"/>
    <col min="13581" max="13581" width="0.875" style="40" customWidth="1"/>
    <col min="13582" max="13824" width="10" style="40"/>
    <col min="13825" max="13825" width="1.75" style="40" customWidth="1"/>
    <col min="13826" max="13826" width="12.25" style="40" customWidth="1"/>
    <col min="13827" max="13827" width="6.25" style="40" customWidth="1"/>
    <col min="13828" max="13828" width="9.375" style="40" customWidth="1"/>
    <col min="13829" max="13829" width="6.625" style="40" customWidth="1"/>
    <col min="13830" max="13830" width="9.375" style="40" customWidth="1"/>
    <col min="13831" max="13831" width="6.25" style="40" customWidth="1"/>
    <col min="13832" max="13832" width="9.375" style="40" customWidth="1"/>
    <col min="13833" max="13833" width="6.25" style="40" customWidth="1"/>
    <col min="13834" max="13834" width="9.375" style="40" customWidth="1"/>
    <col min="13835" max="13835" width="6.875" style="40" customWidth="1"/>
    <col min="13836" max="13836" width="10.125" style="40" customWidth="1"/>
    <col min="13837" max="13837" width="0.875" style="40" customWidth="1"/>
    <col min="13838" max="14080" width="10" style="40"/>
    <col min="14081" max="14081" width="1.75" style="40" customWidth="1"/>
    <col min="14082" max="14082" width="12.25" style="40" customWidth="1"/>
    <col min="14083" max="14083" width="6.25" style="40" customWidth="1"/>
    <col min="14084" max="14084" width="9.375" style="40" customWidth="1"/>
    <col min="14085" max="14085" width="6.625" style="40" customWidth="1"/>
    <col min="14086" max="14086" width="9.375" style="40" customWidth="1"/>
    <col min="14087" max="14087" width="6.25" style="40" customWidth="1"/>
    <col min="14088" max="14088" width="9.375" style="40" customWidth="1"/>
    <col min="14089" max="14089" width="6.25" style="40" customWidth="1"/>
    <col min="14090" max="14090" width="9.375" style="40" customWidth="1"/>
    <col min="14091" max="14091" width="6.875" style="40" customWidth="1"/>
    <col min="14092" max="14092" width="10.125" style="40" customWidth="1"/>
    <col min="14093" max="14093" width="0.875" style="40" customWidth="1"/>
    <col min="14094" max="14336" width="10" style="40"/>
    <col min="14337" max="14337" width="1.75" style="40" customWidth="1"/>
    <col min="14338" max="14338" width="12.25" style="40" customWidth="1"/>
    <col min="14339" max="14339" width="6.25" style="40" customWidth="1"/>
    <col min="14340" max="14340" width="9.375" style="40" customWidth="1"/>
    <col min="14341" max="14341" width="6.625" style="40" customWidth="1"/>
    <col min="14342" max="14342" width="9.375" style="40" customWidth="1"/>
    <col min="14343" max="14343" width="6.25" style="40" customWidth="1"/>
    <col min="14344" max="14344" width="9.375" style="40" customWidth="1"/>
    <col min="14345" max="14345" width="6.25" style="40" customWidth="1"/>
    <col min="14346" max="14346" width="9.375" style="40" customWidth="1"/>
    <col min="14347" max="14347" width="6.875" style="40" customWidth="1"/>
    <col min="14348" max="14348" width="10.125" style="40" customWidth="1"/>
    <col min="14349" max="14349" width="0.875" style="40" customWidth="1"/>
    <col min="14350" max="14592" width="10" style="40"/>
    <col min="14593" max="14593" width="1.75" style="40" customWidth="1"/>
    <col min="14594" max="14594" width="12.25" style="40" customWidth="1"/>
    <col min="14595" max="14595" width="6.25" style="40" customWidth="1"/>
    <col min="14596" max="14596" width="9.375" style="40" customWidth="1"/>
    <col min="14597" max="14597" width="6.625" style="40" customWidth="1"/>
    <col min="14598" max="14598" width="9.375" style="40" customWidth="1"/>
    <col min="14599" max="14599" width="6.25" style="40" customWidth="1"/>
    <col min="14600" max="14600" width="9.375" style="40" customWidth="1"/>
    <col min="14601" max="14601" width="6.25" style="40" customWidth="1"/>
    <col min="14602" max="14602" width="9.375" style="40" customWidth="1"/>
    <col min="14603" max="14603" width="6.875" style="40" customWidth="1"/>
    <col min="14604" max="14604" width="10.125" style="40" customWidth="1"/>
    <col min="14605" max="14605" width="0.875" style="40" customWidth="1"/>
    <col min="14606" max="14848" width="10" style="40"/>
    <col min="14849" max="14849" width="1.75" style="40" customWidth="1"/>
    <col min="14850" max="14850" width="12.25" style="40" customWidth="1"/>
    <col min="14851" max="14851" width="6.25" style="40" customWidth="1"/>
    <col min="14852" max="14852" width="9.375" style="40" customWidth="1"/>
    <col min="14853" max="14853" width="6.625" style="40" customWidth="1"/>
    <col min="14854" max="14854" width="9.375" style="40" customWidth="1"/>
    <col min="14855" max="14855" width="6.25" style="40" customWidth="1"/>
    <col min="14856" max="14856" width="9.375" style="40" customWidth="1"/>
    <col min="14857" max="14857" width="6.25" style="40" customWidth="1"/>
    <col min="14858" max="14858" width="9.375" style="40" customWidth="1"/>
    <col min="14859" max="14859" width="6.875" style="40" customWidth="1"/>
    <col min="14860" max="14860" width="10.125" style="40" customWidth="1"/>
    <col min="14861" max="14861" width="0.875" style="40" customWidth="1"/>
    <col min="14862" max="15104" width="10" style="40"/>
    <col min="15105" max="15105" width="1.75" style="40" customWidth="1"/>
    <col min="15106" max="15106" width="12.25" style="40" customWidth="1"/>
    <col min="15107" max="15107" width="6.25" style="40" customWidth="1"/>
    <col min="15108" max="15108" width="9.375" style="40" customWidth="1"/>
    <col min="15109" max="15109" width="6.625" style="40" customWidth="1"/>
    <col min="15110" max="15110" width="9.375" style="40" customWidth="1"/>
    <col min="15111" max="15111" width="6.25" style="40" customWidth="1"/>
    <col min="15112" max="15112" width="9.375" style="40" customWidth="1"/>
    <col min="15113" max="15113" width="6.25" style="40" customWidth="1"/>
    <col min="15114" max="15114" width="9.375" style="40" customWidth="1"/>
    <col min="15115" max="15115" width="6.875" style="40" customWidth="1"/>
    <col min="15116" max="15116" width="10.125" style="40" customWidth="1"/>
    <col min="15117" max="15117" width="0.875" style="40" customWidth="1"/>
    <col min="15118" max="15360" width="10" style="40"/>
    <col min="15361" max="15361" width="1.75" style="40" customWidth="1"/>
    <col min="15362" max="15362" width="12.25" style="40" customWidth="1"/>
    <col min="15363" max="15363" width="6.25" style="40" customWidth="1"/>
    <col min="15364" max="15364" width="9.375" style="40" customWidth="1"/>
    <col min="15365" max="15365" width="6.625" style="40" customWidth="1"/>
    <col min="15366" max="15366" width="9.375" style="40" customWidth="1"/>
    <col min="15367" max="15367" width="6.25" style="40" customWidth="1"/>
    <col min="15368" max="15368" width="9.375" style="40" customWidth="1"/>
    <col min="15369" max="15369" width="6.25" style="40" customWidth="1"/>
    <col min="15370" max="15370" width="9.375" style="40" customWidth="1"/>
    <col min="15371" max="15371" width="6.875" style="40" customWidth="1"/>
    <col min="15372" max="15372" width="10.125" style="40" customWidth="1"/>
    <col min="15373" max="15373" width="0.875" style="40" customWidth="1"/>
    <col min="15374" max="15616" width="10" style="40"/>
    <col min="15617" max="15617" width="1.75" style="40" customWidth="1"/>
    <col min="15618" max="15618" width="12.25" style="40" customWidth="1"/>
    <col min="15619" max="15619" width="6.25" style="40" customWidth="1"/>
    <col min="15620" max="15620" width="9.375" style="40" customWidth="1"/>
    <col min="15621" max="15621" width="6.625" style="40" customWidth="1"/>
    <col min="15622" max="15622" width="9.375" style="40" customWidth="1"/>
    <col min="15623" max="15623" width="6.25" style="40" customWidth="1"/>
    <col min="15624" max="15624" width="9.375" style="40" customWidth="1"/>
    <col min="15625" max="15625" width="6.25" style="40" customWidth="1"/>
    <col min="15626" max="15626" width="9.375" style="40" customWidth="1"/>
    <col min="15627" max="15627" width="6.875" style="40" customWidth="1"/>
    <col min="15628" max="15628" width="10.125" style="40" customWidth="1"/>
    <col min="15629" max="15629" width="0.875" style="40" customWidth="1"/>
    <col min="15630" max="15872" width="10" style="40"/>
    <col min="15873" max="15873" width="1.75" style="40" customWidth="1"/>
    <col min="15874" max="15874" width="12.25" style="40" customWidth="1"/>
    <col min="15875" max="15875" width="6.25" style="40" customWidth="1"/>
    <col min="15876" max="15876" width="9.375" style="40" customWidth="1"/>
    <col min="15877" max="15877" width="6.625" style="40" customWidth="1"/>
    <col min="15878" max="15878" width="9.375" style="40" customWidth="1"/>
    <col min="15879" max="15879" width="6.25" style="40" customWidth="1"/>
    <col min="15880" max="15880" width="9.375" style="40" customWidth="1"/>
    <col min="15881" max="15881" width="6.25" style="40" customWidth="1"/>
    <col min="15882" max="15882" width="9.375" style="40" customWidth="1"/>
    <col min="15883" max="15883" width="6.875" style="40" customWidth="1"/>
    <col min="15884" max="15884" width="10.125" style="40" customWidth="1"/>
    <col min="15885" max="15885" width="0.875" style="40" customWidth="1"/>
    <col min="15886" max="16128" width="10" style="40"/>
    <col min="16129" max="16129" width="1.75" style="40" customWidth="1"/>
    <col min="16130" max="16130" width="12.25" style="40" customWidth="1"/>
    <col min="16131" max="16131" width="6.25" style="40" customWidth="1"/>
    <col min="16132" max="16132" width="9.375" style="40" customWidth="1"/>
    <col min="16133" max="16133" width="6.625" style="40" customWidth="1"/>
    <col min="16134" max="16134" width="9.375" style="40" customWidth="1"/>
    <col min="16135" max="16135" width="6.25" style="40" customWidth="1"/>
    <col min="16136" max="16136" width="9.375" style="40" customWidth="1"/>
    <col min="16137" max="16137" width="6.25" style="40" customWidth="1"/>
    <col min="16138" max="16138" width="9.375" style="40" customWidth="1"/>
    <col min="16139" max="16139" width="6.875" style="40" customWidth="1"/>
    <col min="16140" max="16140" width="10.125" style="40" customWidth="1"/>
    <col min="16141" max="16141" width="0.875" style="40" customWidth="1"/>
    <col min="16142" max="16384" width="10" style="40"/>
  </cols>
  <sheetData>
    <row r="1" spans="2:12" ht="14.25">
      <c r="B1" s="39" t="s">
        <v>86</v>
      </c>
      <c r="L1" s="41" t="s">
        <v>84</v>
      </c>
    </row>
    <row r="3" spans="2:12">
      <c r="C3" s="42" t="s">
        <v>22</v>
      </c>
      <c r="J3" s="43"/>
      <c r="K3" s="44"/>
      <c r="L3" s="41" t="s">
        <v>23</v>
      </c>
    </row>
    <row r="4" spans="2:12" ht="18" customHeight="1">
      <c r="B4" s="153" t="s">
        <v>24</v>
      </c>
      <c r="C4" s="45" t="s">
        <v>40</v>
      </c>
      <c r="D4" s="45"/>
      <c r="E4" s="45" t="s">
        <v>41</v>
      </c>
      <c r="F4" s="45"/>
      <c r="G4" s="155" t="s">
        <v>27</v>
      </c>
      <c r="H4" s="156"/>
      <c r="I4" s="155" t="s">
        <v>42</v>
      </c>
      <c r="J4" s="156"/>
      <c r="K4" s="155" t="s">
        <v>20</v>
      </c>
      <c r="L4" s="156"/>
    </row>
    <row r="5" spans="2:12" ht="18" customHeight="1">
      <c r="B5" s="154"/>
      <c r="C5" s="46" t="s">
        <v>30</v>
      </c>
      <c r="D5" s="46" t="s">
        <v>31</v>
      </c>
      <c r="E5" s="46" t="s">
        <v>30</v>
      </c>
      <c r="F5" s="46" t="s">
        <v>31</v>
      </c>
      <c r="G5" s="46" t="s">
        <v>30</v>
      </c>
      <c r="H5" s="46" t="s">
        <v>31</v>
      </c>
      <c r="I5" s="46" t="s">
        <v>30</v>
      </c>
      <c r="J5" s="46" t="s">
        <v>31</v>
      </c>
      <c r="K5" s="46" t="s">
        <v>30</v>
      </c>
      <c r="L5" s="46" t="s">
        <v>31</v>
      </c>
    </row>
    <row r="6" spans="2:12" ht="18" customHeight="1">
      <c r="B6" s="47" t="s">
        <v>32</v>
      </c>
      <c r="C6" s="29">
        <v>472</v>
      </c>
      <c r="D6" s="30">
        <v>371822</v>
      </c>
      <c r="E6" s="29">
        <v>58</v>
      </c>
      <c r="F6" s="30">
        <v>70052</v>
      </c>
      <c r="G6" s="29">
        <v>4</v>
      </c>
      <c r="H6" s="30">
        <v>2040</v>
      </c>
      <c r="I6" s="29">
        <v>56</v>
      </c>
      <c r="J6" s="30">
        <v>72912</v>
      </c>
      <c r="K6" s="29">
        <f>SUM(C6,E6,G6,I6)</f>
        <v>590</v>
      </c>
      <c r="L6" s="29">
        <f>SUM(D6,F6,H6,J6)</f>
        <v>516826</v>
      </c>
    </row>
    <row r="7" spans="2:12" ht="18" customHeight="1">
      <c r="B7" s="48" t="s">
        <v>33</v>
      </c>
      <c r="C7" s="33">
        <f>IF(ISERROR(C6/$K$6*100)=TRUE,0,C6/$K$6*100)</f>
        <v>80</v>
      </c>
      <c r="D7" s="33">
        <f>IF(ISERROR(D6/$L$6*100)=TRUE,0,D6/$L$6*100)</f>
        <v>71.943361982562791</v>
      </c>
      <c r="E7" s="33">
        <f>IF(ISERROR(E6/$K$6*100)=TRUE,0,E6/$K$6*100)</f>
        <v>9.8305084745762716</v>
      </c>
      <c r="F7" s="33">
        <f>IF(ISERROR(F6/$L$6*100)=TRUE,0,F6/$L$6*100)</f>
        <v>13.554271650420063</v>
      </c>
      <c r="G7" s="33">
        <f>IF(ISERROR(G6/$K$6*100)=TRUE,0,G6/$K$6*100)</f>
        <v>0.67796610169491522</v>
      </c>
      <c r="H7" s="33">
        <f>IF(ISERROR(H6/$L$6*100)=TRUE,0,H6/$L$6*100)</f>
        <v>0.39471698405265992</v>
      </c>
      <c r="I7" s="33">
        <f>IF(ISERROR(I6/$K$6*100)=TRUE,0,I6/$K$6*100)</f>
        <v>9.4915254237288131</v>
      </c>
      <c r="J7" s="33">
        <f>IF(ISERROR(J6/$L$6*100)=TRUE,0,J6/$L$6*100)</f>
        <v>14.10764938296448</v>
      </c>
      <c r="K7" s="33">
        <f>IF(ISERROR(K6/$K$6*100)=TRUE,0,K6/$K$6*100)</f>
        <v>100</v>
      </c>
      <c r="L7" s="33">
        <f>IF(ISERROR(L6/$L$6*100)=TRUE,0,L6/$L$6*100)</f>
        <v>100</v>
      </c>
    </row>
    <row r="8" spans="2:12" ht="18" customHeight="1">
      <c r="B8" s="47" t="s">
        <v>34</v>
      </c>
      <c r="C8" s="30">
        <v>1600</v>
      </c>
      <c r="D8" s="30">
        <v>651056</v>
      </c>
      <c r="E8" s="30">
        <v>411</v>
      </c>
      <c r="F8" s="30">
        <v>219463</v>
      </c>
      <c r="G8" s="30">
        <v>70</v>
      </c>
      <c r="H8" s="30">
        <v>32105</v>
      </c>
      <c r="I8" s="30">
        <v>115</v>
      </c>
      <c r="J8" s="30">
        <v>60228</v>
      </c>
      <c r="K8" s="29">
        <f>SUM(C8,E8,G8,I8)</f>
        <v>2196</v>
      </c>
      <c r="L8" s="29">
        <f>SUM(D8,F8,H8,J8)</f>
        <v>962852</v>
      </c>
    </row>
    <row r="9" spans="2:12" ht="18" customHeight="1" thickBot="1">
      <c r="B9" s="49" t="s">
        <v>33</v>
      </c>
      <c r="C9" s="33">
        <f>IF(ISERROR(C8/$K$8*100)=TRUE,0,C8/$K$8*100)</f>
        <v>72.859744990892523</v>
      </c>
      <c r="D9" s="33">
        <f>IF(ISERROR(D8/$L$8*100)=TRUE,0,D8/$L$8*100)</f>
        <v>67.617453149601388</v>
      </c>
      <c r="E9" s="33">
        <f>IF(ISERROR(E8/$K$8*100)=TRUE,0,E8/$K$8*100)</f>
        <v>18.715846994535521</v>
      </c>
      <c r="F9" s="33">
        <f>IF(ISERROR(F8/$L$8*100)=TRUE,0,F8/$L$8*100)</f>
        <v>22.793014918180571</v>
      </c>
      <c r="G9" s="33">
        <f>IF(ISERROR(G8/$K$8*100)=TRUE,0,G8/$K$8*100)</f>
        <v>3.1876138433515484</v>
      </c>
      <c r="H9" s="33">
        <f>IF(ISERROR(H8/$L$8*100)=TRUE,0,H8/$L$8*100)</f>
        <v>3.3343649906735404</v>
      </c>
      <c r="I9" s="33">
        <f>IF(ISERROR(I8/$K$8*100)=TRUE,0,I8/$K$8*100)</f>
        <v>5.2367941712204003</v>
      </c>
      <c r="J9" s="33">
        <f>IF(ISERROR(J8/$L$8*100)=TRUE,0,J8/$L$8*100)</f>
        <v>6.2551669415444948</v>
      </c>
      <c r="K9" s="33">
        <f>IF(ISERROR(K8/$K$8*100)=TRUE,0,K8/$K$8*100)</f>
        <v>100</v>
      </c>
      <c r="L9" s="33">
        <f>IF(ISERROR(L8/$L$8*100)=TRUE,0,L8/$L$8*100)</f>
        <v>100</v>
      </c>
    </row>
    <row r="10" spans="2:12" ht="18" customHeight="1" thickTop="1">
      <c r="B10" s="50" t="s">
        <v>20</v>
      </c>
      <c r="C10" s="36">
        <f t="shared" ref="C10:L10" si="0">SUM(C6,C8)</f>
        <v>2072</v>
      </c>
      <c r="D10" s="36">
        <f t="shared" si="0"/>
        <v>1022878</v>
      </c>
      <c r="E10" s="36">
        <f t="shared" si="0"/>
        <v>469</v>
      </c>
      <c r="F10" s="36">
        <f t="shared" si="0"/>
        <v>289515</v>
      </c>
      <c r="G10" s="36">
        <f t="shared" si="0"/>
        <v>74</v>
      </c>
      <c r="H10" s="36">
        <f t="shared" si="0"/>
        <v>34145</v>
      </c>
      <c r="I10" s="36">
        <f t="shared" si="0"/>
        <v>171</v>
      </c>
      <c r="J10" s="36">
        <f t="shared" si="0"/>
        <v>133140</v>
      </c>
      <c r="K10" s="36">
        <f t="shared" si="0"/>
        <v>2786</v>
      </c>
      <c r="L10" s="36">
        <f t="shared" si="0"/>
        <v>1479678</v>
      </c>
    </row>
    <row r="11" spans="2:12" ht="18" customHeight="1">
      <c r="B11" s="48" t="s">
        <v>33</v>
      </c>
      <c r="C11" s="33">
        <f>IF(ISERROR(C10/$K$10*100)=TRUE,0,C10/$K$10*100)</f>
        <v>74.371859296482413</v>
      </c>
      <c r="D11" s="33">
        <f>IF(ISERROR(D10/$L$10*100)=TRUE,0,D10/$L$10*100)</f>
        <v>69.128418480236917</v>
      </c>
      <c r="E11" s="33">
        <f>IF(ISERROR(E10/$K$10*100)=TRUE,0,E10/$K$10*100)</f>
        <v>16.834170854271356</v>
      </c>
      <c r="F11" s="33">
        <f>IF(ISERROR(F10/$L$10*100)=TRUE,0,F10/$L$10*100)</f>
        <v>19.566081269032857</v>
      </c>
      <c r="G11" s="33">
        <f>IF(ISERROR(G10/$K$10*100)=TRUE,0,G10/$K$10*100)</f>
        <v>2.6561378320172291</v>
      </c>
      <c r="H11" s="33">
        <f>IF(ISERROR(H10/$L$10*100)=TRUE,0,H10/$L$10*100)</f>
        <v>2.3075966527852683</v>
      </c>
      <c r="I11" s="33">
        <f>IF(ISERROR(I10/$K$10*100)=TRUE,0,I10/$K$10*100)</f>
        <v>6.1378320172290026</v>
      </c>
      <c r="J11" s="33">
        <f>IF(ISERROR(J10/$L$10*100)=TRUE,0,J10/$L$10*100)</f>
        <v>8.9979035979449584</v>
      </c>
      <c r="K11" s="33">
        <f>IF(ISERROR(K10/$K$10*100)=TRUE,0,K10/$K$10*100)</f>
        <v>100</v>
      </c>
      <c r="L11" s="33">
        <f>IF(ISERROR(L10/$L$10*100)=TRUE,0,L10/$L$10*100)</f>
        <v>100</v>
      </c>
    </row>
    <row r="13" spans="2:12" ht="22.5" customHeight="1"/>
    <row r="14" spans="2:12">
      <c r="C14" s="42" t="s">
        <v>43</v>
      </c>
      <c r="I14" s="44"/>
      <c r="L14" s="41"/>
    </row>
    <row r="15" spans="2:12" ht="18" customHeight="1">
      <c r="B15" s="153" t="s">
        <v>24</v>
      </c>
      <c r="C15" s="45" t="s">
        <v>40</v>
      </c>
      <c r="D15" s="45"/>
      <c r="E15" s="45" t="s">
        <v>41</v>
      </c>
      <c r="F15" s="45"/>
      <c r="G15" s="155"/>
      <c r="H15" s="157"/>
      <c r="I15" s="155" t="s">
        <v>42</v>
      </c>
      <c r="J15" s="157"/>
      <c r="K15" s="155" t="s">
        <v>20</v>
      </c>
      <c r="L15" s="156"/>
    </row>
    <row r="16" spans="2:12" ht="18" customHeight="1">
      <c r="B16" s="154"/>
      <c r="C16" s="46" t="s">
        <v>30</v>
      </c>
      <c r="D16" s="46" t="s">
        <v>31</v>
      </c>
      <c r="E16" s="46" t="s">
        <v>30</v>
      </c>
      <c r="F16" s="46" t="s">
        <v>31</v>
      </c>
      <c r="G16" s="46"/>
      <c r="H16" s="46"/>
      <c r="I16" s="46" t="s">
        <v>30</v>
      </c>
      <c r="J16" s="46" t="s">
        <v>31</v>
      </c>
      <c r="K16" s="46" t="s">
        <v>30</v>
      </c>
      <c r="L16" s="46" t="s">
        <v>31</v>
      </c>
    </row>
    <row r="17" spans="2:12" ht="18" customHeight="1">
      <c r="B17" s="47" t="s">
        <v>32</v>
      </c>
      <c r="C17" s="29">
        <v>2304</v>
      </c>
      <c r="D17" s="30">
        <v>474527</v>
      </c>
      <c r="E17" s="29">
        <v>13</v>
      </c>
      <c r="F17" s="30">
        <v>4292</v>
      </c>
      <c r="G17" s="51"/>
      <c r="H17" s="51"/>
      <c r="I17" s="29">
        <v>588</v>
      </c>
      <c r="J17" s="30">
        <v>475702</v>
      </c>
      <c r="K17" s="29">
        <f>SUM(C17,E17,G17,I17)</f>
        <v>2905</v>
      </c>
      <c r="L17" s="29">
        <f>SUM(D17,F17,H17,J17)</f>
        <v>954521</v>
      </c>
    </row>
    <row r="18" spans="2:12" ht="18" customHeight="1">
      <c r="B18" s="48" t="s">
        <v>33</v>
      </c>
      <c r="C18" s="33">
        <f>IF(ISERROR(C17/$K$17*100)=TRUE,0,C17/$K$17*100)</f>
        <v>79.311531841652325</v>
      </c>
      <c r="D18" s="33">
        <f>IF(ISERROR(D17/$L$17*100)=TRUE,0,D17/$L$17*100)</f>
        <v>49.71362599670411</v>
      </c>
      <c r="E18" s="33">
        <f>IF(ISERROR(E17/$K$17*100)=TRUE,0,E17/$K$17*100)</f>
        <v>0.44750430292598964</v>
      </c>
      <c r="F18" s="33">
        <f>IF(ISERROR(F17/$L$17*100)=TRUE,0,F17/$L$17*100)</f>
        <v>0.44964961483298954</v>
      </c>
      <c r="G18" s="52"/>
      <c r="H18" s="52"/>
      <c r="I18" s="33">
        <f>IF(ISERROR(I17/$K$17*100)=TRUE,0,I17/$K$17*100)</f>
        <v>20.240963855421686</v>
      </c>
      <c r="J18" s="33">
        <f>IF(ISERROR(J17/$L$17*100)=TRUE,0,J17/$L$17*100)</f>
        <v>49.836724388462905</v>
      </c>
      <c r="K18" s="33">
        <f>IF(ISERROR(K17/$K$17*100)=TRUE,0,K17/$K$17*100)</f>
        <v>100</v>
      </c>
      <c r="L18" s="33">
        <f>IF(ISERROR(L17/$L$17*100)=TRUE,0,L17/$L$17*100)</f>
        <v>100</v>
      </c>
    </row>
    <row r="19" spans="2:12" ht="18" customHeight="1">
      <c r="B19" s="47" t="s">
        <v>34</v>
      </c>
      <c r="C19" s="30">
        <v>1552</v>
      </c>
      <c r="D19" s="30">
        <v>248083</v>
      </c>
      <c r="E19" s="30">
        <v>74</v>
      </c>
      <c r="F19" s="30">
        <v>19715</v>
      </c>
      <c r="G19" s="53"/>
      <c r="H19" s="53"/>
      <c r="I19" s="30">
        <v>80</v>
      </c>
      <c r="J19" s="30">
        <v>10712</v>
      </c>
      <c r="K19" s="29">
        <f>SUM(C19,E19,G19,I19)</f>
        <v>1706</v>
      </c>
      <c r="L19" s="29">
        <f>SUM(D19,F19,H19,J19)</f>
        <v>278510</v>
      </c>
    </row>
    <row r="20" spans="2:12" ht="18" customHeight="1" thickBot="1">
      <c r="B20" s="49" t="s">
        <v>33</v>
      </c>
      <c r="C20" s="33">
        <f>IF(ISERROR(C19/$K$19*100)=TRUE,0,C19/$K$19*100)</f>
        <v>90.973036342321222</v>
      </c>
      <c r="D20" s="33">
        <f>IF(ISERROR(D19/$L$19*100)=TRUE,0,D19/$L$19*100)</f>
        <v>89.075078094143834</v>
      </c>
      <c r="E20" s="33">
        <f>IF(ISERROR(E19/$K$19*100)=TRUE,0,E19/$K$19*100)</f>
        <v>4.3376318874560376</v>
      </c>
      <c r="F20" s="33">
        <f>IF(ISERROR(F19/$L$19*100)=TRUE,0,F19/$L$19*100)</f>
        <v>7.0787404401996339</v>
      </c>
      <c r="G20" s="54"/>
      <c r="H20" s="54"/>
      <c r="I20" s="33">
        <f>IF(ISERROR(I19/$K$19*100)=TRUE,0,I19/$K$19*100)</f>
        <v>4.6893317702227435</v>
      </c>
      <c r="J20" s="33">
        <f>IF(ISERROR(J19/$L$19*100)=TRUE,0,J19/$L$19*100)</f>
        <v>3.8461814656565294</v>
      </c>
      <c r="K20" s="33">
        <f>IF(ISERROR(K19/$K$19*100)=TRUE,0,K19/$K$19*100)</f>
        <v>100</v>
      </c>
      <c r="L20" s="33">
        <f>IF(ISERROR(L19/$L$19*100)=TRUE,0,L19/$L$19*100)</f>
        <v>100</v>
      </c>
    </row>
    <row r="21" spans="2:12" ht="18" customHeight="1" thickTop="1">
      <c r="B21" s="50" t="s">
        <v>20</v>
      </c>
      <c r="C21" s="36">
        <f>SUM(C17,C19)</f>
        <v>3856</v>
      </c>
      <c r="D21" s="36">
        <f>SUM(D17,D19)</f>
        <v>722610</v>
      </c>
      <c r="E21" s="36">
        <f>SUM(E17,E19)</f>
        <v>87</v>
      </c>
      <c r="F21" s="36">
        <f>SUM(F17,F19)</f>
        <v>24007</v>
      </c>
      <c r="G21" s="55"/>
      <c r="H21" s="55"/>
      <c r="I21" s="36">
        <f>SUM(I17,I19)</f>
        <v>668</v>
      </c>
      <c r="J21" s="36">
        <f>SUM(J17,J19)</f>
        <v>486414</v>
      </c>
      <c r="K21" s="36">
        <f>SUM(K17,K19)</f>
        <v>4611</v>
      </c>
      <c r="L21" s="36">
        <f>SUM(L17,L19)</f>
        <v>1233031</v>
      </c>
    </row>
    <row r="22" spans="2:12" ht="18" customHeight="1">
      <c r="B22" s="48" t="s">
        <v>33</v>
      </c>
      <c r="C22" s="33">
        <f>IF(ISERROR(C21/$K$21*100)=TRUE,0,C21/$K$21*100)</f>
        <v>83.626111472565597</v>
      </c>
      <c r="D22" s="33">
        <f>IF(ISERROR(D21/$L$21*100)=TRUE,0,D21/$L$21*100)</f>
        <v>58.604365989176266</v>
      </c>
      <c r="E22" s="33">
        <f>IF(ISERROR(E21/$K$21*100)=TRUE,0,E21/$K$21*100)</f>
        <v>1.8867924528301887</v>
      </c>
      <c r="F22" s="33">
        <f>IF(ISERROR(F21/$L$21*100)=TRUE,0,F21/$L$21*100)</f>
        <v>1.946990789363771</v>
      </c>
      <c r="G22" s="52"/>
      <c r="H22" s="52"/>
      <c r="I22" s="33">
        <f>IF(ISERROR(I21/$K$21*100)=TRUE,0,I21/$K$21*100)</f>
        <v>14.487096074604208</v>
      </c>
      <c r="J22" s="33">
        <f>IF(ISERROR(J21/$L$21*100)=TRUE,0,J21/$L$21*100)</f>
        <v>39.44864322145996</v>
      </c>
      <c r="K22" s="33">
        <f>IF(ISERROR(K21/$K$21*100)=TRUE,0,K21/$K$21*100)</f>
        <v>100</v>
      </c>
      <c r="L22" s="33">
        <f>IF(ISERROR(L21/$L$21*100)=TRUE,0,L21/$L$21*100)</f>
        <v>100</v>
      </c>
    </row>
    <row r="24" spans="2:12" ht="22.5" customHeight="1"/>
    <row r="25" spans="2:12">
      <c r="C25" s="42" t="s">
        <v>39</v>
      </c>
      <c r="L25" s="41"/>
    </row>
    <row r="26" spans="2:12" ht="18" customHeight="1">
      <c r="B26" s="153" t="s">
        <v>24</v>
      </c>
      <c r="C26" s="45" t="s">
        <v>40</v>
      </c>
      <c r="D26" s="45"/>
      <c r="E26" s="45" t="s">
        <v>41</v>
      </c>
      <c r="F26" s="45"/>
      <c r="G26" s="155" t="s">
        <v>27</v>
      </c>
      <c r="H26" s="156"/>
      <c r="I26" s="155" t="s">
        <v>42</v>
      </c>
      <c r="J26" s="156"/>
      <c r="K26" s="155" t="s">
        <v>20</v>
      </c>
      <c r="L26" s="156"/>
    </row>
    <row r="27" spans="2:12" ht="18" customHeight="1">
      <c r="B27" s="154"/>
      <c r="C27" s="46" t="s">
        <v>30</v>
      </c>
      <c r="D27" s="46" t="s">
        <v>31</v>
      </c>
      <c r="E27" s="46" t="s">
        <v>30</v>
      </c>
      <c r="F27" s="46" t="s">
        <v>31</v>
      </c>
      <c r="G27" s="46" t="s">
        <v>30</v>
      </c>
      <c r="H27" s="46" t="s">
        <v>31</v>
      </c>
      <c r="I27" s="46" t="s">
        <v>30</v>
      </c>
      <c r="J27" s="46" t="s">
        <v>31</v>
      </c>
      <c r="K27" s="46" t="s">
        <v>30</v>
      </c>
      <c r="L27" s="46" t="s">
        <v>31</v>
      </c>
    </row>
    <row r="28" spans="2:12" ht="18" customHeight="1">
      <c r="B28" s="47" t="s">
        <v>32</v>
      </c>
      <c r="C28" s="29">
        <f t="shared" ref="C28:J28" si="1">SUM(C6,C17)</f>
        <v>2776</v>
      </c>
      <c r="D28" s="29">
        <f t="shared" si="1"/>
        <v>846349</v>
      </c>
      <c r="E28" s="29">
        <f t="shared" si="1"/>
        <v>71</v>
      </c>
      <c r="F28" s="29">
        <f t="shared" si="1"/>
        <v>74344</v>
      </c>
      <c r="G28" s="29">
        <f t="shared" si="1"/>
        <v>4</v>
      </c>
      <c r="H28" s="29">
        <f t="shared" si="1"/>
        <v>2040</v>
      </c>
      <c r="I28" s="29">
        <f t="shared" si="1"/>
        <v>644</v>
      </c>
      <c r="J28" s="29">
        <f t="shared" si="1"/>
        <v>548614</v>
      </c>
      <c r="K28" s="29">
        <f>SUM(C28,E28,G28,I28)</f>
        <v>3495</v>
      </c>
      <c r="L28" s="29">
        <f>SUM(D28,F28,H28,J28)</f>
        <v>1471347</v>
      </c>
    </row>
    <row r="29" spans="2:12" ht="18" customHeight="1">
      <c r="B29" s="48" t="s">
        <v>33</v>
      </c>
      <c r="C29" s="33">
        <f>IF(ISERROR(C28/$K$28*100)=TRUE,0,C28/$K$28*100)</f>
        <v>79.427753934191699</v>
      </c>
      <c r="D29" s="33">
        <f>IF(ISERROR(D28/$L$28*100)=TRUE,0,D28/$L$28*100)</f>
        <v>57.522052921574584</v>
      </c>
      <c r="E29" s="33">
        <f>IF(ISERROR(E28/$K$28*100)=TRUE,0,E28/$K$28*100)</f>
        <v>2.0314735336194563</v>
      </c>
      <c r="F29" s="33">
        <f>IF(ISERROR(F28/$L$28*100)=TRUE,0,F28/$L$28*100)</f>
        <v>5.0527849650694225</v>
      </c>
      <c r="G29" s="33">
        <f>IF(ISERROR(G28/$K$28*100)=TRUE,0,G28/$K$28*100)</f>
        <v>0.11444921316165953</v>
      </c>
      <c r="H29" s="33">
        <f>IF(ISERROR(H28/$L$28*100)=TRUE,0,H28/$L$28*100)</f>
        <v>0.13864846293906197</v>
      </c>
      <c r="I29" s="33">
        <f>IF(ISERROR(I28/$K$28*100)=TRUE,0,I28/$K$28*100)</f>
        <v>18.426323319027183</v>
      </c>
      <c r="J29" s="33">
        <f>IF(ISERROR(J28/$L$28*100)=TRUE,0,J28/$L$28*100)</f>
        <v>37.286513650416929</v>
      </c>
      <c r="K29" s="33">
        <f>IF(ISERROR(K28/$K$28*100)=TRUE,0,K28/$K$28*100)</f>
        <v>100</v>
      </c>
      <c r="L29" s="33">
        <f>IF(ISERROR(L28/$L$28*100)=TRUE,0,L28/$L$28*100)</f>
        <v>100</v>
      </c>
    </row>
    <row r="30" spans="2:12" ht="18" customHeight="1">
      <c r="B30" s="47" t="s">
        <v>34</v>
      </c>
      <c r="C30" s="29">
        <f t="shared" ref="C30:J30" si="2">SUM(C8,C19)</f>
        <v>3152</v>
      </c>
      <c r="D30" s="29">
        <f t="shared" si="2"/>
        <v>899139</v>
      </c>
      <c r="E30" s="29">
        <f t="shared" si="2"/>
        <v>485</v>
      </c>
      <c r="F30" s="29">
        <f t="shared" si="2"/>
        <v>239178</v>
      </c>
      <c r="G30" s="29">
        <f t="shared" si="2"/>
        <v>70</v>
      </c>
      <c r="H30" s="29">
        <f t="shared" si="2"/>
        <v>32105</v>
      </c>
      <c r="I30" s="29">
        <f t="shared" si="2"/>
        <v>195</v>
      </c>
      <c r="J30" s="29">
        <f t="shared" si="2"/>
        <v>70940</v>
      </c>
      <c r="K30" s="29">
        <f>SUM(C30,E30,G30,I30)</f>
        <v>3902</v>
      </c>
      <c r="L30" s="29">
        <f>SUM(D30,F30,H30,J30)</f>
        <v>1241362</v>
      </c>
    </row>
    <row r="31" spans="2:12" ht="18" customHeight="1" thickBot="1">
      <c r="B31" s="49" t="s">
        <v>33</v>
      </c>
      <c r="C31" s="33">
        <f>IF(ISERROR(C30/$K$30*100)=TRUE,0,C30/$K$30*100)</f>
        <v>80.779087647360328</v>
      </c>
      <c r="D31" s="33">
        <f>IF(ISERROR(D30/$L$30*100)=TRUE,0,D30/$L$30*100)</f>
        <v>72.431651685809612</v>
      </c>
      <c r="E31" s="33">
        <f>IF(ISERROR(E30/$K$30*100)=TRUE,0,E30/$K$30*100)</f>
        <v>12.429523321373654</v>
      </c>
      <c r="F31" s="33">
        <f>IF(ISERROR(F30/$L$30*100)=TRUE,0,F30/$L$30*100)</f>
        <v>19.267385339651124</v>
      </c>
      <c r="G31" s="33">
        <f>IF(ISERROR(G30/$K$30*100)=TRUE,0,G30/$K$30*100)</f>
        <v>1.7939518195797026</v>
      </c>
      <c r="H31" s="33">
        <f>IF(ISERROR(H30/$L$30*100)=TRUE,0,H30/$L$30*100)</f>
        <v>2.586272175239777</v>
      </c>
      <c r="I31" s="33">
        <f>IF(ISERROR(I30/$K$30*100)=TRUE,0,I30/$K$30*100)</f>
        <v>4.9974372116863144</v>
      </c>
      <c r="J31" s="33">
        <f>IF(ISERROR(J30/$L$30*100)=TRUE,0,J30/$L$30*100)</f>
        <v>5.7146907992994791</v>
      </c>
      <c r="K31" s="33">
        <f>IF(ISERROR(K30/$K$30*100)=TRUE,0,K30/$K$30*100)</f>
        <v>100</v>
      </c>
      <c r="L31" s="33">
        <f>IF(ISERROR(L30/$L$30*100)=TRUE,0,L30/$L$30*100)</f>
        <v>100</v>
      </c>
    </row>
    <row r="32" spans="2:12" ht="18" customHeight="1" thickTop="1">
      <c r="B32" s="50" t="s">
        <v>20</v>
      </c>
      <c r="C32" s="36">
        <f t="shared" ref="C32:L32" si="3">SUM(C28,C30)</f>
        <v>5928</v>
      </c>
      <c r="D32" s="36">
        <f t="shared" si="3"/>
        <v>1745488</v>
      </c>
      <c r="E32" s="36">
        <f t="shared" si="3"/>
        <v>556</v>
      </c>
      <c r="F32" s="36">
        <f t="shared" si="3"/>
        <v>313522</v>
      </c>
      <c r="G32" s="36">
        <f t="shared" si="3"/>
        <v>74</v>
      </c>
      <c r="H32" s="36">
        <f t="shared" si="3"/>
        <v>34145</v>
      </c>
      <c r="I32" s="36">
        <f t="shared" si="3"/>
        <v>839</v>
      </c>
      <c r="J32" s="36">
        <f t="shared" si="3"/>
        <v>619554</v>
      </c>
      <c r="K32" s="36">
        <f t="shared" si="3"/>
        <v>7397</v>
      </c>
      <c r="L32" s="36">
        <f t="shared" si="3"/>
        <v>2712709</v>
      </c>
    </row>
    <row r="33" spans="2:12" ht="18" customHeight="1">
      <c r="B33" s="48" t="s">
        <v>33</v>
      </c>
      <c r="C33" s="33">
        <f>IF(ISERROR(C32/$K$32*100)=TRUE,0,C32/$K$32*100)</f>
        <v>80.140597539543052</v>
      </c>
      <c r="D33" s="33">
        <f>IF(ISERROR(D32/$L$32*100)=TRUE,0,D32/$L$32*100)</f>
        <v>64.344830204787911</v>
      </c>
      <c r="E33" s="33">
        <f>IF(ISERROR(E32/$K$32*100)=TRUE,0,E32/$K$32*100)</f>
        <v>7.51656076787887</v>
      </c>
      <c r="F33" s="33">
        <f>IF(ISERROR(F32/$L$32*100)=TRUE,0,F32/$L$32*100)</f>
        <v>11.557524231312684</v>
      </c>
      <c r="G33" s="33">
        <f>IF(ISERROR(G32/$K$32*100)=TRUE,0,G32/$K$32*100)</f>
        <v>1.0004055698256049</v>
      </c>
      <c r="H33" s="33">
        <f>IF(ISERROR(H32/$L$32*100)=TRUE,0,H32/$L$32*100)</f>
        <v>1.2587048592384955</v>
      </c>
      <c r="I33" s="33">
        <f>IF(ISERROR(I32/$K$32*100)=TRUE,0,I32/$K$32*100)</f>
        <v>11.342436122752467</v>
      </c>
      <c r="J33" s="33">
        <f>IF(ISERROR(J32/$L$32*100)=TRUE,0,J32/$L$32*100)</f>
        <v>22.838940704660914</v>
      </c>
      <c r="K33" s="33">
        <f>IF(ISERROR(K32/$K$32*100)=TRUE,0,K32/$K$32*100)</f>
        <v>100</v>
      </c>
      <c r="L33" s="33">
        <f>IF(ISERROR(L32/$L$32*100)=TRUE,0,L32/$L$32*100)</f>
        <v>100</v>
      </c>
    </row>
    <row r="34" spans="2:12">
      <c r="B34" s="43" t="s">
        <v>85</v>
      </c>
    </row>
  </sheetData>
  <mergeCells count="12">
    <mergeCell ref="B26:B27"/>
    <mergeCell ref="G26:H26"/>
    <mergeCell ref="I26:J26"/>
    <mergeCell ref="K26:L26"/>
    <mergeCell ref="B4:B5"/>
    <mergeCell ref="G4:H4"/>
    <mergeCell ref="I4:J4"/>
    <mergeCell ref="K4:L4"/>
    <mergeCell ref="B15:B16"/>
    <mergeCell ref="G15:H15"/>
    <mergeCell ref="I15:J15"/>
    <mergeCell ref="K15:L15"/>
  </mergeCells>
  <phoneticPr fontId="4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topLeftCell="A13" zoomScaleNormal="75" zoomScaleSheetLayoutView="100" workbookViewId="0">
      <selection activeCell="B2" sqref="B2"/>
    </sheetView>
  </sheetViews>
  <sheetFormatPr defaultColWidth="10" defaultRowHeight="12.75"/>
  <cols>
    <col min="1" max="1" width="1.25" style="57" customWidth="1"/>
    <col min="2" max="2" width="11.375" style="57" customWidth="1"/>
    <col min="3" max="3" width="6.25" style="57" customWidth="1"/>
    <col min="4" max="4" width="9.375" style="57" customWidth="1"/>
    <col min="5" max="5" width="6.25" style="57" customWidth="1"/>
    <col min="6" max="6" width="9.375" style="57" customWidth="1"/>
    <col min="7" max="7" width="6.25" style="57" customWidth="1"/>
    <col min="8" max="8" width="9.375" style="57" customWidth="1"/>
    <col min="9" max="9" width="6.125" style="57" customWidth="1"/>
    <col min="10" max="10" width="9.375" style="57" customWidth="1"/>
    <col min="11" max="11" width="6.25" style="57" customWidth="1"/>
    <col min="12" max="12" width="9.375" style="57" customWidth="1"/>
    <col min="13" max="13" width="1.125" style="57" customWidth="1"/>
    <col min="14" max="14" width="5.25" style="57" customWidth="1"/>
    <col min="15" max="256" width="10" style="57"/>
    <col min="257" max="257" width="1.25" style="57" customWidth="1"/>
    <col min="258" max="258" width="11.375" style="57" customWidth="1"/>
    <col min="259" max="259" width="6.25" style="57" customWidth="1"/>
    <col min="260" max="260" width="9.375" style="57" customWidth="1"/>
    <col min="261" max="261" width="6.25" style="57" customWidth="1"/>
    <col min="262" max="262" width="9.375" style="57" customWidth="1"/>
    <col min="263" max="263" width="6.25" style="57" customWidth="1"/>
    <col min="264" max="264" width="9.375" style="57" customWidth="1"/>
    <col min="265" max="265" width="6.125" style="57" customWidth="1"/>
    <col min="266" max="266" width="9.375" style="57" customWidth="1"/>
    <col min="267" max="267" width="6.25" style="57" customWidth="1"/>
    <col min="268" max="268" width="9.375" style="57" customWidth="1"/>
    <col min="269" max="269" width="1.125" style="57" customWidth="1"/>
    <col min="270" max="270" width="5.25" style="57" customWidth="1"/>
    <col min="271" max="512" width="10" style="57"/>
    <col min="513" max="513" width="1.25" style="57" customWidth="1"/>
    <col min="514" max="514" width="11.375" style="57" customWidth="1"/>
    <col min="515" max="515" width="6.25" style="57" customWidth="1"/>
    <col min="516" max="516" width="9.375" style="57" customWidth="1"/>
    <col min="517" max="517" width="6.25" style="57" customWidth="1"/>
    <col min="518" max="518" width="9.375" style="57" customWidth="1"/>
    <col min="519" max="519" width="6.25" style="57" customWidth="1"/>
    <col min="520" max="520" width="9.375" style="57" customWidth="1"/>
    <col min="521" max="521" width="6.125" style="57" customWidth="1"/>
    <col min="522" max="522" width="9.375" style="57" customWidth="1"/>
    <col min="523" max="523" width="6.25" style="57" customWidth="1"/>
    <col min="524" max="524" width="9.375" style="57" customWidth="1"/>
    <col min="525" max="525" width="1.125" style="57" customWidth="1"/>
    <col min="526" max="526" width="5.25" style="57" customWidth="1"/>
    <col min="527" max="768" width="10" style="57"/>
    <col min="769" max="769" width="1.25" style="57" customWidth="1"/>
    <col min="770" max="770" width="11.375" style="57" customWidth="1"/>
    <col min="771" max="771" width="6.25" style="57" customWidth="1"/>
    <col min="772" max="772" width="9.375" style="57" customWidth="1"/>
    <col min="773" max="773" width="6.25" style="57" customWidth="1"/>
    <col min="774" max="774" width="9.375" style="57" customWidth="1"/>
    <col min="775" max="775" width="6.25" style="57" customWidth="1"/>
    <col min="776" max="776" width="9.375" style="57" customWidth="1"/>
    <col min="777" max="777" width="6.125" style="57" customWidth="1"/>
    <col min="778" max="778" width="9.375" style="57" customWidth="1"/>
    <col min="779" max="779" width="6.25" style="57" customWidth="1"/>
    <col min="780" max="780" width="9.375" style="57" customWidth="1"/>
    <col min="781" max="781" width="1.125" style="57" customWidth="1"/>
    <col min="782" max="782" width="5.25" style="57" customWidth="1"/>
    <col min="783" max="1024" width="10" style="57"/>
    <col min="1025" max="1025" width="1.25" style="57" customWidth="1"/>
    <col min="1026" max="1026" width="11.375" style="57" customWidth="1"/>
    <col min="1027" max="1027" width="6.25" style="57" customWidth="1"/>
    <col min="1028" max="1028" width="9.375" style="57" customWidth="1"/>
    <col min="1029" max="1029" width="6.25" style="57" customWidth="1"/>
    <col min="1030" max="1030" width="9.375" style="57" customWidth="1"/>
    <col min="1031" max="1031" width="6.25" style="57" customWidth="1"/>
    <col min="1032" max="1032" width="9.375" style="57" customWidth="1"/>
    <col min="1033" max="1033" width="6.125" style="57" customWidth="1"/>
    <col min="1034" max="1034" width="9.375" style="57" customWidth="1"/>
    <col min="1035" max="1035" width="6.25" style="57" customWidth="1"/>
    <col min="1036" max="1036" width="9.375" style="57" customWidth="1"/>
    <col min="1037" max="1037" width="1.125" style="57" customWidth="1"/>
    <col min="1038" max="1038" width="5.25" style="57" customWidth="1"/>
    <col min="1039" max="1280" width="10" style="57"/>
    <col min="1281" max="1281" width="1.25" style="57" customWidth="1"/>
    <col min="1282" max="1282" width="11.375" style="57" customWidth="1"/>
    <col min="1283" max="1283" width="6.25" style="57" customWidth="1"/>
    <col min="1284" max="1284" width="9.375" style="57" customWidth="1"/>
    <col min="1285" max="1285" width="6.25" style="57" customWidth="1"/>
    <col min="1286" max="1286" width="9.375" style="57" customWidth="1"/>
    <col min="1287" max="1287" width="6.25" style="57" customWidth="1"/>
    <col min="1288" max="1288" width="9.375" style="57" customWidth="1"/>
    <col min="1289" max="1289" width="6.125" style="57" customWidth="1"/>
    <col min="1290" max="1290" width="9.375" style="57" customWidth="1"/>
    <col min="1291" max="1291" width="6.25" style="57" customWidth="1"/>
    <col min="1292" max="1292" width="9.375" style="57" customWidth="1"/>
    <col min="1293" max="1293" width="1.125" style="57" customWidth="1"/>
    <col min="1294" max="1294" width="5.25" style="57" customWidth="1"/>
    <col min="1295" max="1536" width="10" style="57"/>
    <col min="1537" max="1537" width="1.25" style="57" customWidth="1"/>
    <col min="1538" max="1538" width="11.375" style="57" customWidth="1"/>
    <col min="1539" max="1539" width="6.25" style="57" customWidth="1"/>
    <col min="1540" max="1540" width="9.375" style="57" customWidth="1"/>
    <col min="1541" max="1541" width="6.25" style="57" customWidth="1"/>
    <col min="1542" max="1542" width="9.375" style="57" customWidth="1"/>
    <col min="1543" max="1543" width="6.25" style="57" customWidth="1"/>
    <col min="1544" max="1544" width="9.375" style="57" customWidth="1"/>
    <col min="1545" max="1545" width="6.125" style="57" customWidth="1"/>
    <col min="1546" max="1546" width="9.375" style="57" customWidth="1"/>
    <col min="1547" max="1547" width="6.25" style="57" customWidth="1"/>
    <col min="1548" max="1548" width="9.375" style="57" customWidth="1"/>
    <col min="1549" max="1549" width="1.125" style="57" customWidth="1"/>
    <col min="1550" max="1550" width="5.25" style="57" customWidth="1"/>
    <col min="1551" max="1792" width="10" style="57"/>
    <col min="1793" max="1793" width="1.25" style="57" customWidth="1"/>
    <col min="1794" max="1794" width="11.375" style="57" customWidth="1"/>
    <col min="1795" max="1795" width="6.25" style="57" customWidth="1"/>
    <col min="1796" max="1796" width="9.375" style="57" customWidth="1"/>
    <col min="1797" max="1797" width="6.25" style="57" customWidth="1"/>
    <col min="1798" max="1798" width="9.375" style="57" customWidth="1"/>
    <col min="1799" max="1799" width="6.25" style="57" customWidth="1"/>
    <col min="1800" max="1800" width="9.375" style="57" customWidth="1"/>
    <col min="1801" max="1801" width="6.125" style="57" customWidth="1"/>
    <col min="1802" max="1802" width="9.375" style="57" customWidth="1"/>
    <col min="1803" max="1803" width="6.25" style="57" customWidth="1"/>
    <col min="1804" max="1804" width="9.375" style="57" customWidth="1"/>
    <col min="1805" max="1805" width="1.125" style="57" customWidth="1"/>
    <col min="1806" max="1806" width="5.25" style="57" customWidth="1"/>
    <col min="1807" max="2048" width="10" style="57"/>
    <col min="2049" max="2049" width="1.25" style="57" customWidth="1"/>
    <col min="2050" max="2050" width="11.375" style="57" customWidth="1"/>
    <col min="2051" max="2051" width="6.25" style="57" customWidth="1"/>
    <col min="2052" max="2052" width="9.375" style="57" customWidth="1"/>
    <col min="2053" max="2053" width="6.25" style="57" customWidth="1"/>
    <col min="2054" max="2054" width="9.375" style="57" customWidth="1"/>
    <col min="2055" max="2055" width="6.25" style="57" customWidth="1"/>
    <col min="2056" max="2056" width="9.375" style="57" customWidth="1"/>
    <col min="2057" max="2057" width="6.125" style="57" customWidth="1"/>
    <col min="2058" max="2058" width="9.375" style="57" customWidth="1"/>
    <col min="2059" max="2059" width="6.25" style="57" customWidth="1"/>
    <col min="2060" max="2060" width="9.375" style="57" customWidth="1"/>
    <col min="2061" max="2061" width="1.125" style="57" customWidth="1"/>
    <col min="2062" max="2062" width="5.25" style="57" customWidth="1"/>
    <col min="2063" max="2304" width="10" style="57"/>
    <col min="2305" max="2305" width="1.25" style="57" customWidth="1"/>
    <col min="2306" max="2306" width="11.375" style="57" customWidth="1"/>
    <col min="2307" max="2307" width="6.25" style="57" customWidth="1"/>
    <col min="2308" max="2308" width="9.375" style="57" customWidth="1"/>
    <col min="2309" max="2309" width="6.25" style="57" customWidth="1"/>
    <col min="2310" max="2310" width="9.375" style="57" customWidth="1"/>
    <col min="2311" max="2311" width="6.25" style="57" customWidth="1"/>
    <col min="2312" max="2312" width="9.375" style="57" customWidth="1"/>
    <col min="2313" max="2313" width="6.125" style="57" customWidth="1"/>
    <col min="2314" max="2314" width="9.375" style="57" customWidth="1"/>
    <col min="2315" max="2315" width="6.25" style="57" customWidth="1"/>
    <col min="2316" max="2316" width="9.375" style="57" customWidth="1"/>
    <col min="2317" max="2317" width="1.125" style="57" customWidth="1"/>
    <col min="2318" max="2318" width="5.25" style="57" customWidth="1"/>
    <col min="2319" max="2560" width="10" style="57"/>
    <col min="2561" max="2561" width="1.25" style="57" customWidth="1"/>
    <col min="2562" max="2562" width="11.375" style="57" customWidth="1"/>
    <col min="2563" max="2563" width="6.25" style="57" customWidth="1"/>
    <col min="2564" max="2564" width="9.375" style="57" customWidth="1"/>
    <col min="2565" max="2565" width="6.25" style="57" customWidth="1"/>
    <col min="2566" max="2566" width="9.375" style="57" customWidth="1"/>
    <col min="2567" max="2567" width="6.25" style="57" customWidth="1"/>
    <col min="2568" max="2568" width="9.375" style="57" customWidth="1"/>
    <col min="2569" max="2569" width="6.125" style="57" customWidth="1"/>
    <col min="2570" max="2570" width="9.375" style="57" customWidth="1"/>
    <col min="2571" max="2571" width="6.25" style="57" customWidth="1"/>
    <col min="2572" max="2572" width="9.375" style="57" customWidth="1"/>
    <col min="2573" max="2573" width="1.125" style="57" customWidth="1"/>
    <col min="2574" max="2574" width="5.25" style="57" customWidth="1"/>
    <col min="2575" max="2816" width="10" style="57"/>
    <col min="2817" max="2817" width="1.25" style="57" customWidth="1"/>
    <col min="2818" max="2818" width="11.375" style="57" customWidth="1"/>
    <col min="2819" max="2819" width="6.25" style="57" customWidth="1"/>
    <col min="2820" max="2820" width="9.375" style="57" customWidth="1"/>
    <col min="2821" max="2821" width="6.25" style="57" customWidth="1"/>
    <col min="2822" max="2822" width="9.375" style="57" customWidth="1"/>
    <col min="2823" max="2823" width="6.25" style="57" customWidth="1"/>
    <col min="2824" max="2824" width="9.375" style="57" customWidth="1"/>
    <col min="2825" max="2825" width="6.125" style="57" customWidth="1"/>
    <col min="2826" max="2826" width="9.375" style="57" customWidth="1"/>
    <col min="2827" max="2827" width="6.25" style="57" customWidth="1"/>
    <col min="2828" max="2828" width="9.375" style="57" customWidth="1"/>
    <col min="2829" max="2829" width="1.125" style="57" customWidth="1"/>
    <col min="2830" max="2830" width="5.25" style="57" customWidth="1"/>
    <col min="2831" max="3072" width="10" style="57"/>
    <col min="3073" max="3073" width="1.25" style="57" customWidth="1"/>
    <col min="3074" max="3074" width="11.375" style="57" customWidth="1"/>
    <col min="3075" max="3075" width="6.25" style="57" customWidth="1"/>
    <col min="3076" max="3076" width="9.375" style="57" customWidth="1"/>
    <col min="3077" max="3077" width="6.25" style="57" customWidth="1"/>
    <col min="3078" max="3078" width="9.375" style="57" customWidth="1"/>
    <col min="3079" max="3079" width="6.25" style="57" customWidth="1"/>
    <col min="3080" max="3080" width="9.375" style="57" customWidth="1"/>
    <col min="3081" max="3081" width="6.125" style="57" customWidth="1"/>
    <col min="3082" max="3082" width="9.375" style="57" customWidth="1"/>
    <col min="3083" max="3083" width="6.25" style="57" customWidth="1"/>
    <col min="3084" max="3084" width="9.375" style="57" customWidth="1"/>
    <col min="3085" max="3085" width="1.125" style="57" customWidth="1"/>
    <col min="3086" max="3086" width="5.25" style="57" customWidth="1"/>
    <col min="3087" max="3328" width="10" style="57"/>
    <col min="3329" max="3329" width="1.25" style="57" customWidth="1"/>
    <col min="3330" max="3330" width="11.375" style="57" customWidth="1"/>
    <col min="3331" max="3331" width="6.25" style="57" customWidth="1"/>
    <col min="3332" max="3332" width="9.375" style="57" customWidth="1"/>
    <col min="3333" max="3333" width="6.25" style="57" customWidth="1"/>
    <col min="3334" max="3334" width="9.375" style="57" customWidth="1"/>
    <col min="3335" max="3335" width="6.25" style="57" customWidth="1"/>
    <col min="3336" max="3336" width="9.375" style="57" customWidth="1"/>
    <col min="3337" max="3337" width="6.125" style="57" customWidth="1"/>
    <col min="3338" max="3338" width="9.375" style="57" customWidth="1"/>
    <col min="3339" max="3339" width="6.25" style="57" customWidth="1"/>
    <col min="3340" max="3340" width="9.375" style="57" customWidth="1"/>
    <col min="3341" max="3341" width="1.125" style="57" customWidth="1"/>
    <col min="3342" max="3342" width="5.25" style="57" customWidth="1"/>
    <col min="3343" max="3584" width="10" style="57"/>
    <col min="3585" max="3585" width="1.25" style="57" customWidth="1"/>
    <col min="3586" max="3586" width="11.375" style="57" customWidth="1"/>
    <col min="3587" max="3587" width="6.25" style="57" customWidth="1"/>
    <col min="3588" max="3588" width="9.375" style="57" customWidth="1"/>
    <col min="3589" max="3589" width="6.25" style="57" customWidth="1"/>
    <col min="3590" max="3590" width="9.375" style="57" customWidth="1"/>
    <col min="3591" max="3591" width="6.25" style="57" customWidth="1"/>
    <col min="3592" max="3592" width="9.375" style="57" customWidth="1"/>
    <col min="3593" max="3593" width="6.125" style="57" customWidth="1"/>
    <col min="3594" max="3594" width="9.375" style="57" customWidth="1"/>
    <col min="3595" max="3595" width="6.25" style="57" customWidth="1"/>
    <col min="3596" max="3596" width="9.375" style="57" customWidth="1"/>
    <col min="3597" max="3597" width="1.125" style="57" customWidth="1"/>
    <col min="3598" max="3598" width="5.25" style="57" customWidth="1"/>
    <col min="3599" max="3840" width="10" style="57"/>
    <col min="3841" max="3841" width="1.25" style="57" customWidth="1"/>
    <col min="3842" max="3842" width="11.375" style="57" customWidth="1"/>
    <col min="3843" max="3843" width="6.25" style="57" customWidth="1"/>
    <col min="3844" max="3844" width="9.375" style="57" customWidth="1"/>
    <col min="3845" max="3845" width="6.25" style="57" customWidth="1"/>
    <col min="3846" max="3846" width="9.375" style="57" customWidth="1"/>
    <col min="3847" max="3847" width="6.25" style="57" customWidth="1"/>
    <col min="3848" max="3848" width="9.375" style="57" customWidth="1"/>
    <col min="3849" max="3849" width="6.125" style="57" customWidth="1"/>
    <col min="3850" max="3850" width="9.375" style="57" customWidth="1"/>
    <col min="3851" max="3851" width="6.25" style="57" customWidth="1"/>
    <col min="3852" max="3852" width="9.375" style="57" customWidth="1"/>
    <col min="3853" max="3853" width="1.125" style="57" customWidth="1"/>
    <col min="3854" max="3854" width="5.25" style="57" customWidth="1"/>
    <col min="3855" max="4096" width="10" style="57"/>
    <col min="4097" max="4097" width="1.25" style="57" customWidth="1"/>
    <col min="4098" max="4098" width="11.375" style="57" customWidth="1"/>
    <col min="4099" max="4099" width="6.25" style="57" customWidth="1"/>
    <col min="4100" max="4100" width="9.375" style="57" customWidth="1"/>
    <col min="4101" max="4101" width="6.25" style="57" customWidth="1"/>
    <col min="4102" max="4102" width="9.375" style="57" customWidth="1"/>
    <col min="4103" max="4103" width="6.25" style="57" customWidth="1"/>
    <col min="4104" max="4104" width="9.375" style="57" customWidth="1"/>
    <col min="4105" max="4105" width="6.125" style="57" customWidth="1"/>
    <col min="4106" max="4106" width="9.375" style="57" customWidth="1"/>
    <col min="4107" max="4107" width="6.25" style="57" customWidth="1"/>
    <col min="4108" max="4108" width="9.375" style="57" customWidth="1"/>
    <col min="4109" max="4109" width="1.125" style="57" customWidth="1"/>
    <col min="4110" max="4110" width="5.25" style="57" customWidth="1"/>
    <col min="4111" max="4352" width="10" style="57"/>
    <col min="4353" max="4353" width="1.25" style="57" customWidth="1"/>
    <col min="4354" max="4354" width="11.375" style="57" customWidth="1"/>
    <col min="4355" max="4355" width="6.25" style="57" customWidth="1"/>
    <col min="4356" max="4356" width="9.375" style="57" customWidth="1"/>
    <col min="4357" max="4357" width="6.25" style="57" customWidth="1"/>
    <col min="4358" max="4358" width="9.375" style="57" customWidth="1"/>
    <col min="4359" max="4359" width="6.25" style="57" customWidth="1"/>
    <col min="4360" max="4360" width="9.375" style="57" customWidth="1"/>
    <col min="4361" max="4361" width="6.125" style="57" customWidth="1"/>
    <col min="4362" max="4362" width="9.375" style="57" customWidth="1"/>
    <col min="4363" max="4363" width="6.25" style="57" customWidth="1"/>
    <col min="4364" max="4364" width="9.375" style="57" customWidth="1"/>
    <col min="4365" max="4365" width="1.125" style="57" customWidth="1"/>
    <col min="4366" max="4366" width="5.25" style="57" customWidth="1"/>
    <col min="4367" max="4608" width="10" style="57"/>
    <col min="4609" max="4609" width="1.25" style="57" customWidth="1"/>
    <col min="4610" max="4610" width="11.375" style="57" customWidth="1"/>
    <col min="4611" max="4611" width="6.25" style="57" customWidth="1"/>
    <col min="4612" max="4612" width="9.375" style="57" customWidth="1"/>
    <col min="4613" max="4613" width="6.25" style="57" customWidth="1"/>
    <col min="4614" max="4614" width="9.375" style="57" customWidth="1"/>
    <col min="4615" max="4615" width="6.25" style="57" customWidth="1"/>
    <col min="4616" max="4616" width="9.375" style="57" customWidth="1"/>
    <col min="4617" max="4617" width="6.125" style="57" customWidth="1"/>
    <col min="4618" max="4618" width="9.375" style="57" customWidth="1"/>
    <col min="4619" max="4619" width="6.25" style="57" customWidth="1"/>
    <col min="4620" max="4620" width="9.375" style="57" customWidth="1"/>
    <col min="4621" max="4621" width="1.125" style="57" customWidth="1"/>
    <col min="4622" max="4622" width="5.25" style="57" customWidth="1"/>
    <col min="4623" max="4864" width="10" style="57"/>
    <col min="4865" max="4865" width="1.25" style="57" customWidth="1"/>
    <col min="4866" max="4866" width="11.375" style="57" customWidth="1"/>
    <col min="4867" max="4867" width="6.25" style="57" customWidth="1"/>
    <col min="4868" max="4868" width="9.375" style="57" customWidth="1"/>
    <col min="4869" max="4869" width="6.25" style="57" customWidth="1"/>
    <col min="4870" max="4870" width="9.375" style="57" customWidth="1"/>
    <col min="4871" max="4871" width="6.25" style="57" customWidth="1"/>
    <col min="4872" max="4872" width="9.375" style="57" customWidth="1"/>
    <col min="4873" max="4873" width="6.125" style="57" customWidth="1"/>
    <col min="4874" max="4874" width="9.375" style="57" customWidth="1"/>
    <col min="4875" max="4875" width="6.25" style="57" customWidth="1"/>
    <col min="4876" max="4876" width="9.375" style="57" customWidth="1"/>
    <col min="4877" max="4877" width="1.125" style="57" customWidth="1"/>
    <col min="4878" max="4878" width="5.25" style="57" customWidth="1"/>
    <col min="4879" max="5120" width="10" style="57"/>
    <col min="5121" max="5121" width="1.25" style="57" customWidth="1"/>
    <col min="5122" max="5122" width="11.375" style="57" customWidth="1"/>
    <col min="5123" max="5123" width="6.25" style="57" customWidth="1"/>
    <col min="5124" max="5124" width="9.375" style="57" customWidth="1"/>
    <col min="5125" max="5125" width="6.25" style="57" customWidth="1"/>
    <col min="5126" max="5126" width="9.375" style="57" customWidth="1"/>
    <col min="5127" max="5127" width="6.25" style="57" customWidth="1"/>
    <col min="5128" max="5128" width="9.375" style="57" customWidth="1"/>
    <col min="5129" max="5129" width="6.125" style="57" customWidth="1"/>
    <col min="5130" max="5130" width="9.375" style="57" customWidth="1"/>
    <col min="5131" max="5131" width="6.25" style="57" customWidth="1"/>
    <col min="5132" max="5132" width="9.375" style="57" customWidth="1"/>
    <col min="5133" max="5133" width="1.125" style="57" customWidth="1"/>
    <col min="5134" max="5134" width="5.25" style="57" customWidth="1"/>
    <col min="5135" max="5376" width="10" style="57"/>
    <col min="5377" max="5377" width="1.25" style="57" customWidth="1"/>
    <col min="5378" max="5378" width="11.375" style="57" customWidth="1"/>
    <col min="5379" max="5379" width="6.25" style="57" customWidth="1"/>
    <col min="5380" max="5380" width="9.375" style="57" customWidth="1"/>
    <col min="5381" max="5381" width="6.25" style="57" customWidth="1"/>
    <col min="5382" max="5382" width="9.375" style="57" customWidth="1"/>
    <col min="5383" max="5383" width="6.25" style="57" customWidth="1"/>
    <col min="5384" max="5384" width="9.375" style="57" customWidth="1"/>
    <col min="5385" max="5385" width="6.125" style="57" customWidth="1"/>
    <col min="5386" max="5386" width="9.375" style="57" customWidth="1"/>
    <col min="5387" max="5387" width="6.25" style="57" customWidth="1"/>
    <col min="5388" max="5388" width="9.375" style="57" customWidth="1"/>
    <col min="5389" max="5389" width="1.125" style="57" customWidth="1"/>
    <col min="5390" max="5390" width="5.25" style="57" customWidth="1"/>
    <col min="5391" max="5632" width="10" style="57"/>
    <col min="5633" max="5633" width="1.25" style="57" customWidth="1"/>
    <col min="5634" max="5634" width="11.375" style="57" customWidth="1"/>
    <col min="5635" max="5635" width="6.25" style="57" customWidth="1"/>
    <col min="5636" max="5636" width="9.375" style="57" customWidth="1"/>
    <col min="5637" max="5637" width="6.25" style="57" customWidth="1"/>
    <col min="5638" max="5638" width="9.375" style="57" customWidth="1"/>
    <col min="5639" max="5639" width="6.25" style="57" customWidth="1"/>
    <col min="5640" max="5640" width="9.375" style="57" customWidth="1"/>
    <col min="5641" max="5641" width="6.125" style="57" customWidth="1"/>
    <col min="5642" max="5642" width="9.375" style="57" customWidth="1"/>
    <col min="5643" max="5643" width="6.25" style="57" customWidth="1"/>
    <col min="5644" max="5644" width="9.375" style="57" customWidth="1"/>
    <col min="5645" max="5645" width="1.125" style="57" customWidth="1"/>
    <col min="5646" max="5646" width="5.25" style="57" customWidth="1"/>
    <col min="5647" max="5888" width="10" style="57"/>
    <col min="5889" max="5889" width="1.25" style="57" customWidth="1"/>
    <col min="5890" max="5890" width="11.375" style="57" customWidth="1"/>
    <col min="5891" max="5891" width="6.25" style="57" customWidth="1"/>
    <col min="5892" max="5892" width="9.375" style="57" customWidth="1"/>
    <col min="5893" max="5893" width="6.25" style="57" customWidth="1"/>
    <col min="5894" max="5894" width="9.375" style="57" customWidth="1"/>
    <col min="5895" max="5895" width="6.25" style="57" customWidth="1"/>
    <col min="5896" max="5896" width="9.375" style="57" customWidth="1"/>
    <col min="5897" max="5897" width="6.125" style="57" customWidth="1"/>
    <col min="5898" max="5898" width="9.375" style="57" customWidth="1"/>
    <col min="5899" max="5899" width="6.25" style="57" customWidth="1"/>
    <col min="5900" max="5900" width="9.375" style="57" customWidth="1"/>
    <col min="5901" max="5901" width="1.125" style="57" customWidth="1"/>
    <col min="5902" max="5902" width="5.25" style="57" customWidth="1"/>
    <col min="5903" max="6144" width="10" style="57"/>
    <col min="6145" max="6145" width="1.25" style="57" customWidth="1"/>
    <col min="6146" max="6146" width="11.375" style="57" customWidth="1"/>
    <col min="6147" max="6147" width="6.25" style="57" customWidth="1"/>
    <col min="6148" max="6148" width="9.375" style="57" customWidth="1"/>
    <col min="6149" max="6149" width="6.25" style="57" customWidth="1"/>
    <col min="6150" max="6150" width="9.375" style="57" customWidth="1"/>
    <col min="6151" max="6151" width="6.25" style="57" customWidth="1"/>
    <col min="6152" max="6152" width="9.375" style="57" customWidth="1"/>
    <col min="6153" max="6153" width="6.125" style="57" customWidth="1"/>
    <col min="6154" max="6154" width="9.375" style="57" customWidth="1"/>
    <col min="6155" max="6155" width="6.25" style="57" customWidth="1"/>
    <col min="6156" max="6156" width="9.375" style="57" customWidth="1"/>
    <col min="6157" max="6157" width="1.125" style="57" customWidth="1"/>
    <col min="6158" max="6158" width="5.25" style="57" customWidth="1"/>
    <col min="6159" max="6400" width="10" style="57"/>
    <col min="6401" max="6401" width="1.25" style="57" customWidth="1"/>
    <col min="6402" max="6402" width="11.375" style="57" customWidth="1"/>
    <col min="6403" max="6403" width="6.25" style="57" customWidth="1"/>
    <col min="6404" max="6404" width="9.375" style="57" customWidth="1"/>
    <col min="6405" max="6405" width="6.25" style="57" customWidth="1"/>
    <col min="6406" max="6406" width="9.375" style="57" customWidth="1"/>
    <col min="6407" max="6407" width="6.25" style="57" customWidth="1"/>
    <col min="6408" max="6408" width="9.375" style="57" customWidth="1"/>
    <col min="6409" max="6409" width="6.125" style="57" customWidth="1"/>
    <col min="6410" max="6410" width="9.375" style="57" customWidth="1"/>
    <col min="6411" max="6411" width="6.25" style="57" customWidth="1"/>
    <col min="6412" max="6412" width="9.375" style="57" customWidth="1"/>
    <col min="6413" max="6413" width="1.125" style="57" customWidth="1"/>
    <col min="6414" max="6414" width="5.25" style="57" customWidth="1"/>
    <col min="6415" max="6656" width="10" style="57"/>
    <col min="6657" max="6657" width="1.25" style="57" customWidth="1"/>
    <col min="6658" max="6658" width="11.375" style="57" customWidth="1"/>
    <col min="6659" max="6659" width="6.25" style="57" customWidth="1"/>
    <col min="6660" max="6660" width="9.375" style="57" customWidth="1"/>
    <col min="6661" max="6661" width="6.25" style="57" customWidth="1"/>
    <col min="6662" max="6662" width="9.375" style="57" customWidth="1"/>
    <col min="6663" max="6663" width="6.25" style="57" customWidth="1"/>
    <col min="6664" max="6664" width="9.375" style="57" customWidth="1"/>
    <col min="6665" max="6665" width="6.125" style="57" customWidth="1"/>
    <col min="6666" max="6666" width="9.375" style="57" customWidth="1"/>
    <col min="6667" max="6667" width="6.25" style="57" customWidth="1"/>
    <col min="6668" max="6668" width="9.375" style="57" customWidth="1"/>
    <col min="6669" max="6669" width="1.125" style="57" customWidth="1"/>
    <col min="6670" max="6670" width="5.25" style="57" customWidth="1"/>
    <col min="6671" max="6912" width="10" style="57"/>
    <col min="6913" max="6913" width="1.25" style="57" customWidth="1"/>
    <col min="6914" max="6914" width="11.375" style="57" customWidth="1"/>
    <col min="6915" max="6915" width="6.25" style="57" customWidth="1"/>
    <col min="6916" max="6916" width="9.375" style="57" customWidth="1"/>
    <col min="6917" max="6917" width="6.25" style="57" customWidth="1"/>
    <col min="6918" max="6918" width="9.375" style="57" customWidth="1"/>
    <col min="6919" max="6919" width="6.25" style="57" customWidth="1"/>
    <col min="6920" max="6920" width="9.375" style="57" customWidth="1"/>
    <col min="6921" max="6921" width="6.125" style="57" customWidth="1"/>
    <col min="6922" max="6922" width="9.375" style="57" customWidth="1"/>
    <col min="6923" max="6923" width="6.25" style="57" customWidth="1"/>
    <col min="6924" max="6924" width="9.375" style="57" customWidth="1"/>
    <col min="6925" max="6925" width="1.125" style="57" customWidth="1"/>
    <col min="6926" max="6926" width="5.25" style="57" customWidth="1"/>
    <col min="6927" max="7168" width="10" style="57"/>
    <col min="7169" max="7169" width="1.25" style="57" customWidth="1"/>
    <col min="7170" max="7170" width="11.375" style="57" customWidth="1"/>
    <col min="7171" max="7171" width="6.25" style="57" customWidth="1"/>
    <col min="7172" max="7172" width="9.375" style="57" customWidth="1"/>
    <col min="7173" max="7173" width="6.25" style="57" customWidth="1"/>
    <col min="7174" max="7174" width="9.375" style="57" customWidth="1"/>
    <col min="7175" max="7175" width="6.25" style="57" customWidth="1"/>
    <col min="7176" max="7176" width="9.375" style="57" customWidth="1"/>
    <col min="7177" max="7177" width="6.125" style="57" customWidth="1"/>
    <col min="7178" max="7178" width="9.375" style="57" customWidth="1"/>
    <col min="7179" max="7179" width="6.25" style="57" customWidth="1"/>
    <col min="7180" max="7180" width="9.375" style="57" customWidth="1"/>
    <col min="7181" max="7181" width="1.125" style="57" customWidth="1"/>
    <col min="7182" max="7182" width="5.25" style="57" customWidth="1"/>
    <col min="7183" max="7424" width="10" style="57"/>
    <col min="7425" max="7425" width="1.25" style="57" customWidth="1"/>
    <col min="7426" max="7426" width="11.375" style="57" customWidth="1"/>
    <col min="7427" max="7427" width="6.25" style="57" customWidth="1"/>
    <col min="7428" max="7428" width="9.375" style="57" customWidth="1"/>
    <col min="7429" max="7429" width="6.25" style="57" customWidth="1"/>
    <col min="7430" max="7430" width="9.375" style="57" customWidth="1"/>
    <col min="7431" max="7431" width="6.25" style="57" customWidth="1"/>
    <col min="7432" max="7432" width="9.375" style="57" customWidth="1"/>
    <col min="7433" max="7433" width="6.125" style="57" customWidth="1"/>
    <col min="7434" max="7434" width="9.375" style="57" customWidth="1"/>
    <col min="7435" max="7435" width="6.25" style="57" customWidth="1"/>
    <col min="7436" max="7436" width="9.375" style="57" customWidth="1"/>
    <col min="7437" max="7437" width="1.125" style="57" customWidth="1"/>
    <col min="7438" max="7438" width="5.25" style="57" customWidth="1"/>
    <col min="7439" max="7680" width="10" style="57"/>
    <col min="7681" max="7681" width="1.25" style="57" customWidth="1"/>
    <col min="7682" max="7682" width="11.375" style="57" customWidth="1"/>
    <col min="7683" max="7683" width="6.25" style="57" customWidth="1"/>
    <col min="7684" max="7684" width="9.375" style="57" customWidth="1"/>
    <col min="7685" max="7685" width="6.25" style="57" customWidth="1"/>
    <col min="7686" max="7686" width="9.375" style="57" customWidth="1"/>
    <col min="7687" max="7687" width="6.25" style="57" customWidth="1"/>
    <col min="7688" max="7688" width="9.375" style="57" customWidth="1"/>
    <col min="7689" max="7689" width="6.125" style="57" customWidth="1"/>
    <col min="7690" max="7690" width="9.375" style="57" customWidth="1"/>
    <col min="7691" max="7691" width="6.25" style="57" customWidth="1"/>
    <col min="7692" max="7692" width="9.375" style="57" customWidth="1"/>
    <col min="7693" max="7693" width="1.125" style="57" customWidth="1"/>
    <col min="7694" max="7694" width="5.25" style="57" customWidth="1"/>
    <col min="7695" max="7936" width="10" style="57"/>
    <col min="7937" max="7937" width="1.25" style="57" customWidth="1"/>
    <col min="7938" max="7938" width="11.375" style="57" customWidth="1"/>
    <col min="7939" max="7939" width="6.25" style="57" customWidth="1"/>
    <col min="7940" max="7940" width="9.375" style="57" customWidth="1"/>
    <col min="7941" max="7941" width="6.25" style="57" customWidth="1"/>
    <col min="7942" max="7942" width="9.375" style="57" customWidth="1"/>
    <col min="7943" max="7943" width="6.25" style="57" customWidth="1"/>
    <col min="7944" max="7944" width="9.375" style="57" customWidth="1"/>
    <col min="7945" max="7945" width="6.125" style="57" customWidth="1"/>
    <col min="7946" max="7946" width="9.375" style="57" customWidth="1"/>
    <col min="7947" max="7947" width="6.25" style="57" customWidth="1"/>
    <col min="7948" max="7948" width="9.375" style="57" customWidth="1"/>
    <col min="7949" max="7949" width="1.125" style="57" customWidth="1"/>
    <col min="7950" max="7950" width="5.25" style="57" customWidth="1"/>
    <col min="7951" max="8192" width="10" style="57"/>
    <col min="8193" max="8193" width="1.25" style="57" customWidth="1"/>
    <col min="8194" max="8194" width="11.375" style="57" customWidth="1"/>
    <col min="8195" max="8195" width="6.25" style="57" customWidth="1"/>
    <col min="8196" max="8196" width="9.375" style="57" customWidth="1"/>
    <col min="8197" max="8197" width="6.25" style="57" customWidth="1"/>
    <col min="8198" max="8198" width="9.375" style="57" customWidth="1"/>
    <col min="8199" max="8199" width="6.25" style="57" customWidth="1"/>
    <col min="8200" max="8200" width="9.375" style="57" customWidth="1"/>
    <col min="8201" max="8201" width="6.125" style="57" customWidth="1"/>
    <col min="8202" max="8202" width="9.375" style="57" customWidth="1"/>
    <col min="8203" max="8203" width="6.25" style="57" customWidth="1"/>
    <col min="8204" max="8204" width="9.375" style="57" customWidth="1"/>
    <col min="8205" max="8205" width="1.125" style="57" customWidth="1"/>
    <col min="8206" max="8206" width="5.25" style="57" customWidth="1"/>
    <col min="8207" max="8448" width="10" style="57"/>
    <col min="8449" max="8449" width="1.25" style="57" customWidth="1"/>
    <col min="8450" max="8450" width="11.375" style="57" customWidth="1"/>
    <col min="8451" max="8451" width="6.25" style="57" customWidth="1"/>
    <col min="8452" max="8452" width="9.375" style="57" customWidth="1"/>
    <col min="8453" max="8453" width="6.25" style="57" customWidth="1"/>
    <col min="8454" max="8454" width="9.375" style="57" customWidth="1"/>
    <col min="8455" max="8455" width="6.25" style="57" customWidth="1"/>
    <col min="8456" max="8456" width="9.375" style="57" customWidth="1"/>
    <col min="8457" max="8457" width="6.125" style="57" customWidth="1"/>
    <col min="8458" max="8458" width="9.375" style="57" customWidth="1"/>
    <col min="8459" max="8459" width="6.25" style="57" customWidth="1"/>
    <col min="8460" max="8460" width="9.375" style="57" customWidth="1"/>
    <col min="8461" max="8461" width="1.125" style="57" customWidth="1"/>
    <col min="8462" max="8462" width="5.25" style="57" customWidth="1"/>
    <col min="8463" max="8704" width="10" style="57"/>
    <col min="8705" max="8705" width="1.25" style="57" customWidth="1"/>
    <col min="8706" max="8706" width="11.375" style="57" customWidth="1"/>
    <col min="8707" max="8707" width="6.25" style="57" customWidth="1"/>
    <col min="8708" max="8708" width="9.375" style="57" customWidth="1"/>
    <col min="8709" max="8709" width="6.25" style="57" customWidth="1"/>
    <col min="8710" max="8710" width="9.375" style="57" customWidth="1"/>
    <col min="8711" max="8711" width="6.25" style="57" customWidth="1"/>
    <col min="8712" max="8712" width="9.375" style="57" customWidth="1"/>
    <col min="8713" max="8713" width="6.125" style="57" customWidth="1"/>
    <col min="8714" max="8714" width="9.375" style="57" customWidth="1"/>
    <col min="8715" max="8715" width="6.25" style="57" customWidth="1"/>
    <col min="8716" max="8716" width="9.375" style="57" customWidth="1"/>
    <col min="8717" max="8717" width="1.125" style="57" customWidth="1"/>
    <col min="8718" max="8718" width="5.25" style="57" customWidth="1"/>
    <col min="8719" max="8960" width="10" style="57"/>
    <col min="8961" max="8961" width="1.25" style="57" customWidth="1"/>
    <col min="8962" max="8962" width="11.375" style="57" customWidth="1"/>
    <col min="8963" max="8963" width="6.25" style="57" customWidth="1"/>
    <col min="8964" max="8964" width="9.375" style="57" customWidth="1"/>
    <col min="8965" max="8965" width="6.25" style="57" customWidth="1"/>
    <col min="8966" max="8966" width="9.375" style="57" customWidth="1"/>
    <col min="8967" max="8967" width="6.25" style="57" customWidth="1"/>
    <col min="8968" max="8968" width="9.375" style="57" customWidth="1"/>
    <col min="8969" max="8969" width="6.125" style="57" customWidth="1"/>
    <col min="8970" max="8970" width="9.375" style="57" customWidth="1"/>
    <col min="8971" max="8971" width="6.25" style="57" customWidth="1"/>
    <col min="8972" max="8972" width="9.375" style="57" customWidth="1"/>
    <col min="8973" max="8973" width="1.125" style="57" customWidth="1"/>
    <col min="8974" max="8974" width="5.25" style="57" customWidth="1"/>
    <col min="8975" max="9216" width="10" style="57"/>
    <col min="9217" max="9217" width="1.25" style="57" customWidth="1"/>
    <col min="9218" max="9218" width="11.375" style="57" customWidth="1"/>
    <col min="9219" max="9219" width="6.25" style="57" customWidth="1"/>
    <col min="9220" max="9220" width="9.375" style="57" customWidth="1"/>
    <col min="9221" max="9221" width="6.25" style="57" customWidth="1"/>
    <col min="9222" max="9222" width="9.375" style="57" customWidth="1"/>
    <col min="9223" max="9223" width="6.25" style="57" customWidth="1"/>
    <col min="9224" max="9224" width="9.375" style="57" customWidth="1"/>
    <col min="9225" max="9225" width="6.125" style="57" customWidth="1"/>
    <col min="9226" max="9226" width="9.375" style="57" customWidth="1"/>
    <col min="9227" max="9227" width="6.25" style="57" customWidth="1"/>
    <col min="9228" max="9228" width="9.375" style="57" customWidth="1"/>
    <col min="9229" max="9229" width="1.125" style="57" customWidth="1"/>
    <col min="9230" max="9230" width="5.25" style="57" customWidth="1"/>
    <col min="9231" max="9472" width="10" style="57"/>
    <col min="9473" max="9473" width="1.25" style="57" customWidth="1"/>
    <col min="9474" max="9474" width="11.375" style="57" customWidth="1"/>
    <col min="9475" max="9475" width="6.25" style="57" customWidth="1"/>
    <col min="9476" max="9476" width="9.375" style="57" customWidth="1"/>
    <col min="9477" max="9477" width="6.25" style="57" customWidth="1"/>
    <col min="9478" max="9478" width="9.375" style="57" customWidth="1"/>
    <col min="9479" max="9479" width="6.25" style="57" customWidth="1"/>
    <col min="9480" max="9480" width="9.375" style="57" customWidth="1"/>
    <col min="9481" max="9481" width="6.125" style="57" customWidth="1"/>
    <col min="9482" max="9482" width="9.375" style="57" customWidth="1"/>
    <col min="9483" max="9483" width="6.25" style="57" customWidth="1"/>
    <col min="9484" max="9484" width="9.375" style="57" customWidth="1"/>
    <col min="9485" max="9485" width="1.125" style="57" customWidth="1"/>
    <col min="9486" max="9486" width="5.25" style="57" customWidth="1"/>
    <col min="9487" max="9728" width="10" style="57"/>
    <col min="9729" max="9729" width="1.25" style="57" customWidth="1"/>
    <col min="9730" max="9730" width="11.375" style="57" customWidth="1"/>
    <col min="9731" max="9731" width="6.25" style="57" customWidth="1"/>
    <col min="9732" max="9732" width="9.375" style="57" customWidth="1"/>
    <col min="9733" max="9733" width="6.25" style="57" customWidth="1"/>
    <col min="9734" max="9734" width="9.375" style="57" customWidth="1"/>
    <col min="9735" max="9735" width="6.25" style="57" customWidth="1"/>
    <col min="9736" max="9736" width="9.375" style="57" customWidth="1"/>
    <col min="9737" max="9737" width="6.125" style="57" customWidth="1"/>
    <col min="9738" max="9738" width="9.375" style="57" customWidth="1"/>
    <col min="9739" max="9739" width="6.25" style="57" customWidth="1"/>
    <col min="9740" max="9740" width="9.375" style="57" customWidth="1"/>
    <col min="9741" max="9741" width="1.125" style="57" customWidth="1"/>
    <col min="9742" max="9742" width="5.25" style="57" customWidth="1"/>
    <col min="9743" max="9984" width="10" style="57"/>
    <col min="9985" max="9985" width="1.25" style="57" customWidth="1"/>
    <col min="9986" max="9986" width="11.375" style="57" customWidth="1"/>
    <col min="9987" max="9987" width="6.25" style="57" customWidth="1"/>
    <col min="9988" max="9988" width="9.375" style="57" customWidth="1"/>
    <col min="9989" max="9989" width="6.25" style="57" customWidth="1"/>
    <col min="9990" max="9990" width="9.375" style="57" customWidth="1"/>
    <col min="9991" max="9991" width="6.25" style="57" customWidth="1"/>
    <col min="9992" max="9992" width="9.375" style="57" customWidth="1"/>
    <col min="9993" max="9993" width="6.125" style="57" customWidth="1"/>
    <col min="9994" max="9994" width="9.375" style="57" customWidth="1"/>
    <col min="9995" max="9995" width="6.25" style="57" customWidth="1"/>
    <col min="9996" max="9996" width="9.375" style="57" customWidth="1"/>
    <col min="9997" max="9997" width="1.125" style="57" customWidth="1"/>
    <col min="9998" max="9998" width="5.25" style="57" customWidth="1"/>
    <col min="9999" max="10240" width="10" style="57"/>
    <col min="10241" max="10241" width="1.25" style="57" customWidth="1"/>
    <col min="10242" max="10242" width="11.375" style="57" customWidth="1"/>
    <col min="10243" max="10243" width="6.25" style="57" customWidth="1"/>
    <col min="10244" max="10244" width="9.375" style="57" customWidth="1"/>
    <col min="10245" max="10245" width="6.25" style="57" customWidth="1"/>
    <col min="10246" max="10246" width="9.375" style="57" customWidth="1"/>
    <col min="10247" max="10247" width="6.25" style="57" customWidth="1"/>
    <col min="10248" max="10248" width="9.375" style="57" customWidth="1"/>
    <col min="10249" max="10249" width="6.125" style="57" customWidth="1"/>
    <col min="10250" max="10250" width="9.375" style="57" customWidth="1"/>
    <col min="10251" max="10251" width="6.25" style="57" customWidth="1"/>
    <col min="10252" max="10252" width="9.375" style="57" customWidth="1"/>
    <col min="10253" max="10253" width="1.125" style="57" customWidth="1"/>
    <col min="10254" max="10254" width="5.25" style="57" customWidth="1"/>
    <col min="10255" max="10496" width="10" style="57"/>
    <col min="10497" max="10497" width="1.25" style="57" customWidth="1"/>
    <col min="10498" max="10498" width="11.375" style="57" customWidth="1"/>
    <col min="10499" max="10499" width="6.25" style="57" customWidth="1"/>
    <col min="10500" max="10500" width="9.375" style="57" customWidth="1"/>
    <col min="10501" max="10501" width="6.25" style="57" customWidth="1"/>
    <col min="10502" max="10502" width="9.375" style="57" customWidth="1"/>
    <col min="10503" max="10503" width="6.25" style="57" customWidth="1"/>
    <col min="10504" max="10504" width="9.375" style="57" customWidth="1"/>
    <col min="10505" max="10505" width="6.125" style="57" customWidth="1"/>
    <col min="10506" max="10506" width="9.375" style="57" customWidth="1"/>
    <col min="10507" max="10507" width="6.25" style="57" customWidth="1"/>
    <col min="10508" max="10508" width="9.375" style="57" customWidth="1"/>
    <col min="10509" max="10509" width="1.125" style="57" customWidth="1"/>
    <col min="10510" max="10510" width="5.25" style="57" customWidth="1"/>
    <col min="10511" max="10752" width="10" style="57"/>
    <col min="10753" max="10753" width="1.25" style="57" customWidth="1"/>
    <col min="10754" max="10754" width="11.375" style="57" customWidth="1"/>
    <col min="10755" max="10755" width="6.25" style="57" customWidth="1"/>
    <col min="10756" max="10756" width="9.375" style="57" customWidth="1"/>
    <col min="10757" max="10757" width="6.25" style="57" customWidth="1"/>
    <col min="10758" max="10758" width="9.375" style="57" customWidth="1"/>
    <col min="10759" max="10759" width="6.25" style="57" customWidth="1"/>
    <col min="10760" max="10760" width="9.375" style="57" customWidth="1"/>
    <col min="10761" max="10761" width="6.125" style="57" customWidth="1"/>
    <col min="10762" max="10762" width="9.375" style="57" customWidth="1"/>
    <col min="10763" max="10763" width="6.25" style="57" customWidth="1"/>
    <col min="10764" max="10764" width="9.375" style="57" customWidth="1"/>
    <col min="10765" max="10765" width="1.125" style="57" customWidth="1"/>
    <col min="10766" max="10766" width="5.25" style="57" customWidth="1"/>
    <col min="10767" max="11008" width="10" style="57"/>
    <col min="11009" max="11009" width="1.25" style="57" customWidth="1"/>
    <col min="11010" max="11010" width="11.375" style="57" customWidth="1"/>
    <col min="11011" max="11011" width="6.25" style="57" customWidth="1"/>
    <col min="11012" max="11012" width="9.375" style="57" customWidth="1"/>
    <col min="11013" max="11013" width="6.25" style="57" customWidth="1"/>
    <col min="11014" max="11014" width="9.375" style="57" customWidth="1"/>
    <col min="11015" max="11015" width="6.25" style="57" customWidth="1"/>
    <col min="11016" max="11016" width="9.375" style="57" customWidth="1"/>
    <col min="11017" max="11017" width="6.125" style="57" customWidth="1"/>
    <col min="11018" max="11018" width="9.375" style="57" customWidth="1"/>
    <col min="11019" max="11019" width="6.25" style="57" customWidth="1"/>
    <col min="11020" max="11020" width="9.375" style="57" customWidth="1"/>
    <col min="11021" max="11021" width="1.125" style="57" customWidth="1"/>
    <col min="11022" max="11022" width="5.25" style="57" customWidth="1"/>
    <col min="11023" max="11264" width="10" style="57"/>
    <col min="11265" max="11265" width="1.25" style="57" customWidth="1"/>
    <col min="11266" max="11266" width="11.375" style="57" customWidth="1"/>
    <col min="11267" max="11267" width="6.25" style="57" customWidth="1"/>
    <col min="11268" max="11268" width="9.375" style="57" customWidth="1"/>
    <col min="11269" max="11269" width="6.25" style="57" customWidth="1"/>
    <col min="11270" max="11270" width="9.375" style="57" customWidth="1"/>
    <col min="11271" max="11271" width="6.25" style="57" customWidth="1"/>
    <col min="11272" max="11272" width="9.375" style="57" customWidth="1"/>
    <col min="11273" max="11273" width="6.125" style="57" customWidth="1"/>
    <col min="11274" max="11274" width="9.375" style="57" customWidth="1"/>
    <col min="11275" max="11275" width="6.25" style="57" customWidth="1"/>
    <col min="11276" max="11276" width="9.375" style="57" customWidth="1"/>
    <col min="11277" max="11277" width="1.125" style="57" customWidth="1"/>
    <col min="11278" max="11278" width="5.25" style="57" customWidth="1"/>
    <col min="11279" max="11520" width="10" style="57"/>
    <col min="11521" max="11521" width="1.25" style="57" customWidth="1"/>
    <col min="11522" max="11522" width="11.375" style="57" customWidth="1"/>
    <col min="11523" max="11523" width="6.25" style="57" customWidth="1"/>
    <col min="11524" max="11524" width="9.375" style="57" customWidth="1"/>
    <col min="11525" max="11525" width="6.25" style="57" customWidth="1"/>
    <col min="11526" max="11526" width="9.375" style="57" customWidth="1"/>
    <col min="11527" max="11527" width="6.25" style="57" customWidth="1"/>
    <col min="11528" max="11528" width="9.375" style="57" customWidth="1"/>
    <col min="11529" max="11529" width="6.125" style="57" customWidth="1"/>
    <col min="11530" max="11530" width="9.375" style="57" customWidth="1"/>
    <col min="11531" max="11531" width="6.25" style="57" customWidth="1"/>
    <col min="11532" max="11532" width="9.375" style="57" customWidth="1"/>
    <col min="11533" max="11533" width="1.125" style="57" customWidth="1"/>
    <col min="11534" max="11534" width="5.25" style="57" customWidth="1"/>
    <col min="11535" max="11776" width="10" style="57"/>
    <col min="11777" max="11777" width="1.25" style="57" customWidth="1"/>
    <col min="11778" max="11778" width="11.375" style="57" customWidth="1"/>
    <col min="11779" max="11779" width="6.25" style="57" customWidth="1"/>
    <col min="11780" max="11780" width="9.375" style="57" customWidth="1"/>
    <col min="11781" max="11781" width="6.25" style="57" customWidth="1"/>
    <col min="11782" max="11782" width="9.375" style="57" customWidth="1"/>
    <col min="11783" max="11783" width="6.25" style="57" customWidth="1"/>
    <col min="11784" max="11784" width="9.375" style="57" customWidth="1"/>
    <col min="11785" max="11785" width="6.125" style="57" customWidth="1"/>
    <col min="11786" max="11786" width="9.375" style="57" customWidth="1"/>
    <col min="11787" max="11787" width="6.25" style="57" customWidth="1"/>
    <col min="11788" max="11788" width="9.375" style="57" customWidth="1"/>
    <col min="11789" max="11789" width="1.125" style="57" customWidth="1"/>
    <col min="11790" max="11790" width="5.25" style="57" customWidth="1"/>
    <col min="11791" max="12032" width="10" style="57"/>
    <col min="12033" max="12033" width="1.25" style="57" customWidth="1"/>
    <col min="12034" max="12034" width="11.375" style="57" customWidth="1"/>
    <col min="12035" max="12035" width="6.25" style="57" customWidth="1"/>
    <col min="12036" max="12036" width="9.375" style="57" customWidth="1"/>
    <col min="12037" max="12037" width="6.25" style="57" customWidth="1"/>
    <col min="12038" max="12038" width="9.375" style="57" customWidth="1"/>
    <col min="12039" max="12039" width="6.25" style="57" customWidth="1"/>
    <col min="12040" max="12040" width="9.375" style="57" customWidth="1"/>
    <col min="12041" max="12041" width="6.125" style="57" customWidth="1"/>
    <col min="12042" max="12042" width="9.375" style="57" customWidth="1"/>
    <col min="12043" max="12043" width="6.25" style="57" customWidth="1"/>
    <col min="12044" max="12044" width="9.375" style="57" customWidth="1"/>
    <col min="12045" max="12045" width="1.125" style="57" customWidth="1"/>
    <col min="12046" max="12046" width="5.25" style="57" customWidth="1"/>
    <col min="12047" max="12288" width="10" style="57"/>
    <col min="12289" max="12289" width="1.25" style="57" customWidth="1"/>
    <col min="12290" max="12290" width="11.375" style="57" customWidth="1"/>
    <col min="12291" max="12291" width="6.25" style="57" customWidth="1"/>
    <col min="12292" max="12292" width="9.375" style="57" customWidth="1"/>
    <col min="12293" max="12293" width="6.25" style="57" customWidth="1"/>
    <col min="12294" max="12294" width="9.375" style="57" customWidth="1"/>
    <col min="12295" max="12295" width="6.25" style="57" customWidth="1"/>
    <col min="12296" max="12296" width="9.375" style="57" customWidth="1"/>
    <col min="12297" max="12297" width="6.125" style="57" customWidth="1"/>
    <col min="12298" max="12298" width="9.375" style="57" customWidth="1"/>
    <col min="12299" max="12299" width="6.25" style="57" customWidth="1"/>
    <col min="12300" max="12300" width="9.375" style="57" customWidth="1"/>
    <col min="12301" max="12301" width="1.125" style="57" customWidth="1"/>
    <col min="12302" max="12302" width="5.25" style="57" customWidth="1"/>
    <col min="12303" max="12544" width="10" style="57"/>
    <col min="12545" max="12545" width="1.25" style="57" customWidth="1"/>
    <col min="12546" max="12546" width="11.375" style="57" customWidth="1"/>
    <col min="12547" max="12547" width="6.25" style="57" customWidth="1"/>
    <col min="12548" max="12548" width="9.375" style="57" customWidth="1"/>
    <col min="12549" max="12549" width="6.25" style="57" customWidth="1"/>
    <col min="12550" max="12550" width="9.375" style="57" customWidth="1"/>
    <col min="12551" max="12551" width="6.25" style="57" customWidth="1"/>
    <col min="12552" max="12552" width="9.375" style="57" customWidth="1"/>
    <col min="12553" max="12553" width="6.125" style="57" customWidth="1"/>
    <col min="12554" max="12554" width="9.375" style="57" customWidth="1"/>
    <col min="12555" max="12555" width="6.25" style="57" customWidth="1"/>
    <col min="12556" max="12556" width="9.375" style="57" customWidth="1"/>
    <col min="12557" max="12557" width="1.125" style="57" customWidth="1"/>
    <col min="12558" max="12558" width="5.25" style="57" customWidth="1"/>
    <col min="12559" max="12800" width="10" style="57"/>
    <col min="12801" max="12801" width="1.25" style="57" customWidth="1"/>
    <col min="12802" max="12802" width="11.375" style="57" customWidth="1"/>
    <col min="12803" max="12803" width="6.25" style="57" customWidth="1"/>
    <col min="12804" max="12804" width="9.375" style="57" customWidth="1"/>
    <col min="12805" max="12805" width="6.25" style="57" customWidth="1"/>
    <col min="12806" max="12806" width="9.375" style="57" customWidth="1"/>
    <col min="12807" max="12807" width="6.25" style="57" customWidth="1"/>
    <col min="12808" max="12808" width="9.375" style="57" customWidth="1"/>
    <col min="12809" max="12809" width="6.125" style="57" customWidth="1"/>
    <col min="12810" max="12810" width="9.375" style="57" customWidth="1"/>
    <col min="12811" max="12811" width="6.25" style="57" customWidth="1"/>
    <col min="12812" max="12812" width="9.375" style="57" customWidth="1"/>
    <col min="12813" max="12813" width="1.125" style="57" customWidth="1"/>
    <col min="12814" max="12814" width="5.25" style="57" customWidth="1"/>
    <col min="12815" max="13056" width="10" style="57"/>
    <col min="13057" max="13057" width="1.25" style="57" customWidth="1"/>
    <col min="13058" max="13058" width="11.375" style="57" customWidth="1"/>
    <col min="13059" max="13059" width="6.25" style="57" customWidth="1"/>
    <col min="13060" max="13060" width="9.375" style="57" customWidth="1"/>
    <col min="13061" max="13061" width="6.25" style="57" customWidth="1"/>
    <col min="13062" max="13062" width="9.375" style="57" customWidth="1"/>
    <col min="13063" max="13063" width="6.25" style="57" customWidth="1"/>
    <col min="13064" max="13064" width="9.375" style="57" customWidth="1"/>
    <col min="13065" max="13065" width="6.125" style="57" customWidth="1"/>
    <col min="13066" max="13066" width="9.375" style="57" customWidth="1"/>
    <col min="13067" max="13067" width="6.25" style="57" customWidth="1"/>
    <col min="13068" max="13068" width="9.375" style="57" customWidth="1"/>
    <col min="13069" max="13069" width="1.125" style="57" customWidth="1"/>
    <col min="13070" max="13070" width="5.25" style="57" customWidth="1"/>
    <col min="13071" max="13312" width="10" style="57"/>
    <col min="13313" max="13313" width="1.25" style="57" customWidth="1"/>
    <col min="13314" max="13314" width="11.375" style="57" customWidth="1"/>
    <col min="13315" max="13315" width="6.25" style="57" customWidth="1"/>
    <col min="13316" max="13316" width="9.375" style="57" customWidth="1"/>
    <col min="13317" max="13317" width="6.25" style="57" customWidth="1"/>
    <col min="13318" max="13318" width="9.375" style="57" customWidth="1"/>
    <col min="13319" max="13319" width="6.25" style="57" customWidth="1"/>
    <col min="13320" max="13320" width="9.375" style="57" customWidth="1"/>
    <col min="13321" max="13321" width="6.125" style="57" customWidth="1"/>
    <col min="13322" max="13322" width="9.375" style="57" customWidth="1"/>
    <col min="13323" max="13323" width="6.25" style="57" customWidth="1"/>
    <col min="13324" max="13324" width="9.375" style="57" customWidth="1"/>
    <col min="13325" max="13325" width="1.125" style="57" customWidth="1"/>
    <col min="13326" max="13326" width="5.25" style="57" customWidth="1"/>
    <col min="13327" max="13568" width="10" style="57"/>
    <col min="13569" max="13569" width="1.25" style="57" customWidth="1"/>
    <col min="13570" max="13570" width="11.375" style="57" customWidth="1"/>
    <col min="13571" max="13571" width="6.25" style="57" customWidth="1"/>
    <col min="13572" max="13572" width="9.375" style="57" customWidth="1"/>
    <col min="13573" max="13573" width="6.25" style="57" customWidth="1"/>
    <col min="13574" max="13574" width="9.375" style="57" customWidth="1"/>
    <col min="13575" max="13575" width="6.25" style="57" customWidth="1"/>
    <col min="13576" max="13576" width="9.375" style="57" customWidth="1"/>
    <col min="13577" max="13577" width="6.125" style="57" customWidth="1"/>
    <col min="13578" max="13578" width="9.375" style="57" customWidth="1"/>
    <col min="13579" max="13579" width="6.25" style="57" customWidth="1"/>
    <col min="13580" max="13580" width="9.375" style="57" customWidth="1"/>
    <col min="13581" max="13581" width="1.125" style="57" customWidth="1"/>
    <col min="13582" max="13582" width="5.25" style="57" customWidth="1"/>
    <col min="13583" max="13824" width="10" style="57"/>
    <col min="13825" max="13825" width="1.25" style="57" customWidth="1"/>
    <col min="13826" max="13826" width="11.375" style="57" customWidth="1"/>
    <col min="13827" max="13827" width="6.25" style="57" customWidth="1"/>
    <col min="13828" max="13828" width="9.375" style="57" customWidth="1"/>
    <col min="13829" max="13829" width="6.25" style="57" customWidth="1"/>
    <col min="13830" max="13830" width="9.375" style="57" customWidth="1"/>
    <col min="13831" max="13831" width="6.25" style="57" customWidth="1"/>
    <col min="13832" max="13832" width="9.375" style="57" customWidth="1"/>
    <col min="13833" max="13833" width="6.125" style="57" customWidth="1"/>
    <col min="13834" max="13834" width="9.375" style="57" customWidth="1"/>
    <col min="13835" max="13835" width="6.25" style="57" customWidth="1"/>
    <col min="13836" max="13836" width="9.375" style="57" customWidth="1"/>
    <col min="13837" max="13837" width="1.125" style="57" customWidth="1"/>
    <col min="13838" max="13838" width="5.25" style="57" customWidth="1"/>
    <col min="13839" max="14080" width="10" style="57"/>
    <col min="14081" max="14081" width="1.25" style="57" customWidth="1"/>
    <col min="14082" max="14082" width="11.375" style="57" customWidth="1"/>
    <col min="14083" max="14083" width="6.25" style="57" customWidth="1"/>
    <col min="14084" max="14084" width="9.375" style="57" customWidth="1"/>
    <col min="14085" max="14085" width="6.25" style="57" customWidth="1"/>
    <col min="14086" max="14086" width="9.375" style="57" customWidth="1"/>
    <col min="14087" max="14087" width="6.25" style="57" customWidth="1"/>
    <col min="14088" max="14088" width="9.375" style="57" customWidth="1"/>
    <col min="14089" max="14089" width="6.125" style="57" customWidth="1"/>
    <col min="14090" max="14090" width="9.375" style="57" customWidth="1"/>
    <col min="14091" max="14091" width="6.25" style="57" customWidth="1"/>
    <col min="14092" max="14092" width="9.375" style="57" customWidth="1"/>
    <col min="14093" max="14093" width="1.125" style="57" customWidth="1"/>
    <col min="14094" max="14094" width="5.25" style="57" customWidth="1"/>
    <col min="14095" max="14336" width="10" style="57"/>
    <col min="14337" max="14337" width="1.25" style="57" customWidth="1"/>
    <col min="14338" max="14338" width="11.375" style="57" customWidth="1"/>
    <col min="14339" max="14339" width="6.25" style="57" customWidth="1"/>
    <col min="14340" max="14340" width="9.375" style="57" customWidth="1"/>
    <col min="14341" max="14341" width="6.25" style="57" customWidth="1"/>
    <col min="14342" max="14342" width="9.375" style="57" customWidth="1"/>
    <col min="14343" max="14343" width="6.25" style="57" customWidth="1"/>
    <col min="14344" max="14344" width="9.375" style="57" customWidth="1"/>
    <col min="14345" max="14345" width="6.125" style="57" customWidth="1"/>
    <col min="14346" max="14346" width="9.375" style="57" customWidth="1"/>
    <col min="14347" max="14347" width="6.25" style="57" customWidth="1"/>
    <col min="14348" max="14348" width="9.375" style="57" customWidth="1"/>
    <col min="14349" max="14349" width="1.125" style="57" customWidth="1"/>
    <col min="14350" max="14350" width="5.25" style="57" customWidth="1"/>
    <col min="14351" max="14592" width="10" style="57"/>
    <col min="14593" max="14593" width="1.25" style="57" customWidth="1"/>
    <col min="14594" max="14594" width="11.375" style="57" customWidth="1"/>
    <col min="14595" max="14595" width="6.25" style="57" customWidth="1"/>
    <col min="14596" max="14596" width="9.375" style="57" customWidth="1"/>
    <col min="14597" max="14597" width="6.25" style="57" customWidth="1"/>
    <col min="14598" max="14598" width="9.375" style="57" customWidth="1"/>
    <col min="14599" max="14599" width="6.25" style="57" customWidth="1"/>
    <col min="14600" max="14600" width="9.375" style="57" customWidth="1"/>
    <col min="14601" max="14601" width="6.125" style="57" customWidth="1"/>
    <col min="14602" max="14602" width="9.375" style="57" customWidth="1"/>
    <col min="14603" max="14603" width="6.25" style="57" customWidth="1"/>
    <col min="14604" max="14604" width="9.375" style="57" customWidth="1"/>
    <col min="14605" max="14605" width="1.125" style="57" customWidth="1"/>
    <col min="14606" max="14606" width="5.25" style="57" customWidth="1"/>
    <col min="14607" max="14848" width="10" style="57"/>
    <col min="14849" max="14849" width="1.25" style="57" customWidth="1"/>
    <col min="14850" max="14850" width="11.375" style="57" customWidth="1"/>
    <col min="14851" max="14851" width="6.25" style="57" customWidth="1"/>
    <col min="14852" max="14852" width="9.375" style="57" customWidth="1"/>
    <col min="14853" max="14853" width="6.25" style="57" customWidth="1"/>
    <col min="14854" max="14854" width="9.375" style="57" customWidth="1"/>
    <col min="14855" max="14855" width="6.25" style="57" customWidth="1"/>
    <col min="14856" max="14856" width="9.375" style="57" customWidth="1"/>
    <col min="14857" max="14857" width="6.125" style="57" customWidth="1"/>
    <col min="14858" max="14858" width="9.375" style="57" customWidth="1"/>
    <col min="14859" max="14859" width="6.25" style="57" customWidth="1"/>
    <col min="14860" max="14860" width="9.375" style="57" customWidth="1"/>
    <col min="14861" max="14861" width="1.125" style="57" customWidth="1"/>
    <col min="14862" max="14862" width="5.25" style="57" customWidth="1"/>
    <col min="14863" max="15104" width="10" style="57"/>
    <col min="15105" max="15105" width="1.25" style="57" customWidth="1"/>
    <col min="15106" max="15106" width="11.375" style="57" customWidth="1"/>
    <col min="15107" max="15107" width="6.25" style="57" customWidth="1"/>
    <col min="15108" max="15108" width="9.375" style="57" customWidth="1"/>
    <col min="15109" max="15109" width="6.25" style="57" customWidth="1"/>
    <col min="15110" max="15110" width="9.375" style="57" customWidth="1"/>
    <col min="15111" max="15111" width="6.25" style="57" customWidth="1"/>
    <col min="15112" max="15112" width="9.375" style="57" customWidth="1"/>
    <col min="15113" max="15113" width="6.125" style="57" customWidth="1"/>
    <col min="15114" max="15114" width="9.375" style="57" customWidth="1"/>
    <col min="15115" max="15115" width="6.25" style="57" customWidth="1"/>
    <col min="15116" max="15116" width="9.375" style="57" customWidth="1"/>
    <col min="15117" max="15117" width="1.125" style="57" customWidth="1"/>
    <col min="15118" max="15118" width="5.25" style="57" customWidth="1"/>
    <col min="15119" max="15360" width="10" style="57"/>
    <col min="15361" max="15361" width="1.25" style="57" customWidth="1"/>
    <col min="15362" max="15362" width="11.375" style="57" customWidth="1"/>
    <col min="15363" max="15363" width="6.25" style="57" customWidth="1"/>
    <col min="15364" max="15364" width="9.375" style="57" customWidth="1"/>
    <col min="15365" max="15365" width="6.25" style="57" customWidth="1"/>
    <col min="15366" max="15366" width="9.375" style="57" customWidth="1"/>
    <col min="15367" max="15367" width="6.25" style="57" customWidth="1"/>
    <col min="15368" max="15368" width="9.375" style="57" customWidth="1"/>
    <col min="15369" max="15369" width="6.125" style="57" customWidth="1"/>
    <col min="15370" max="15370" width="9.375" style="57" customWidth="1"/>
    <col min="15371" max="15371" width="6.25" style="57" customWidth="1"/>
    <col min="15372" max="15372" width="9.375" style="57" customWidth="1"/>
    <col min="15373" max="15373" width="1.125" style="57" customWidth="1"/>
    <col min="15374" max="15374" width="5.25" style="57" customWidth="1"/>
    <col min="15375" max="15616" width="10" style="57"/>
    <col min="15617" max="15617" width="1.25" style="57" customWidth="1"/>
    <col min="15618" max="15618" width="11.375" style="57" customWidth="1"/>
    <col min="15619" max="15619" width="6.25" style="57" customWidth="1"/>
    <col min="15620" max="15620" width="9.375" style="57" customWidth="1"/>
    <col min="15621" max="15621" width="6.25" style="57" customWidth="1"/>
    <col min="15622" max="15622" width="9.375" style="57" customWidth="1"/>
    <col min="15623" max="15623" width="6.25" style="57" customWidth="1"/>
    <col min="15624" max="15624" width="9.375" style="57" customWidth="1"/>
    <col min="15625" max="15625" width="6.125" style="57" customWidth="1"/>
    <col min="15626" max="15626" width="9.375" style="57" customWidth="1"/>
    <col min="15627" max="15627" width="6.25" style="57" customWidth="1"/>
    <col min="15628" max="15628" width="9.375" style="57" customWidth="1"/>
    <col min="15629" max="15629" width="1.125" style="57" customWidth="1"/>
    <col min="15630" max="15630" width="5.25" style="57" customWidth="1"/>
    <col min="15631" max="15872" width="10" style="57"/>
    <col min="15873" max="15873" width="1.25" style="57" customWidth="1"/>
    <col min="15874" max="15874" width="11.375" style="57" customWidth="1"/>
    <col min="15875" max="15875" width="6.25" style="57" customWidth="1"/>
    <col min="15876" max="15876" width="9.375" style="57" customWidth="1"/>
    <col min="15877" max="15877" width="6.25" style="57" customWidth="1"/>
    <col min="15878" max="15878" width="9.375" style="57" customWidth="1"/>
    <col min="15879" max="15879" width="6.25" style="57" customWidth="1"/>
    <col min="15880" max="15880" width="9.375" style="57" customWidth="1"/>
    <col min="15881" max="15881" width="6.125" style="57" customWidth="1"/>
    <col min="15882" max="15882" width="9.375" style="57" customWidth="1"/>
    <col min="15883" max="15883" width="6.25" style="57" customWidth="1"/>
    <col min="15884" max="15884" width="9.375" style="57" customWidth="1"/>
    <col min="15885" max="15885" width="1.125" style="57" customWidth="1"/>
    <col min="15886" max="15886" width="5.25" style="57" customWidth="1"/>
    <col min="15887" max="16128" width="10" style="57"/>
    <col min="16129" max="16129" width="1.25" style="57" customWidth="1"/>
    <col min="16130" max="16130" width="11.375" style="57" customWidth="1"/>
    <col min="16131" max="16131" width="6.25" style="57" customWidth="1"/>
    <col min="16132" max="16132" width="9.375" style="57" customWidth="1"/>
    <col min="16133" max="16133" width="6.25" style="57" customWidth="1"/>
    <col min="16134" max="16134" width="9.375" style="57" customWidth="1"/>
    <col min="16135" max="16135" width="6.25" style="57" customWidth="1"/>
    <col min="16136" max="16136" width="9.375" style="57" customWidth="1"/>
    <col min="16137" max="16137" width="6.125" style="57" customWidth="1"/>
    <col min="16138" max="16138" width="9.375" style="57" customWidth="1"/>
    <col min="16139" max="16139" width="6.25" style="57" customWidth="1"/>
    <col min="16140" max="16140" width="9.375" style="57" customWidth="1"/>
    <col min="16141" max="16141" width="1.125" style="57" customWidth="1"/>
    <col min="16142" max="16142" width="5.25" style="57" customWidth="1"/>
    <col min="16143" max="16384" width="10" style="57"/>
  </cols>
  <sheetData>
    <row r="1" spans="2:12" ht="14.25">
      <c r="B1" s="56" t="s">
        <v>87</v>
      </c>
      <c r="L1" s="58" t="s">
        <v>84</v>
      </c>
    </row>
    <row r="2" spans="2:12" ht="15" customHeight="1">
      <c r="C2" s="59" t="s">
        <v>22</v>
      </c>
      <c r="L2" s="58" t="s">
        <v>23</v>
      </c>
    </row>
    <row r="3" spans="2:12" ht="14.1" customHeight="1">
      <c r="B3" s="158" t="s">
        <v>24</v>
      </c>
      <c r="C3" s="160" t="s">
        <v>44</v>
      </c>
      <c r="D3" s="161"/>
      <c r="E3" s="160" t="s">
        <v>45</v>
      </c>
      <c r="F3" s="161"/>
      <c r="G3" s="160" t="s">
        <v>46</v>
      </c>
      <c r="H3" s="161"/>
      <c r="I3" s="158" t="s">
        <v>47</v>
      </c>
      <c r="J3" s="159"/>
      <c r="K3" s="158" t="s">
        <v>48</v>
      </c>
      <c r="L3" s="159"/>
    </row>
    <row r="4" spans="2:12" ht="14.1" customHeight="1">
      <c r="B4" s="159"/>
      <c r="C4" s="60" t="s">
        <v>30</v>
      </c>
      <c r="D4" s="60" t="s">
        <v>31</v>
      </c>
      <c r="E4" s="60" t="s">
        <v>30</v>
      </c>
      <c r="F4" s="60" t="s">
        <v>31</v>
      </c>
      <c r="G4" s="60" t="s">
        <v>30</v>
      </c>
      <c r="H4" s="60" t="s">
        <v>31</v>
      </c>
      <c r="I4" s="60" t="s">
        <v>30</v>
      </c>
      <c r="J4" s="60" t="s">
        <v>31</v>
      </c>
      <c r="K4" s="60" t="s">
        <v>30</v>
      </c>
      <c r="L4" s="60" t="s">
        <v>31</v>
      </c>
    </row>
    <row r="5" spans="2:12" ht="15" customHeight="1">
      <c r="B5" s="107" t="s">
        <v>32</v>
      </c>
      <c r="C5" s="29">
        <v>2407</v>
      </c>
      <c r="D5" s="30">
        <v>472953</v>
      </c>
      <c r="E5" s="29">
        <v>2482</v>
      </c>
      <c r="F5" s="30">
        <v>460877</v>
      </c>
      <c r="G5" s="29">
        <v>1727</v>
      </c>
      <c r="H5" s="30">
        <v>387141</v>
      </c>
      <c r="I5" s="29">
        <v>2315</v>
      </c>
      <c r="J5" s="30">
        <v>600607</v>
      </c>
      <c r="K5" s="29">
        <v>5623</v>
      </c>
      <c r="L5" s="30">
        <v>1838045</v>
      </c>
    </row>
    <row r="6" spans="2:12" ht="15" customHeight="1">
      <c r="B6" s="61" t="s">
        <v>33</v>
      </c>
      <c r="C6" s="33">
        <f>IF(ISERROR(C5/$G$14*100)=TRUE,0,C5/$G$14*100)</f>
        <v>8.449171581016568</v>
      </c>
      <c r="D6" s="33">
        <f>IF(ISERROR(D5/$H$14*100)=TRUE,0,D5/$H$14*100)</f>
        <v>4.2045435452198259</v>
      </c>
      <c r="E6" s="33">
        <f>IF(ISERROR(E5/$G$14*100)=TRUE,0,E5/$G$14*100)</f>
        <v>8.712440325751194</v>
      </c>
      <c r="F6" s="33">
        <f>IF(ISERROR(F5/$H$14*100)=TRUE,0,F5/$H$14*100)</f>
        <v>4.0971881254379987</v>
      </c>
      <c r="G6" s="33">
        <f>IF(ISERROR(G5/$G$14*100)=TRUE,0,G5/$G$14*100)</f>
        <v>6.0622016287559672</v>
      </c>
      <c r="H6" s="33">
        <f>IF(ISERROR(H5/$H$14*100)=TRUE,0,H5/$H$14*100)</f>
        <v>3.4416764300891391</v>
      </c>
      <c r="I6" s="33">
        <f>IF(ISERROR(I5/$G$14*100)=TRUE,0,I5/$G$14*100)</f>
        <v>8.1262285874754294</v>
      </c>
      <c r="J6" s="33">
        <f>IF(ISERROR(J5/$H$14*100)=TRUE,0,J5/$H$14*100)</f>
        <v>5.3393852773189812</v>
      </c>
      <c r="K6" s="33">
        <f>IF(ISERROR(K5/$G$14*100)=TRUE,0,K5/$G$14*100)</f>
        <v>19.738135355237294</v>
      </c>
      <c r="L6" s="33">
        <f>IF(ISERROR(L5/$H$14*100)=TRUE,0,L5/$H$14*100)</f>
        <v>16.340186531375366</v>
      </c>
    </row>
    <row r="7" spans="2:12" ht="15" customHeight="1">
      <c r="B7" s="107" t="s">
        <v>34</v>
      </c>
      <c r="C7" s="30">
        <v>13028</v>
      </c>
      <c r="D7" s="30">
        <v>2757801</v>
      </c>
      <c r="E7" s="30">
        <v>9711</v>
      </c>
      <c r="F7" s="30">
        <v>2215166</v>
      </c>
      <c r="G7" s="30">
        <v>5742</v>
      </c>
      <c r="H7" s="30">
        <v>1507862</v>
      </c>
      <c r="I7" s="30">
        <v>6050</v>
      </c>
      <c r="J7" s="30">
        <v>1806605</v>
      </c>
      <c r="K7" s="30">
        <v>7772</v>
      </c>
      <c r="L7" s="30">
        <v>2831195</v>
      </c>
    </row>
    <row r="8" spans="2:12" ht="15" customHeight="1" thickBot="1">
      <c r="B8" s="62" t="s">
        <v>33</v>
      </c>
      <c r="C8" s="33">
        <f>IF(ISERROR(C7/$G$16*100)=TRUE,0,C7/$G$16*100)</f>
        <v>27.930110408403902</v>
      </c>
      <c r="D8" s="33">
        <f>IF(ISERROR(D7/$H$16*100)=TRUE,0,D7/$H$16*100)</f>
        <v>20.609898218019431</v>
      </c>
      <c r="E8" s="33">
        <f>IF(ISERROR(E7/$G$16*100)=TRUE,0,E7/$G$16*100)</f>
        <v>20.818951656126057</v>
      </c>
      <c r="F8" s="33">
        <f>IF(ISERROR(F7/$H$16*100)=TRUE,0,F7/$H$16*100)</f>
        <v>16.554619349263138</v>
      </c>
      <c r="G8" s="33">
        <f>IF(ISERROR(G7/$G$16*100)=TRUE,0,G7/$G$16*100)</f>
        <v>12.310001071926251</v>
      </c>
      <c r="H8" s="33">
        <f>IF(ISERROR(H7/$H$16*100)=TRUE,0,H7/$H$16*100)</f>
        <v>11.268718209478935</v>
      </c>
      <c r="I8" s="33">
        <f>IF(ISERROR(I7/$G$16*100)=TRUE,0,I7/$G$16*100)</f>
        <v>12.970307642834172</v>
      </c>
      <c r="J8" s="33">
        <f>IF(ISERROR(J7/$H$16*100)=TRUE,0,J7/$H$16*100)</f>
        <v>13.501316871726784</v>
      </c>
      <c r="K8" s="33">
        <f>IF(ISERROR(K7/$G$16*100)=TRUE,0,K7/$G$16*100)</f>
        <v>16.66202165291028</v>
      </c>
      <c r="L8" s="33">
        <f>IF(ISERROR(L7/$H$16*100)=TRUE,0,L7/$H$16*100)</f>
        <v>21.15839423706262</v>
      </c>
    </row>
    <row r="9" spans="2:12" ht="15" customHeight="1" thickTop="1">
      <c r="B9" s="63" t="s">
        <v>20</v>
      </c>
      <c r="C9" s="36">
        <f t="shared" ref="C9:L9" si="0">SUM(C5,C7)</f>
        <v>15435</v>
      </c>
      <c r="D9" s="36">
        <f t="shared" si="0"/>
        <v>3230754</v>
      </c>
      <c r="E9" s="36">
        <f t="shared" si="0"/>
        <v>12193</v>
      </c>
      <c r="F9" s="36">
        <f t="shared" si="0"/>
        <v>2676043</v>
      </c>
      <c r="G9" s="36">
        <f t="shared" si="0"/>
        <v>7469</v>
      </c>
      <c r="H9" s="36">
        <f t="shared" si="0"/>
        <v>1895003</v>
      </c>
      <c r="I9" s="36">
        <f t="shared" si="0"/>
        <v>8365</v>
      </c>
      <c r="J9" s="36">
        <f t="shared" si="0"/>
        <v>2407212</v>
      </c>
      <c r="K9" s="36">
        <f t="shared" si="0"/>
        <v>13395</v>
      </c>
      <c r="L9" s="36">
        <f t="shared" si="0"/>
        <v>4669240</v>
      </c>
    </row>
    <row r="10" spans="2:12" ht="15" customHeight="1">
      <c r="B10" s="61" t="s">
        <v>33</v>
      </c>
      <c r="C10" s="33">
        <f>IF(ISERROR(C9/$G$18*100)=TRUE,0,C9/$G$18*100)</f>
        <v>20.543569403590965</v>
      </c>
      <c r="D10" s="33">
        <f>IF(ISERROR(D9/$H$18*100)=TRUE,0,D9/$H$18*100)</f>
        <v>13.117378292947123</v>
      </c>
      <c r="E10" s="33">
        <f>IF(ISERROR(E9/$G$18*100)=TRUE,0,E9/$G$18*100)</f>
        <v>16.228554696338492</v>
      </c>
      <c r="F10" s="33">
        <f>IF(ISERROR(F9/$H$18*100)=TRUE,0,F9/$H$18*100)</f>
        <v>10.865162856470379</v>
      </c>
      <c r="G10" s="33">
        <f>IF(ISERROR(G9/$G$18*100)=TRUE,0,G9/$G$18*100)</f>
        <v>9.9410378928034291</v>
      </c>
      <c r="H10" s="33">
        <f>IF(ISERROR(H9/$H$18*100)=TRUE,0,H9/$H$18*100)</f>
        <v>7.6940154580849169</v>
      </c>
      <c r="I10" s="33">
        <f>IF(ISERROR(I9/$G$18*100)=TRUE,0,I9/$G$18*100)</f>
        <v>11.133589767479004</v>
      </c>
      <c r="J10" s="33">
        <f>IF(ISERROR(J9/$H$18*100)=TRUE,0,J9/$H$18*100)</f>
        <v>9.7736659725011048</v>
      </c>
      <c r="K10" s="33">
        <f>IF(ISERROR(K9/$G$18*100)=TRUE,0,K9/$G$18*100)</f>
        <v>17.828384331784967</v>
      </c>
      <c r="L10" s="33">
        <f>IF(ISERROR(L9/$H$18*100)=TRUE,0,L9/$H$18*100)</f>
        <v>18.957861669616577</v>
      </c>
    </row>
    <row r="11" spans="2:12" ht="7.5" customHeight="1">
      <c r="B11" s="64"/>
    </row>
    <row r="12" spans="2:12" ht="14.1" customHeight="1">
      <c r="B12" s="158" t="s">
        <v>24</v>
      </c>
      <c r="C12" s="158" t="s">
        <v>49</v>
      </c>
      <c r="D12" s="159"/>
      <c r="E12" s="158" t="s">
        <v>50</v>
      </c>
      <c r="F12" s="159"/>
      <c r="G12" s="158" t="s">
        <v>20</v>
      </c>
      <c r="H12" s="159"/>
    </row>
    <row r="13" spans="2:12" ht="14.1" customHeight="1">
      <c r="B13" s="159"/>
      <c r="C13" s="60" t="s">
        <v>30</v>
      </c>
      <c r="D13" s="60" t="s">
        <v>31</v>
      </c>
      <c r="E13" s="60" t="s">
        <v>30</v>
      </c>
      <c r="F13" s="60" t="s">
        <v>31</v>
      </c>
      <c r="G13" s="60" t="s">
        <v>30</v>
      </c>
      <c r="H13" s="60" t="s">
        <v>31</v>
      </c>
    </row>
    <row r="14" spans="2:12" ht="15" customHeight="1">
      <c r="B14" s="107" t="s">
        <v>32</v>
      </c>
      <c r="C14" s="29">
        <v>7489</v>
      </c>
      <c r="D14" s="30">
        <v>3414599</v>
      </c>
      <c r="E14" s="29">
        <v>6445</v>
      </c>
      <c r="F14" s="30">
        <v>4074395</v>
      </c>
      <c r="G14" s="29">
        <f>SUM(C5,E5,G5,I5,K5,C14,E14)</f>
        <v>28488</v>
      </c>
      <c r="H14" s="29">
        <f>SUM(D5,F5,H5,J5,L5,D14,F14)</f>
        <v>11248617</v>
      </c>
    </row>
    <row r="15" spans="2:12" ht="15" customHeight="1">
      <c r="B15" s="61" t="s">
        <v>33</v>
      </c>
      <c r="C15" s="33">
        <f>IF(ISERROR(C14/$G$14*100)=TRUE,0,C14/$G$14*100)</f>
        <v>26.288261724234768</v>
      </c>
      <c r="D15" s="33">
        <f>IF(ISERROR(D14/$H$14*100)=TRUE,0,D14/$H$14*100)</f>
        <v>30.355722841305738</v>
      </c>
      <c r="E15" s="33">
        <f>IF(ISERROR(E14/$G$14*100)=TRUE,0,E14/$G$14*100)</f>
        <v>22.623560797528782</v>
      </c>
      <c r="F15" s="33">
        <f>IF(ISERROR(F14/$H$14*100)=TRUE,0,F14/$H$14*100)</f>
        <v>36.221297249252956</v>
      </c>
      <c r="G15" s="33">
        <f>IF(ISERROR(G14/$G$14*100)=TRUE,0,G14/$G$14*100)</f>
        <v>100</v>
      </c>
      <c r="H15" s="33">
        <f>IF(ISERROR(H14/$H$14*100)=TRUE,0,H14/$H$14*100)</f>
        <v>100</v>
      </c>
    </row>
    <row r="16" spans="2:12" ht="15" customHeight="1">
      <c r="B16" s="107" t="s">
        <v>34</v>
      </c>
      <c r="C16" s="30">
        <v>3181</v>
      </c>
      <c r="D16" s="30">
        <v>1470469</v>
      </c>
      <c r="E16" s="30">
        <v>1161</v>
      </c>
      <c r="F16" s="30">
        <v>791856</v>
      </c>
      <c r="G16" s="29">
        <f>SUM(C7,E7,G7,I7,K7,C16,E16)</f>
        <v>46645</v>
      </c>
      <c r="H16" s="29">
        <f>SUM(D7,F7,H7,J7,L7,D16,F16)</f>
        <v>13380954</v>
      </c>
    </row>
    <row r="17" spans="2:12" ht="15" customHeight="1" thickBot="1">
      <c r="B17" s="62" t="s">
        <v>33</v>
      </c>
      <c r="C17" s="33">
        <f>IF(ISERROR(C16/$G$16*100)=TRUE,0,C16/$G$16*100)</f>
        <v>6.8195948118769429</v>
      </c>
      <c r="D17" s="33">
        <f>IF(ISERROR(D16/$H$16*100)=TRUE,0,D16/$H$16*100)</f>
        <v>10.98926877709915</v>
      </c>
      <c r="E17" s="33">
        <f>IF(ISERROR(E16/$G$16*100)=TRUE,0,E16/$G$16*100)</f>
        <v>2.4890127559223925</v>
      </c>
      <c r="F17" s="33">
        <f>IF(ISERROR(F16/$H$16*100)=TRUE,0,F16/$H$16*100)</f>
        <v>5.9177843373499375</v>
      </c>
      <c r="G17" s="33">
        <f>IF(ISERROR(G16/$G$16*100)=TRUE,0,G16/$G$16*100)</f>
        <v>100</v>
      </c>
      <c r="H17" s="33">
        <f>IF(ISERROR(H16/$H$16*100)=TRUE,0,H16/$H$16*100)</f>
        <v>100</v>
      </c>
    </row>
    <row r="18" spans="2:12" ht="15" customHeight="1" thickTop="1">
      <c r="B18" s="63" t="s">
        <v>20</v>
      </c>
      <c r="C18" s="36">
        <f t="shared" ref="C18:H18" si="1">SUM(C14,C16)</f>
        <v>10670</v>
      </c>
      <c r="D18" s="36">
        <f t="shared" si="1"/>
        <v>4885068</v>
      </c>
      <c r="E18" s="36">
        <f t="shared" si="1"/>
        <v>7606</v>
      </c>
      <c r="F18" s="36">
        <f t="shared" si="1"/>
        <v>4866251</v>
      </c>
      <c r="G18" s="36">
        <f t="shared" si="1"/>
        <v>75133</v>
      </c>
      <c r="H18" s="36">
        <f t="shared" si="1"/>
        <v>24629571</v>
      </c>
    </row>
    <row r="19" spans="2:12" ht="15" customHeight="1">
      <c r="B19" s="61" t="s">
        <v>33</v>
      </c>
      <c r="C19" s="33">
        <f>IF(ISERROR(C18/$G$18*100)=TRUE,0,C18/$G$18*100)</f>
        <v>14.201482704004897</v>
      </c>
      <c r="D19" s="33">
        <f>IF(ISERROR(D18/$H$18*100)=TRUE,0,D18/$H$18*100)</f>
        <v>19.834157890935249</v>
      </c>
      <c r="E19" s="33">
        <f>IF(ISERROR(E18/$G$18*100)=TRUE,0,E18/$G$18*100)</f>
        <v>10.123381203998242</v>
      </c>
      <c r="F19" s="33">
        <f>IF(ISERROR(F18/$H$18*100)=TRUE,0,F18/$H$18*100)</f>
        <v>19.757757859444649</v>
      </c>
      <c r="G19" s="33">
        <f>IF(ISERROR(G18/$G$18*100)=TRUE,0,G18/$G$18*100)</f>
        <v>100</v>
      </c>
      <c r="H19" s="33">
        <f>IF(ISERROR(H18/$H$18*100)=TRUE,0,H18/$H$18*100)</f>
        <v>100</v>
      </c>
    </row>
    <row r="20" spans="2:12" ht="7.5" customHeight="1"/>
    <row r="21" spans="2:12">
      <c r="C21" s="59" t="s">
        <v>38</v>
      </c>
      <c r="L21" s="58"/>
    </row>
    <row r="22" spans="2:12" ht="14.1" customHeight="1">
      <c r="B22" s="158" t="s">
        <v>24</v>
      </c>
      <c r="C22" s="160" t="s">
        <v>44</v>
      </c>
      <c r="D22" s="161"/>
      <c r="E22" s="160" t="s">
        <v>45</v>
      </c>
      <c r="F22" s="161"/>
      <c r="G22" s="160" t="s">
        <v>46</v>
      </c>
      <c r="H22" s="161"/>
      <c r="I22" s="158" t="s">
        <v>47</v>
      </c>
      <c r="J22" s="159"/>
      <c r="K22" s="158" t="s">
        <v>48</v>
      </c>
      <c r="L22" s="159"/>
    </row>
    <row r="23" spans="2:12" ht="14.1" customHeight="1">
      <c r="B23" s="159"/>
      <c r="C23" s="60" t="s">
        <v>30</v>
      </c>
      <c r="D23" s="60" t="s">
        <v>31</v>
      </c>
      <c r="E23" s="60" t="s">
        <v>30</v>
      </c>
      <c r="F23" s="60" t="s">
        <v>31</v>
      </c>
      <c r="G23" s="60" t="s">
        <v>30</v>
      </c>
      <c r="H23" s="60" t="s">
        <v>31</v>
      </c>
      <c r="I23" s="60" t="s">
        <v>30</v>
      </c>
      <c r="J23" s="60" t="s">
        <v>31</v>
      </c>
      <c r="K23" s="60" t="s">
        <v>30</v>
      </c>
      <c r="L23" s="60" t="s">
        <v>31</v>
      </c>
    </row>
    <row r="24" spans="2:12" ht="15" customHeight="1">
      <c r="B24" s="107" t="s">
        <v>32</v>
      </c>
      <c r="C24" s="29">
        <v>12849</v>
      </c>
      <c r="D24" s="29">
        <v>530799</v>
      </c>
      <c r="E24" s="29">
        <v>8296</v>
      </c>
      <c r="F24" s="29">
        <v>390558</v>
      </c>
      <c r="G24" s="29">
        <v>3910</v>
      </c>
      <c r="H24" s="29">
        <v>198249</v>
      </c>
      <c r="I24" s="29">
        <v>4116</v>
      </c>
      <c r="J24" s="29">
        <v>283745</v>
      </c>
      <c r="K24" s="29">
        <v>5218</v>
      </c>
      <c r="L24" s="29">
        <v>593305</v>
      </c>
    </row>
    <row r="25" spans="2:12" ht="15" customHeight="1">
      <c r="B25" s="61" t="s">
        <v>33</v>
      </c>
      <c r="C25" s="33">
        <f>IF(ISERROR(C24/$G$33*100)=TRUE,0,C24/$G$33*100)</f>
        <v>31.586322180977898</v>
      </c>
      <c r="D25" s="33">
        <f>IF(ISERROR(D24/$H$33*100)=TRUE,0,D24/$H$33*100)</f>
        <v>12.199558305287857</v>
      </c>
      <c r="E25" s="33">
        <f>IF(ISERROR(E24/$G$33*100)=TRUE,0,E24/$G$33*100)</f>
        <v>20.39381499053566</v>
      </c>
      <c r="F25" s="33">
        <f>IF(ISERROR(F24/$H$33*100)=TRUE,0,F24/$H$33*100)</f>
        <v>8.9763452692951837</v>
      </c>
      <c r="G25" s="33">
        <f>IF(ISERROR(G24/$G$33*100)=TRUE,0,G24/$G$33*100)</f>
        <v>9.6118390324245926</v>
      </c>
      <c r="H25" s="33">
        <f>IF(ISERROR(H24/$H$33*100)=TRUE,0,H24/$H$33*100)</f>
        <v>4.5564332910668863</v>
      </c>
      <c r="I25" s="33">
        <f>IF(ISERROR(I24/$G$33*100)=TRUE,0,I24/$G$33*100)</f>
        <v>10.11824282799479</v>
      </c>
      <c r="J25" s="33">
        <f>IF(ISERROR(J24/$H$33*100)=TRUE,0,J24/$H$33*100)</f>
        <v>6.5214208605025696</v>
      </c>
      <c r="K25" s="33">
        <f>IF(ISERROR(K24/$G$33*100)=TRUE,0,K24/$G$33*100)</f>
        <v>12.827257307210107</v>
      </c>
      <c r="L25" s="33">
        <f>IF(ISERROR(L24/$H$33*100)=TRUE,0,L24/$H$33*100)</f>
        <v>13.636157830589003</v>
      </c>
    </row>
    <row r="26" spans="2:12" ht="15" customHeight="1">
      <c r="B26" s="107" t="s">
        <v>34</v>
      </c>
      <c r="C26" s="29">
        <v>6472</v>
      </c>
      <c r="D26" s="29">
        <v>557179</v>
      </c>
      <c r="E26" s="29">
        <v>5063</v>
      </c>
      <c r="F26" s="29">
        <v>456350</v>
      </c>
      <c r="G26" s="29">
        <v>3670</v>
      </c>
      <c r="H26" s="29">
        <v>348870</v>
      </c>
      <c r="I26" s="29">
        <v>4338</v>
      </c>
      <c r="J26" s="29">
        <v>381121</v>
      </c>
      <c r="K26" s="29">
        <v>6944</v>
      </c>
      <c r="L26" s="29">
        <v>737107</v>
      </c>
    </row>
    <row r="27" spans="2:12" ht="15" customHeight="1" thickBot="1">
      <c r="B27" s="62" t="s">
        <v>33</v>
      </c>
      <c r="C27" s="33">
        <f>IF(ISERROR(C26/$G$35*100)=TRUE,0,C26/$G$35*100)</f>
        <v>21.340719490882712</v>
      </c>
      <c r="D27" s="33">
        <f>IF(ISERROR(D26/$H$35*100)=TRUE,0,D26/$H$35*100)</f>
        <v>17.769527683333298</v>
      </c>
      <c r="E27" s="33">
        <f>IF(ISERROR(E26/$G$35*100)=TRUE,0,E26/$G$35*100)</f>
        <v>16.694694496653149</v>
      </c>
      <c r="F27" s="33">
        <f>IF(ISERROR(F26/$H$35*100)=TRUE,0,F26/$H$35*100)</f>
        <v>14.55389373664325</v>
      </c>
      <c r="G27" s="33">
        <f>IF(ISERROR(G26/$G$35*100)=TRUE,0,G26/$G$35*100)</f>
        <v>12.101427770633428</v>
      </c>
      <c r="H27" s="33">
        <f>IF(ISERROR(H26/$H$35*100)=TRUE,0,H26/$H$35*100)</f>
        <v>11.126146396193121</v>
      </c>
      <c r="I27" s="33">
        <f>IF(ISERROR(I26/$G$35*100)=TRUE,0,I26/$G$35*100)</f>
        <v>14.304085468394501</v>
      </c>
      <c r="J27" s="33">
        <f>IF(ISERROR(J26/$H$35*100)=TRUE,0,J26/$H$35*100)</f>
        <v>12.15469384201427</v>
      </c>
      <c r="K27" s="33">
        <f>IF(ISERROR(K26/$G$35*100)=TRUE,0,K26/$G$35*100)</f>
        <v>22.89708840307317</v>
      </c>
      <c r="L27" s="33">
        <f>IF(ISERROR(L26/$H$35*100)=TRUE,0,L26/$H$35*100)</f>
        <v>23.507783391116241</v>
      </c>
    </row>
    <row r="28" spans="2:12" ht="15" customHeight="1" thickTop="1">
      <c r="B28" s="63" t="s">
        <v>20</v>
      </c>
      <c r="C28" s="36">
        <f t="shared" ref="C28:L28" si="2">SUM(C24,C26)</f>
        <v>19321</v>
      </c>
      <c r="D28" s="36">
        <f t="shared" si="2"/>
        <v>1087978</v>
      </c>
      <c r="E28" s="36">
        <f t="shared" si="2"/>
        <v>13359</v>
      </c>
      <c r="F28" s="36">
        <f t="shared" si="2"/>
        <v>846908</v>
      </c>
      <c r="G28" s="36">
        <f t="shared" si="2"/>
        <v>7580</v>
      </c>
      <c r="H28" s="36">
        <f t="shared" si="2"/>
        <v>547119</v>
      </c>
      <c r="I28" s="36">
        <f t="shared" si="2"/>
        <v>8454</v>
      </c>
      <c r="J28" s="36">
        <f t="shared" si="2"/>
        <v>664866</v>
      </c>
      <c r="K28" s="36">
        <f t="shared" si="2"/>
        <v>12162</v>
      </c>
      <c r="L28" s="36">
        <f t="shared" si="2"/>
        <v>1330412</v>
      </c>
    </row>
    <row r="29" spans="2:12" ht="15" customHeight="1">
      <c r="B29" s="61" t="s">
        <v>33</v>
      </c>
      <c r="C29" s="33">
        <f>IF(ISERROR(C28/$G$37*100)=TRUE,0,C28/$G$37*100)</f>
        <v>27.210376587893983</v>
      </c>
      <c r="D29" s="33">
        <f>IF(ISERROR(D28/$H$37*100)=TRUE,0,D28/$H$37*100)</f>
        <v>14.532423186308899</v>
      </c>
      <c r="E29" s="33">
        <f>IF(ISERROR(E28/$G$37*100)=TRUE,0,E28/$G$37*100)</f>
        <v>18.813903050446442</v>
      </c>
      <c r="F29" s="33">
        <f>IF(ISERROR(F28/$H$37*100)=TRUE,0,F28/$H$37*100)</f>
        <v>11.312384492949763</v>
      </c>
      <c r="G29" s="33">
        <f>IF(ISERROR(G28/$G$37*100)=TRUE,0,G28/$G$37*100)</f>
        <v>10.675154212320086</v>
      </c>
      <c r="H29" s="33">
        <f>IF(ISERROR(H28/$H$37*100)=TRUE,0,H28/$H$37*100)</f>
        <v>7.308019869216233</v>
      </c>
      <c r="I29" s="33">
        <f>IF(ISERROR(I28/$G$37*100)=TRUE,0,I28/$G$37*100)</f>
        <v>11.906036109624539</v>
      </c>
      <c r="J29" s="33">
        <f>IF(ISERROR(J28/$H$37*100)=TRUE,0,J28/$H$37*100)</f>
        <v>8.8807991284644103</v>
      </c>
      <c r="K29" s="33">
        <f>IF(ISERROR(K28/$G$37*100)=TRUE,0,K28/$G$37*100)</f>
        <v>17.128130017181647</v>
      </c>
      <c r="L29" s="33">
        <f>IF(ISERROR(L28/$H$37*100)=TRUE,0,L28/$H$37*100)</f>
        <v>17.770681205082816</v>
      </c>
    </row>
    <row r="30" spans="2:12" ht="7.5" customHeight="1">
      <c r="B30" s="64"/>
    </row>
    <row r="31" spans="2:12" ht="14.1" customHeight="1">
      <c r="B31" s="158" t="s">
        <v>24</v>
      </c>
      <c r="C31" s="158" t="s">
        <v>49</v>
      </c>
      <c r="D31" s="159"/>
      <c r="E31" s="158" t="s">
        <v>50</v>
      </c>
      <c r="F31" s="159"/>
      <c r="G31" s="158" t="s">
        <v>20</v>
      </c>
      <c r="H31" s="159"/>
    </row>
    <row r="32" spans="2:12" ht="14.1" customHeight="1">
      <c r="B32" s="159"/>
      <c r="C32" s="60" t="s">
        <v>30</v>
      </c>
      <c r="D32" s="60" t="s">
        <v>31</v>
      </c>
      <c r="E32" s="60" t="s">
        <v>30</v>
      </c>
      <c r="F32" s="60" t="s">
        <v>31</v>
      </c>
      <c r="G32" s="60" t="s">
        <v>30</v>
      </c>
      <c r="H32" s="60" t="s">
        <v>31</v>
      </c>
    </row>
    <row r="33" spans="2:12" ht="15" customHeight="1">
      <c r="B33" s="107" t="s">
        <v>32</v>
      </c>
      <c r="C33" s="29">
        <v>3659</v>
      </c>
      <c r="D33" s="29">
        <v>886759</v>
      </c>
      <c r="E33" s="29">
        <v>2631</v>
      </c>
      <c r="F33" s="29">
        <v>1467554</v>
      </c>
      <c r="G33" s="29">
        <f>SUM(C24,E24,G24,I24,K24,C33,E33)</f>
        <v>40679</v>
      </c>
      <c r="H33" s="29">
        <f>SUM(D24,F24,H24,J24,L24,D33,F33)</f>
        <v>4350969</v>
      </c>
    </row>
    <row r="34" spans="2:12" ht="15" customHeight="1">
      <c r="B34" s="61" t="s">
        <v>33</v>
      </c>
      <c r="C34" s="33">
        <f>IF(ISERROR(C33/$G$33*100)=TRUE,0,C33/$G$33*100)</f>
        <v>8.9948130485016833</v>
      </c>
      <c r="D34" s="33">
        <f>IF(ISERROR(D33/$H$33*100)=TRUE,0,D33/$H$33*100)</f>
        <v>20.380724385763262</v>
      </c>
      <c r="E34" s="33">
        <f>IF(ISERROR(E33/$G$33*100)=TRUE,0,E33/$G$33*100)</f>
        <v>6.467710612355269</v>
      </c>
      <c r="F34" s="33">
        <f>IF(ISERROR(F33/$H$33*100)=TRUE,0,F33/$H$33*100)</f>
        <v>33.729360057495242</v>
      </c>
      <c r="G34" s="33">
        <f>IF(ISERROR(G33/$G$33*100)=TRUE,0,G33/$G$33*100)</f>
        <v>100</v>
      </c>
      <c r="H34" s="33">
        <f>IF(ISERROR(H33/$H$33*100)=TRUE,0,H33/$H$33*100)</f>
        <v>100</v>
      </c>
    </row>
    <row r="35" spans="2:12" ht="15" customHeight="1">
      <c r="B35" s="107" t="s">
        <v>34</v>
      </c>
      <c r="C35" s="29">
        <v>2768</v>
      </c>
      <c r="D35" s="29">
        <v>403973</v>
      </c>
      <c r="E35" s="29">
        <v>1072</v>
      </c>
      <c r="F35" s="29">
        <v>250987</v>
      </c>
      <c r="G35" s="29">
        <f>SUM(C26,E26,G26,I26,K26,C35,E35)</f>
        <v>30327</v>
      </c>
      <c r="H35" s="29">
        <f>SUM(D26,F26,H26,J26,L26,D35,F35)</f>
        <v>3135587</v>
      </c>
    </row>
    <row r="36" spans="2:12" ht="15" customHeight="1" thickBot="1">
      <c r="B36" s="62" t="s">
        <v>33</v>
      </c>
      <c r="C36" s="33">
        <f>IF(ISERROR(C35/$G$35*100)=TRUE,0,C35/$G$35*100)</f>
        <v>9.1271804003033594</v>
      </c>
      <c r="D36" s="33">
        <f>IF(ISERROR(D35/$H$35*100)=TRUE,0,D35/$H$35*100)</f>
        <v>12.883488801299405</v>
      </c>
      <c r="E36" s="33">
        <f>IF(ISERROR(E35/$G$35*100)=TRUE,0,E35/$G$35*100)</f>
        <v>3.5348039700596829</v>
      </c>
      <c r="F36" s="33">
        <f>IF(ISERROR(F35/$H$35*100)=TRUE,0,F35/$H$35*100)</f>
        <v>8.0044661494004146</v>
      </c>
      <c r="G36" s="33">
        <f>IF(ISERROR(G35/$G$35*100)=TRUE,0,G35/$G$35*100)</f>
        <v>100</v>
      </c>
      <c r="H36" s="33">
        <f>IF(ISERROR(H35/$H$35*100)=TRUE,0,H35/$H$35*100)</f>
        <v>100</v>
      </c>
    </row>
    <row r="37" spans="2:12" ht="15" customHeight="1" thickTop="1">
      <c r="B37" s="63" t="s">
        <v>20</v>
      </c>
      <c r="C37" s="36">
        <f t="shared" ref="C37:H37" si="3">SUM(C33,C35)</f>
        <v>6427</v>
      </c>
      <c r="D37" s="36">
        <f t="shared" si="3"/>
        <v>1290732</v>
      </c>
      <c r="E37" s="36">
        <f t="shared" si="3"/>
        <v>3703</v>
      </c>
      <c r="F37" s="36">
        <f t="shared" si="3"/>
        <v>1718541</v>
      </c>
      <c r="G37" s="36">
        <f t="shared" si="3"/>
        <v>71006</v>
      </c>
      <c r="H37" s="36">
        <f t="shared" si="3"/>
        <v>7486556</v>
      </c>
    </row>
    <row r="38" spans="2:12" ht="15" customHeight="1">
      <c r="B38" s="61" t="s">
        <v>33</v>
      </c>
      <c r="C38" s="33">
        <f>IF(ISERROR(C37/$G$37*100)=TRUE,0,C37/$G$37*100)</f>
        <v>9.0513477734275973</v>
      </c>
      <c r="D38" s="33">
        <f>IF(ISERROR(D37/$H$37*100)=TRUE,0,D37/$H$37*100)</f>
        <v>17.240664465743659</v>
      </c>
      <c r="E38" s="33">
        <f>IF(ISERROR(E37/$G$37*100)=TRUE,0,E37/$G$37*100)</f>
        <v>5.2150522491057094</v>
      </c>
      <c r="F38" s="33">
        <f>IF(ISERROR(F37/$H$37*100)=TRUE,0,F37/$H$37*100)</f>
        <v>22.955027652234218</v>
      </c>
      <c r="G38" s="33">
        <f>IF(ISERROR(G37/$G$37*100)=TRUE,0,G37/$G$37*100)</f>
        <v>100</v>
      </c>
      <c r="H38" s="33">
        <f>IF(ISERROR(H37/$H$37*100)=TRUE,0,H37/$H$37*100)</f>
        <v>100</v>
      </c>
    </row>
    <row r="39" spans="2:12" ht="8.25" customHeight="1"/>
    <row r="40" spans="2:12">
      <c r="C40" s="59" t="s">
        <v>39</v>
      </c>
      <c r="L40" s="58"/>
    </row>
    <row r="41" spans="2:12" ht="14.1" customHeight="1">
      <c r="B41" s="158" t="s">
        <v>24</v>
      </c>
      <c r="C41" s="160" t="s">
        <v>44</v>
      </c>
      <c r="D41" s="161"/>
      <c r="E41" s="160" t="s">
        <v>45</v>
      </c>
      <c r="F41" s="161"/>
      <c r="G41" s="160" t="s">
        <v>46</v>
      </c>
      <c r="H41" s="161"/>
      <c r="I41" s="158" t="s">
        <v>47</v>
      </c>
      <c r="J41" s="159"/>
      <c r="K41" s="158" t="s">
        <v>48</v>
      </c>
      <c r="L41" s="159"/>
    </row>
    <row r="42" spans="2:12" ht="14.1" customHeight="1">
      <c r="B42" s="159"/>
      <c r="C42" s="60" t="s">
        <v>30</v>
      </c>
      <c r="D42" s="60" t="s">
        <v>31</v>
      </c>
      <c r="E42" s="60" t="s">
        <v>30</v>
      </c>
      <c r="F42" s="60" t="s">
        <v>31</v>
      </c>
      <c r="G42" s="60" t="s">
        <v>30</v>
      </c>
      <c r="H42" s="60" t="s">
        <v>31</v>
      </c>
      <c r="I42" s="60" t="s">
        <v>30</v>
      </c>
      <c r="J42" s="60" t="s">
        <v>31</v>
      </c>
      <c r="K42" s="60" t="s">
        <v>30</v>
      </c>
      <c r="L42" s="60" t="s">
        <v>31</v>
      </c>
    </row>
    <row r="43" spans="2:12" ht="15" customHeight="1">
      <c r="B43" s="107" t="s">
        <v>32</v>
      </c>
      <c r="C43" s="29">
        <f t="shared" ref="C43:L43" si="4">SUM(C5,C24)</f>
        <v>15256</v>
      </c>
      <c r="D43" s="29">
        <f t="shared" si="4"/>
        <v>1003752</v>
      </c>
      <c r="E43" s="29">
        <f t="shared" si="4"/>
        <v>10778</v>
      </c>
      <c r="F43" s="29">
        <f t="shared" si="4"/>
        <v>851435</v>
      </c>
      <c r="G43" s="29">
        <f t="shared" si="4"/>
        <v>5637</v>
      </c>
      <c r="H43" s="29">
        <f t="shared" si="4"/>
        <v>585390</v>
      </c>
      <c r="I43" s="29">
        <f t="shared" si="4"/>
        <v>6431</v>
      </c>
      <c r="J43" s="29">
        <f t="shared" si="4"/>
        <v>884352</v>
      </c>
      <c r="K43" s="29">
        <f t="shared" si="4"/>
        <v>10841</v>
      </c>
      <c r="L43" s="29">
        <f t="shared" si="4"/>
        <v>2431350</v>
      </c>
    </row>
    <row r="44" spans="2:12" ht="15" customHeight="1">
      <c r="B44" s="61" t="s">
        <v>33</v>
      </c>
      <c r="C44" s="33">
        <f>IF(ISERROR(C43/$G$52*100)=TRUE,0,C43/$G$52*100)</f>
        <v>22.056761172235316</v>
      </c>
      <c r="D44" s="33">
        <f>IF(ISERROR(D43/$H$52*100)=TRUE,0,D43/$H$52*100)</f>
        <v>6.4344784534666495</v>
      </c>
      <c r="E44" s="33">
        <f>IF(ISERROR(E43/$G$52*100)=TRUE,0,E43/$G$52*100)</f>
        <v>15.582575505660214</v>
      </c>
      <c r="F44" s="33">
        <f>IF(ISERROR(F43/$H$52*100)=TRUE,0,F43/$H$52*100)</f>
        <v>5.4580615152222629</v>
      </c>
      <c r="G44" s="33">
        <f>IF(ISERROR(G43/$G$52*100)=TRUE,0,G43/$G$52*100)</f>
        <v>8.1498402417337736</v>
      </c>
      <c r="H44" s="33">
        <f>IF(ISERROR(H43/$H$52*100)=TRUE,0,H43/$H$52*100)</f>
        <v>3.7525995882198413</v>
      </c>
      <c r="I44" s="33">
        <f>IF(ISERROR(I43/$G$52*100)=TRUE,0,I43/$G$52*100)</f>
        <v>9.2977865166914864</v>
      </c>
      <c r="J44" s="33">
        <f>IF(ISERROR(J43/$H$52*100)=TRUE,0,J43/$H$52*100)</f>
        <v>5.6690735254127897</v>
      </c>
      <c r="K44" s="33">
        <f>IF(ISERROR(K43/$G$52*100)=TRUE,0,K43/$G$52*100)</f>
        <v>15.673659404051065</v>
      </c>
      <c r="L44" s="33">
        <f>IF(ISERROR(L43/$H$52*100)=TRUE,0,L43/$H$52*100)</f>
        <v>15.585990551287706</v>
      </c>
    </row>
    <row r="45" spans="2:12" ht="15" customHeight="1">
      <c r="B45" s="107" t="s">
        <v>34</v>
      </c>
      <c r="C45" s="29">
        <f t="shared" ref="C45:L45" si="5">SUM(C7,C26)</f>
        <v>19500</v>
      </c>
      <c r="D45" s="29">
        <f t="shared" si="5"/>
        <v>3314980</v>
      </c>
      <c r="E45" s="29">
        <f t="shared" si="5"/>
        <v>14774</v>
      </c>
      <c r="F45" s="29">
        <f t="shared" si="5"/>
        <v>2671516</v>
      </c>
      <c r="G45" s="29">
        <f t="shared" si="5"/>
        <v>9412</v>
      </c>
      <c r="H45" s="29">
        <f t="shared" si="5"/>
        <v>1856732</v>
      </c>
      <c r="I45" s="29">
        <f t="shared" si="5"/>
        <v>10388</v>
      </c>
      <c r="J45" s="29">
        <f t="shared" si="5"/>
        <v>2187726</v>
      </c>
      <c r="K45" s="29">
        <f t="shared" si="5"/>
        <v>14716</v>
      </c>
      <c r="L45" s="29">
        <f t="shared" si="5"/>
        <v>3568302</v>
      </c>
    </row>
    <row r="46" spans="2:12" ht="15" customHeight="1" thickBot="1">
      <c r="B46" s="62" t="s">
        <v>33</v>
      </c>
      <c r="C46" s="33">
        <f>IF(ISERROR(C45/$G$54*100)=TRUE,0,C45/$G$54*100)</f>
        <v>25.333887647456216</v>
      </c>
      <c r="D46" s="33">
        <f>IF(ISERROR(D45/$H$54*100)=TRUE,0,D45/$H$54*100)</f>
        <v>20.07066733888167</v>
      </c>
      <c r="E46" s="33">
        <f>IF(ISERROR(E45/$G$54*100)=TRUE,0,E45/$G$54*100)</f>
        <v>19.193992620693241</v>
      </c>
      <c r="F46" s="33">
        <f>IF(ISERROR(F45/$H$54*100)=TRUE,0,F45/$H$54*100)</f>
        <v>16.174791077623336</v>
      </c>
      <c r="G46" s="33">
        <f>IF(ISERROR(G45/$G$54*100)=TRUE,0,G45/$G$54*100)</f>
        <v>12.227823104505536</v>
      </c>
      <c r="H46" s="33">
        <f>IF(ISERROR(H45/$H$54*100)=TRUE,0,H45/$H$54*100)</f>
        <v>11.241651626693507</v>
      </c>
      <c r="I46" s="33">
        <f>IF(ISERROR(I45/$G$54*100)=TRUE,0,I45/$G$54*100)</f>
        <v>13.495816660603857</v>
      </c>
      <c r="J46" s="33">
        <f>IF(ISERROR(J45/$H$54*100)=TRUE,0,J45/$H$54*100)</f>
        <v>13.245666874195997</v>
      </c>
      <c r="K46" s="33">
        <f>IF(ISERROR(K45/$G$54*100)=TRUE,0,K45/$G$54*100)</f>
        <v>19.118640544613626</v>
      </c>
      <c r="L46" s="33">
        <f>IF(ISERROR(L45/$H$54*100)=TRUE,0,L45/$H$54*100)</f>
        <v>21.604414628946824</v>
      </c>
    </row>
    <row r="47" spans="2:12" ht="15" customHeight="1" thickTop="1">
      <c r="B47" s="63" t="s">
        <v>20</v>
      </c>
      <c r="C47" s="36">
        <f t="shared" ref="C47:L47" si="6">SUM(C43,C45)</f>
        <v>34756</v>
      </c>
      <c r="D47" s="36">
        <f t="shared" si="6"/>
        <v>4318732</v>
      </c>
      <c r="E47" s="36">
        <f t="shared" si="6"/>
        <v>25552</v>
      </c>
      <c r="F47" s="36">
        <f t="shared" si="6"/>
        <v>3522951</v>
      </c>
      <c r="G47" s="36">
        <f t="shared" si="6"/>
        <v>15049</v>
      </c>
      <c r="H47" s="36">
        <f t="shared" si="6"/>
        <v>2442122</v>
      </c>
      <c r="I47" s="36">
        <f t="shared" si="6"/>
        <v>16819</v>
      </c>
      <c r="J47" s="36">
        <f t="shared" si="6"/>
        <v>3072078</v>
      </c>
      <c r="K47" s="36">
        <f t="shared" si="6"/>
        <v>25557</v>
      </c>
      <c r="L47" s="36">
        <f t="shared" si="6"/>
        <v>5999652</v>
      </c>
    </row>
    <row r="48" spans="2:12" ht="15" customHeight="1">
      <c r="B48" s="61" t="s">
        <v>33</v>
      </c>
      <c r="C48" s="33">
        <f>IF(ISERROR(C47/$G$56*100)=TRUE,0,C47/$G$56*100)</f>
        <v>23.782836888168113</v>
      </c>
      <c r="D48" s="33">
        <f>IF(ISERROR(D47/$H$56*100)=TRUE,0,D47/$H$56*100)</f>
        <v>13.44723789390919</v>
      </c>
      <c r="E48" s="33">
        <f>IF(ISERROR(E47/$G$56*100)=TRUE,0,E47/$G$56*100)</f>
        <v>17.484723448223953</v>
      </c>
      <c r="F48" s="33">
        <f>IF(ISERROR(F47/$H$56*100)=TRUE,0,F47/$H$56*100)</f>
        <v>10.969414213612993</v>
      </c>
      <c r="G48" s="33">
        <f>IF(ISERROR(G47/$G$56*100)=TRUE,0,G47/$G$56*100)</f>
        <v>10.297730243124697</v>
      </c>
      <c r="H48" s="33">
        <f>IF(ISERROR(H47/$H$56*100)=TRUE,0,H47/$H$56*100)</f>
        <v>7.6040364393876017</v>
      </c>
      <c r="I48" s="33">
        <f>IF(ISERROR(I47/$G$56*100)=TRUE,0,I47/$G$56*100)</f>
        <v>11.508905904652419</v>
      </c>
      <c r="J48" s="33">
        <f>IF(ISERROR(J47/$H$56*100)=TRUE,0,J47/$H$56*100)</f>
        <v>9.565530737875088</v>
      </c>
      <c r="K48" s="33">
        <f>IF(ISERROR(K47/$G$56*100)=TRUE,0,K47/$G$56*100)</f>
        <v>17.488144848397759</v>
      </c>
      <c r="L48" s="33">
        <f>IF(ISERROR(L47/$H$56*100)=TRUE,0,L47/$H$56*100)</f>
        <v>18.681119301838606</v>
      </c>
    </row>
    <row r="49" spans="2:8" ht="7.5" customHeight="1">
      <c r="B49" s="64"/>
    </row>
    <row r="50" spans="2:8" ht="14.1" customHeight="1">
      <c r="B50" s="158" t="s">
        <v>24</v>
      </c>
      <c r="C50" s="158" t="s">
        <v>49</v>
      </c>
      <c r="D50" s="159"/>
      <c r="E50" s="158" t="s">
        <v>50</v>
      </c>
      <c r="F50" s="159"/>
      <c r="G50" s="158" t="s">
        <v>20</v>
      </c>
      <c r="H50" s="159"/>
    </row>
    <row r="51" spans="2:8" ht="14.1" customHeight="1">
      <c r="B51" s="159"/>
      <c r="C51" s="60" t="s">
        <v>30</v>
      </c>
      <c r="D51" s="60" t="s">
        <v>31</v>
      </c>
      <c r="E51" s="60" t="s">
        <v>30</v>
      </c>
      <c r="F51" s="60" t="s">
        <v>31</v>
      </c>
      <c r="G51" s="60" t="s">
        <v>30</v>
      </c>
      <c r="H51" s="60" t="s">
        <v>31</v>
      </c>
    </row>
    <row r="52" spans="2:8" ht="15" customHeight="1">
      <c r="B52" s="107" t="s">
        <v>32</v>
      </c>
      <c r="C52" s="29">
        <f t="shared" ref="C52:H52" si="7">SUM(C14,C33)</f>
        <v>11148</v>
      </c>
      <c r="D52" s="29">
        <f t="shared" si="7"/>
        <v>4301358</v>
      </c>
      <c r="E52" s="29">
        <f t="shared" si="7"/>
        <v>9076</v>
      </c>
      <c r="F52" s="29">
        <f t="shared" si="7"/>
        <v>5541949</v>
      </c>
      <c r="G52" s="29">
        <f t="shared" si="7"/>
        <v>69167</v>
      </c>
      <c r="H52" s="29">
        <f t="shared" si="7"/>
        <v>15599586</v>
      </c>
    </row>
    <row r="53" spans="2:8" ht="15" customHeight="1">
      <c r="B53" s="61" t="s">
        <v>33</v>
      </c>
      <c r="C53" s="33">
        <f>IF(ISERROR(C52/$G$52*100)=TRUE,0,C52/$G$52*100)</f>
        <v>16.117512686685849</v>
      </c>
      <c r="D53" s="33">
        <f>IF(ISERROR(D52/$H$52*100)=TRUE,0,D52/$H$52*100)</f>
        <v>27.573539451623908</v>
      </c>
      <c r="E53" s="33">
        <f>IF(ISERROR(E52/$G$52*100)=TRUE,0,E52/$G$52*100)</f>
        <v>13.121864472942299</v>
      </c>
      <c r="F53" s="33">
        <f>IF(ISERROR(F52/$H$52*100)=TRUE,0,F52/$H$52*100)</f>
        <v>35.52625691476684</v>
      </c>
      <c r="G53" s="33">
        <f>IF(ISERROR(G52/$G$52*100)=TRUE,0,G52/$G$52*100)</f>
        <v>100</v>
      </c>
      <c r="H53" s="33">
        <f>IF(ISERROR(H52/$H$52*100)=TRUE,0,H52/$H$52*100)</f>
        <v>100</v>
      </c>
    </row>
    <row r="54" spans="2:8" ht="15" customHeight="1">
      <c r="B54" s="107" t="s">
        <v>34</v>
      </c>
      <c r="C54" s="29">
        <f t="shared" ref="C54:H54" si="8">SUM(C16,C35)</f>
        <v>5949</v>
      </c>
      <c r="D54" s="29">
        <f t="shared" si="8"/>
        <v>1874442</v>
      </c>
      <c r="E54" s="29">
        <f t="shared" si="8"/>
        <v>2233</v>
      </c>
      <c r="F54" s="29">
        <f t="shared" si="8"/>
        <v>1042843</v>
      </c>
      <c r="G54" s="29">
        <f t="shared" si="8"/>
        <v>76972</v>
      </c>
      <c r="H54" s="29">
        <f t="shared" si="8"/>
        <v>16516541</v>
      </c>
    </row>
    <row r="55" spans="2:8" ht="15" customHeight="1" thickBot="1">
      <c r="B55" s="62" t="s">
        <v>33</v>
      </c>
      <c r="C55" s="33">
        <f>IF(ISERROR(C54/$G$54*100)=TRUE,0,C54/$G$54*100)</f>
        <v>7.7287844930624132</v>
      </c>
      <c r="D55" s="33">
        <f>IF(ISERROR(D54/$H$54*100)=TRUE,0,D54/$H$54*100)</f>
        <v>11.348877467745819</v>
      </c>
      <c r="E55" s="33">
        <f>IF(ISERROR(E54/$G$54*100)=TRUE,0,E54/$G$54*100)</f>
        <v>2.9010549290651144</v>
      </c>
      <c r="F55" s="33">
        <f>IF(ISERROR(F54/$H$54*100)=TRUE,0,F54/$H$54*100)</f>
        <v>6.3139309859128492</v>
      </c>
      <c r="G55" s="33">
        <f>IF(ISERROR(G54/$G$54*100)=TRUE,0,G54/$G$54*100)</f>
        <v>100</v>
      </c>
      <c r="H55" s="33">
        <f>IF(ISERROR(H54/$H$54*100)=TRUE,0,H54/$H$54*100)</f>
        <v>100</v>
      </c>
    </row>
    <row r="56" spans="2:8" ht="15" customHeight="1" thickTop="1">
      <c r="B56" s="63" t="s">
        <v>20</v>
      </c>
      <c r="C56" s="36">
        <f t="shared" ref="C56:H56" si="9">SUM(C52,C54)</f>
        <v>17097</v>
      </c>
      <c r="D56" s="36">
        <f t="shared" si="9"/>
        <v>6175800</v>
      </c>
      <c r="E56" s="36">
        <f t="shared" si="9"/>
        <v>11309</v>
      </c>
      <c r="F56" s="36">
        <f t="shared" si="9"/>
        <v>6584792</v>
      </c>
      <c r="G56" s="36">
        <f t="shared" si="9"/>
        <v>146139</v>
      </c>
      <c r="H56" s="36">
        <f t="shared" si="9"/>
        <v>32116127</v>
      </c>
    </row>
    <row r="57" spans="2:8" ht="15" customHeight="1">
      <c r="B57" s="61" t="s">
        <v>33</v>
      </c>
      <c r="C57" s="33">
        <f>IF(ISERROR(C56/$G$56*100)=TRUE,0,C56/$G$56*100)</f>
        <v>11.699135754316096</v>
      </c>
      <c r="D57" s="33">
        <f>IF(ISERROR(D56/$H$56*100)=TRUE,0,D56/$H$56*100)</f>
        <v>19.229591413684471</v>
      </c>
      <c r="E57" s="33">
        <f>IF(ISERROR(E56/$G$56*100)=TRUE,0,E56/$G$56*100)</f>
        <v>7.7385229131169648</v>
      </c>
      <c r="F57" s="33">
        <f>IF(ISERROR(F56/$H$56*100)=TRUE,0,F56/$H$56*100)</f>
        <v>20.503069999692055</v>
      </c>
      <c r="G57" s="33">
        <f>IF(ISERROR(G56/$G$56*100)=TRUE,0,G56/$G$56*100)</f>
        <v>100</v>
      </c>
      <c r="H57" s="33">
        <f>IF(ISERROR(H56/$H$56*100)=TRUE,0,H56/$H$56*100)</f>
        <v>100</v>
      </c>
    </row>
  </sheetData>
  <mergeCells count="30">
    <mergeCell ref="K3:L3"/>
    <mergeCell ref="B3:B4"/>
    <mergeCell ref="C3:D3"/>
    <mergeCell ref="E3:F3"/>
    <mergeCell ref="G3:H3"/>
    <mergeCell ref="I3:J3"/>
    <mergeCell ref="B12:B13"/>
    <mergeCell ref="C12:D12"/>
    <mergeCell ref="E12:F12"/>
    <mergeCell ref="G12:H12"/>
    <mergeCell ref="B22:B23"/>
    <mergeCell ref="C22:D22"/>
    <mergeCell ref="E22:F22"/>
    <mergeCell ref="G22:H22"/>
    <mergeCell ref="I41:J41"/>
    <mergeCell ref="K41:L41"/>
    <mergeCell ref="I22:J22"/>
    <mergeCell ref="K22:L22"/>
    <mergeCell ref="B31:B32"/>
    <mergeCell ref="C31:D31"/>
    <mergeCell ref="E31:F31"/>
    <mergeCell ref="G31:H31"/>
    <mergeCell ref="B50:B51"/>
    <mergeCell ref="C50:D50"/>
    <mergeCell ref="E50:F50"/>
    <mergeCell ref="G50:H50"/>
    <mergeCell ref="B41:B42"/>
    <mergeCell ref="C41:D41"/>
    <mergeCell ref="E41:F41"/>
    <mergeCell ref="G41:H41"/>
  </mergeCells>
  <phoneticPr fontId="4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showGridLines="0" topLeftCell="A73" zoomScaleNormal="100" zoomScaleSheetLayoutView="100" workbookViewId="0">
      <selection activeCell="B1" sqref="B1"/>
    </sheetView>
  </sheetViews>
  <sheetFormatPr defaultColWidth="10" defaultRowHeight="12.75"/>
  <cols>
    <col min="1" max="1" width="1.25" style="66" customWidth="1"/>
    <col min="2" max="2" width="12.5" style="66" customWidth="1"/>
    <col min="3" max="3" width="6.25" style="66" customWidth="1"/>
    <col min="4" max="4" width="9.375" style="66" customWidth="1"/>
    <col min="5" max="5" width="6.25" style="66" customWidth="1"/>
    <col min="6" max="6" width="9.375" style="66" customWidth="1"/>
    <col min="7" max="7" width="6.25" style="66" customWidth="1"/>
    <col min="8" max="8" width="9.375" style="66" customWidth="1"/>
    <col min="9" max="9" width="6.25" style="66" customWidth="1"/>
    <col min="10" max="10" width="9.375" style="66" customWidth="1"/>
    <col min="11" max="11" width="6.25" style="66" customWidth="1"/>
    <col min="12" max="12" width="9.375" style="66" customWidth="1"/>
    <col min="13" max="13" width="1.125" style="66" customWidth="1"/>
    <col min="14" max="14" width="8.125" style="66" customWidth="1"/>
    <col min="15" max="15" width="8.75" style="66" customWidth="1"/>
    <col min="16" max="256" width="10" style="66"/>
    <col min="257" max="257" width="1.25" style="66" customWidth="1"/>
    <col min="258" max="258" width="12.5" style="66" customWidth="1"/>
    <col min="259" max="259" width="6.25" style="66" customWidth="1"/>
    <col min="260" max="260" width="9.375" style="66" customWidth="1"/>
    <col min="261" max="261" width="6.25" style="66" customWidth="1"/>
    <col min="262" max="262" width="9.375" style="66" customWidth="1"/>
    <col min="263" max="263" width="6.25" style="66" customWidth="1"/>
    <col min="264" max="264" width="9.375" style="66" customWidth="1"/>
    <col min="265" max="265" width="6.25" style="66" customWidth="1"/>
    <col min="266" max="266" width="9.375" style="66" customWidth="1"/>
    <col min="267" max="267" width="6.25" style="66" customWidth="1"/>
    <col min="268" max="268" width="9.375" style="66" customWidth="1"/>
    <col min="269" max="269" width="1.125" style="66" customWidth="1"/>
    <col min="270" max="270" width="8.125" style="66" customWidth="1"/>
    <col min="271" max="271" width="8.75" style="66" customWidth="1"/>
    <col min="272" max="512" width="10" style="66"/>
    <col min="513" max="513" width="1.25" style="66" customWidth="1"/>
    <col min="514" max="514" width="12.5" style="66" customWidth="1"/>
    <col min="515" max="515" width="6.25" style="66" customWidth="1"/>
    <col min="516" max="516" width="9.375" style="66" customWidth="1"/>
    <col min="517" max="517" width="6.25" style="66" customWidth="1"/>
    <col min="518" max="518" width="9.375" style="66" customWidth="1"/>
    <col min="519" max="519" width="6.25" style="66" customWidth="1"/>
    <col min="520" max="520" width="9.375" style="66" customWidth="1"/>
    <col min="521" max="521" width="6.25" style="66" customWidth="1"/>
    <col min="522" max="522" width="9.375" style="66" customWidth="1"/>
    <col min="523" max="523" width="6.25" style="66" customWidth="1"/>
    <col min="524" max="524" width="9.375" style="66" customWidth="1"/>
    <col min="525" max="525" width="1.125" style="66" customWidth="1"/>
    <col min="526" max="526" width="8.125" style="66" customWidth="1"/>
    <col min="527" max="527" width="8.75" style="66" customWidth="1"/>
    <col min="528" max="768" width="10" style="66"/>
    <col min="769" max="769" width="1.25" style="66" customWidth="1"/>
    <col min="770" max="770" width="12.5" style="66" customWidth="1"/>
    <col min="771" max="771" width="6.25" style="66" customWidth="1"/>
    <col min="772" max="772" width="9.375" style="66" customWidth="1"/>
    <col min="773" max="773" width="6.25" style="66" customWidth="1"/>
    <col min="774" max="774" width="9.375" style="66" customWidth="1"/>
    <col min="775" max="775" width="6.25" style="66" customWidth="1"/>
    <col min="776" max="776" width="9.375" style="66" customWidth="1"/>
    <col min="777" max="777" width="6.25" style="66" customWidth="1"/>
    <col min="778" max="778" width="9.375" style="66" customWidth="1"/>
    <col min="779" max="779" width="6.25" style="66" customWidth="1"/>
    <col min="780" max="780" width="9.375" style="66" customWidth="1"/>
    <col min="781" max="781" width="1.125" style="66" customWidth="1"/>
    <col min="782" max="782" width="8.125" style="66" customWidth="1"/>
    <col min="783" max="783" width="8.75" style="66" customWidth="1"/>
    <col min="784" max="1024" width="10" style="66"/>
    <col min="1025" max="1025" width="1.25" style="66" customWidth="1"/>
    <col min="1026" max="1026" width="12.5" style="66" customWidth="1"/>
    <col min="1027" max="1027" width="6.25" style="66" customWidth="1"/>
    <col min="1028" max="1028" width="9.375" style="66" customWidth="1"/>
    <col min="1029" max="1029" width="6.25" style="66" customWidth="1"/>
    <col min="1030" max="1030" width="9.375" style="66" customWidth="1"/>
    <col min="1031" max="1031" width="6.25" style="66" customWidth="1"/>
    <col min="1032" max="1032" width="9.375" style="66" customWidth="1"/>
    <col min="1033" max="1033" width="6.25" style="66" customWidth="1"/>
    <col min="1034" max="1034" width="9.375" style="66" customWidth="1"/>
    <col min="1035" max="1035" width="6.25" style="66" customWidth="1"/>
    <col min="1036" max="1036" width="9.375" style="66" customWidth="1"/>
    <col min="1037" max="1037" width="1.125" style="66" customWidth="1"/>
    <col min="1038" max="1038" width="8.125" style="66" customWidth="1"/>
    <col min="1039" max="1039" width="8.75" style="66" customWidth="1"/>
    <col min="1040" max="1280" width="10" style="66"/>
    <col min="1281" max="1281" width="1.25" style="66" customWidth="1"/>
    <col min="1282" max="1282" width="12.5" style="66" customWidth="1"/>
    <col min="1283" max="1283" width="6.25" style="66" customWidth="1"/>
    <col min="1284" max="1284" width="9.375" style="66" customWidth="1"/>
    <col min="1285" max="1285" width="6.25" style="66" customWidth="1"/>
    <col min="1286" max="1286" width="9.375" style="66" customWidth="1"/>
    <col min="1287" max="1287" width="6.25" style="66" customWidth="1"/>
    <col min="1288" max="1288" width="9.375" style="66" customWidth="1"/>
    <col min="1289" max="1289" width="6.25" style="66" customWidth="1"/>
    <col min="1290" max="1290" width="9.375" style="66" customWidth="1"/>
    <col min="1291" max="1291" width="6.25" style="66" customWidth="1"/>
    <col min="1292" max="1292" width="9.375" style="66" customWidth="1"/>
    <col min="1293" max="1293" width="1.125" style="66" customWidth="1"/>
    <col min="1294" max="1294" width="8.125" style="66" customWidth="1"/>
    <col min="1295" max="1295" width="8.75" style="66" customWidth="1"/>
    <col min="1296" max="1536" width="10" style="66"/>
    <col min="1537" max="1537" width="1.25" style="66" customWidth="1"/>
    <col min="1538" max="1538" width="12.5" style="66" customWidth="1"/>
    <col min="1539" max="1539" width="6.25" style="66" customWidth="1"/>
    <col min="1540" max="1540" width="9.375" style="66" customWidth="1"/>
    <col min="1541" max="1541" width="6.25" style="66" customWidth="1"/>
    <col min="1542" max="1542" width="9.375" style="66" customWidth="1"/>
    <col min="1543" max="1543" width="6.25" style="66" customWidth="1"/>
    <col min="1544" max="1544" width="9.375" style="66" customWidth="1"/>
    <col min="1545" max="1545" width="6.25" style="66" customWidth="1"/>
    <col min="1546" max="1546" width="9.375" style="66" customWidth="1"/>
    <col min="1547" max="1547" width="6.25" style="66" customWidth="1"/>
    <col min="1548" max="1548" width="9.375" style="66" customWidth="1"/>
    <col min="1549" max="1549" width="1.125" style="66" customWidth="1"/>
    <col min="1550" max="1550" width="8.125" style="66" customWidth="1"/>
    <col min="1551" max="1551" width="8.75" style="66" customWidth="1"/>
    <col min="1552" max="1792" width="10" style="66"/>
    <col min="1793" max="1793" width="1.25" style="66" customWidth="1"/>
    <col min="1794" max="1794" width="12.5" style="66" customWidth="1"/>
    <col min="1795" max="1795" width="6.25" style="66" customWidth="1"/>
    <col min="1796" max="1796" width="9.375" style="66" customWidth="1"/>
    <col min="1797" max="1797" width="6.25" style="66" customWidth="1"/>
    <col min="1798" max="1798" width="9.375" style="66" customWidth="1"/>
    <col min="1799" max="1799" width="6.25" style="66" customWidth="1"/>
    <col min="1800" max="1800" width="9.375" style="66" customWidth="1"/>
    <col min="1801" max="1801" width="6.25" style="66" customWidth="1"/>
    <col min="1802" max="1802" width="9.375" style="66" customWidth="1"/>
    <col min="1803" max="1803" width="6.25" style="66" customWidth="1"/>
    <col min="1804" max="1804" width="9.375" style="66" customWidth="1"/>
    <col min="1805" max="1805" width="1.125" style="66" customWidth="1"/>
    <col min="1806" max="1806" width="8.125" style="66" customWidth="1"/>
    <col min="1807" max="1807" width="8.75" style="66" customWidth="1"/>
    <col min="1808" max="2048" width="10" style="66"/>
    <col min="2049" max="2049" width="1.25" style="66" customWidth="1"/>
    <col min="2050" max="2050" width="12.5" style="66" customWidth="1"/>
    <col min="2051" max="2051" width="6.25" style="66" customWidth="1"/>
    <col min="2052" max="2052" width="9.375" style="66" customWidth="1"/>
    <col min="2053" max="2053" width="6.25" style="66" customWidth="1"/>
    <col min="2054" max="2054" width="9.375" style="66" customWidth="1"/>
    <col min="2055" max="2055" width="6.25" style="66" customWidth="1"/>
    <col min="2056" max="2056" width="9.375" style="66" customWidth="1"/>
    <col min="2057" max="2057" width="6.25" style="66" customWidth="1"/>
    <col min="2058" max="2058" width="9.375" style="66" customWidth="1"/>
    <col min="2059" max="2059" width="6.25" style="66" customWidth="1"/>
    <col min="2060" max="2060" width="9.375" style="66" customWidth="1"/>
    <col min="2061" max="2061" width="1.125" style="66" customWidth="1"/>
    <col min="2062" max="2062" width="8.125" style="66" customWidth="1"/>
    <col min="2063" max="2063" width="8.75" style="66" customWidth="1"/>
    <col min="2064" max="2304" width="10" style="66"/>
    <col min="2305" max="2305" width="1.25" style="66" customWidth="1"/>
    <col min="2306" max="2306" width="12.5" style="66" customWidth="1"/>
    <col min="2307" max="2307" width="6.25" style="66" customWidth="1"/>
    <col min="2308" max="2308" width="9.375" style="66" customWidth="1"/>
    <col min="2309" max="2309" width="6.25" style="66" customWidth="1"/>
    <col min="2310" max="2310" width="9.375" style="66" customWidth="1"/>
    <col min="2311" max="2311" width="6.25" style="66" customWidth="1"/>
    <col min="2312" max="2312" width="9.375" style="66" customWidth="1"/>
    <col min="2313" max="2313" width="6.25" style="66" customWidth="1"/>
    <col min="2314" max="2314" width="9.375" style="66" customWidth="1"/>
    <col min="2315" max="2315" width="6.25" style="66" customWidth="1"/>
    <col min="2316" max="2316" width="9.375" style="66" customWidth="1"/>
    <col min="2317" max="2317" width="1.125" style="66" customWidth="1"/>
    <col min="2318" max="2318" width="8.125" style="66" customWidth="1"/>
    <col min="2319" max="2319" width="8.75" style="66" customWidth="1"/>
    <col min="2320" max="2560" width="10" style="66"/>
    <col min="2561" max="2561" width="1.25" style="66" customWidth="1"/>
    <col min="2562" max="2562" width="12.5" style="66" customWidth="1"/>
    <col min="2563" max="2563" width="6.25" style="66" customWidth="1"/>
    <col min="2564" max="2564" width="9.375" style="66" customWidth="1"/>
    <col min="2565" max="2565" width="6.25" style="66" customWidth="1"/>
    <col min="2566" max="2566" width="9.375" style="66" customWidth="1"/>
    <col min="2567" max="2567" width="6.25" style="66" customWidth="1"/>
    <col min="2568" max="2568" width="9.375" style="66" customWidth="1"/>
    <col min="2569" max="2569" width="6.25" style="66" customWidth="1"/>
    <col min="2570" max="2570" width="9.375" style="66" customWidth="1"/>
    <col min="2571" max="2571" width="6.25" style="66" customWidth="1"/>
    <col min="2572" max="2572" width="9.375" style="66" customWidth="1"/>
    <col min="2573" max="2573" width="1.125" style="66" customWidth="1"/>
    <col min="2574" max="2574" width="8.125" style="66" customWidth="1"/>
    <col min="2575" max="2575" width="8.75" style="66" customWidth="1"/>
    <col min="2576" max="2816" width="10" style="66"/>
    <col min="2817" max="2817" width="1.25" style="66" customWidth="1"/>
    <col min="2818" max="2818" width="12.5" style="66" customWidth="1"/>
    <col min="2819" max="2819" width="6.25" style="66" customWidth="1"/>
    <col min="2820" max="2820" width="9.375" style="66" customWidth="1"/>
    <col min="2821" max="2821" width="6.25" style="66" customWidth="1"/>
    <col min="2822" max="2822" width="9.375" style="66" customWidth="1"/>
    <col min="2823" max="2823" width="6.25" style="66" customWidth="1"/>
    <col min="2824" max="2824" width="9.375" style="66" customWidth="1"/>
    <col min="2825" max="2825" width="6.25" style="66" customWidth="1"/>
    <col min="2826" max="2826" width="9.375" style="66" customWidth="1"/>
    <col min="2827" max="2827" width="6.25" style="66" customWidth="1"/>
    <col min="2828" max="2828" width="9.375" style="66" customWidth="1"/>
    <col min="2829" max="2829" width="1.125" style="66" customWidth="1"/>
    <col min="2830" max="2830" width="8.125" style="66" customWidth="1"/>
    <col min="2831" max="2831" width="8.75" style="66" customWidth="1"/>
    <col min="2832" max="3072" width="10" style="66"/>
    <col min="3073" max="3073" width="1.25" style="66" customWidth="1"/>
    <col min="3074" max="3074" width="12.5" style="66" customWidth="1"/>
    <col min="3075" max="3075" width="6.25" style="66" customWidth="1"/>
    <col min="3076" max="3076" width="9.375" style="66" customWidth="1"/>
    <col min="3077" max="3077" width="6.25" style="66" customWidth="1"/>
    <col min="3078" max="3078" width="9.375" style="66" customWidth="1"/>
    <col min="3079" max="3079" width="6.25" style="66" customWidth="1"/>
    <col min="3080" max="3080" width="9.375" style="66" customWidth="1"/>
    <col min="3081" max="3081" width="6.25" style="66" customWidth="1"/>
    <col min="3082" max="3082" width="9.375" style="66" customWidth="1"/>
    <col min="3083" max="3083" width="6.25" style="66" customWidth="1"/>
    <col min="3084" max="3084" width="9.375" style="66" customWidth="1"/>
    <col min="3085" max="3085" width="1.125" style="66" customWidth="1"/>
    <col min="3086" max="3086" width="8.125" style="66" customWidth="1"/>
    <col min="3087" max="3087" width="8.75" style="66" customWidth="1"/>
    <col min="3088" max="3328" width="10" style="66"/>
    <col min="3329" max="3329" width="1.25" style="66" customWidth="1"/>
    <col min="3330" max="3330" width="12.5" style="66" customWidth="1"/>
    <col min="3331" max="3331" width="6.25" style="66" customWidth="1"/>
    <col min="3332" max="3332" width="9.375" style="66" customWidth="1"/>
    <col min="3333" max="3333" width="6.25" style="66" customWidth="1"/>
    <col min="3334" max="3334" width="9.375" style="66" customWidth="1"/>
    <col min="3335" max="3335" width="6.25" style="66" customWidth="1"/>
    <col min="3336" max="3336" width="9.375" style="66" customWidth="1"/>
    <col min="3337" max="3337" width="6.25" style="66" customWidth="1"/>
    <col min="3338" max="3338" width="9.375" style="66" customWidth="1"/>
    <col min="3339" max="3339" width="6.25" style="66" customWidth="1"/>
    <col min="3340" max="3340" width="9.375" style="66" customWidth="1"/>
    <col min="3341" max="3341" width="1.125" style="66" customWidth="1"/>
    <col min="3342" max="3342" width="8.125" style="66" customWidth="1"/>
    <col min="3343" max="3343" width="8.75" style="66" customWidth="1"/>
    <col min="3344" max="3584" width="10" style="66"/>
    <col min="3585" max="3585" width="1.25" style="66" customWidth="1"/>
    <col min="3586" max="3586" width="12.5" style="66" customWidth="1"/>
    <col min="3587" max="3587" width="6.25" style="66" customWidth="1"/>
    <col min="3588" max="3588" width="9.375" style="66" customWidth="1"/>
    <col min="3589" max="3589" width="6.25" style="66" customWidth="1"/>
    <col min="3590" max="3590" width="9.375" style="66" customWidth="1"/>
    <col min="3591" max="3591" width="6.25" style="66" customWidth="1"/>
    <col min="3592" max="3592" width="9.375" style="66" customWidth="1"/>
    <col min="3593" max="3593" width="6.25" style="66" customWidth="1"/>
    <col min="3594" max="3594" width="9.375" style="66" customWidth="1"/>
    <col min="3595" max="3595" width="6.25" style="66" customWidth="1"/>
    <col min="3596" max="3596" width="9.375" style="66" customWidth="1"/>
    <col min="3597" max="3597" width="1.125" style="66" customWidth="1"/>
    <col min="3598" max="3598" width="8.125" style="66" customWidth="1"/>
    <col min="3599" max="3599" width="8.75" style="66" customWidth="1"/>
    <col min="3600" max="3840" width="10" style="66"/>
    <col min="3841" max="3841" width="1.25" style="66" customWidth="1"/>
    <col min="3842" max="3842" width="12.5" style="66" customWidth="1"/>
    <col min="3843" max="3843" width="6.25" style="66" customWidth="1"/>
    <col min="3844" max="3844" width="9.375" style="66" customWidth="1"/>
    <col min="3845" max="3845" width="6.25" style="66" customWidth="1"/>
    <col min="3846" max="3846" width="9.375" style="66" customWidth="1"/>
    <col min="3847" max="3847" width="6.25" style="66" customWidth="1"/>
    <col min="3848" max="3848" width="9.375" style="66" customWidth="1"/>
    <col min="3849" max="3849" width="6.25" style="66" customWidth="1"/>
    <col min="3850" max="3850" width="9.375" style="66" customWidth="1"/>
    <col min="3851" max="3851" width="6.25" style="66" customWidth="1"/>
    <col min="3852" max="3852" width="9.375" style="66" customWidth="1"/>
    <col min="3853" max="3853" width="1.125" style="66" customWidth="1"/>
    <col min="3854" max="3854" width="8.125" style="66" customWidth="1"/>
    <col min="3855" max="3855" width="8.75" style="66" customWidth="1"/>
    <col min="3856" max="4096" width="10" style="66"/>
    <col min="4097" max="4097" width="1.25" style="66" customWidth="1"/>
    <col min="4098" max="4098" width="12.5" style="66" customWidth="1"/>
    <col min="4099" max="4099" width="6.25" style="66" customWidth="1"/>
    <col min="4100" max="4100" width="9.375" style="66" customWidth="1"/>
    <col min="4101" max="4101" width="6.25" style="66" customWidth="1"/>
    <col min="4102" max="4102" width="9.375" style="66" customWidth="1"/>
    <col min="4103" max="4103" width="6.25" style="66" customWidth="1"/>
    <col min="4104" max="4104" width="9.375" style="66" customWidth="1"/>
    <col min="4105" max="4105" width="6.25" style="66" customWidth="1"/>
    <col min="4106" max="4106" width="9.375" style="66" customWidth="1"/>
    <col min="4107" max="4107" width="6.25" style="66" customWidth="1"/>
    <col min="4108" max="4108" width="9.375" style="66" customWidth="1"/>
    <col min="4109" max="4109" width="1.125" style="66" customWidth="1"/>
    <col min="4110" max="4110" width="8.125" style="66" customWidth="1"/>
    <col min="4111" max="4111" width="8.75" style="66" customWidth="1"/>
    <col min="4112" max="4352" width="10" style="66"/>
    <col min="4353" max="4353" width="1.25" style="66" customWidth="1"/>
    <col min="4354" max="4354" width="12.5" style="66" customWidth="1"/>
    <col min="4355" max="4355" width="6.25" style="66" customWidth="1"/>
    <col min="4356" max="4356" width="9.375" style="66" customWidth="1"/>
    <col min="4357" max="4357" width="6.25" style="66" customWidth="1"/>
    <col min="4358" max="4358" width="9.375" style="66" customWidth="1"/>
    <col min="4359" max="4359" width="6.25" style="66" customWidth="1"/>
    <col min="4360" max="4360" width="9.375" style="66" customWidth="1"/>
    <col min="4361" max="4361" width="6.25" style="66" customWidth="1"/>
    <col min="4362" max="4362" width="9.375" style="66" customWidth="1"/>
    <col min="4363" max="4363" width="6.25" style="66" customWidth="1"/>
    <col min="4364" max="4364" width="9.375" style="66" customWidth="1"/>
    <col min="4365" max="4365" width="1.125" style="66" customWidth="1"/>
    <col min="4366" max="4366" width="8.125" style="66" customWidth="1"/>
    <col min="4367" max="4367" width="8.75" style="66" customWidth="1"/>
    <col min="4368" max="4608" width="10" style="66"/>
    <col min="4609" max="4609" width="1.25" style="66" customWidth="1"/>
    <col min="4610" max="4610" width="12.5" style="66" customWidth="1"/>
    <col min="4611" max="4611" width="6.25" style="66" customWidth="1"/>
    <col min="4612" max="4612" width="9.375" style="66" customWidth="1"/>
    <col min="4613" max="4613" width="6.25" style="66" customWidth="1"/>
    <col min="4614" max="4614" width="9.375" style="66" customWidth="1"/>
    <col min="4615" max="4615" width="6.25" style="66" customWidth="1"/>
    <col min="4616" max="4616" width="9.375" style="66" customWidth="1"/>
    <col min="4617" max="4617" width="6.25" style="66" customWidth="1"/>
    <col min="4618" max="4618" width="9.375" style="66" customWidth="1"/>
    <col min="4619" max="4619" width="6.25" style="66" customWidth="1"/>
    <col min="4620" max="4620" width="9.375" style="66" customWidth="1"/>
    <col min="4621" max="4621" width="1.125" style="66" customWidth="1"/>
    <col min="4622" max="4622" width="8.125" style="66" customWidth="1"/>
    <col min="4623" max="4623" width="8.75" style="66" customWidth="1"/>
    <col min="4624" max="4864" width="10" style="66"/>
    <col min="4865" max="4865" width="1.25" style="66" customWidth="1"/>
    <col min="4866" max="4866" width="12.5" style="66" customWidth="1"/>
    <col min="4867" max="4867" width="6.25" style="66" customWidth="1"/>
    <col min="4868" max="4868" width="9.375" style="66" customWidth="1"/>
    <col min="4869" max="4869" width="6.25" style="66" customWidth="1"/>
    <col min="4870" max="4870" width="9.375" style="66" customWidth="1"/>
    <col min="4871" max="4871" width="6.25" style="66" customWidth="1"/>
    <col min="4872" max="4872" width="9.375" style="66" customWidth="1"/>
    <col min="4873" max="4873" width="6.25" style="66" customWidth="1"/>
    <col min="4874" max="4874" width="9.375" style="66" customWidth="1"/>
    <col min="4875" max="4875" width="6.25" style="66" customWidth="1"/>
    <col min="4876" max="4876" width="9.375" style="66" customWidth="1"/>
    <col min="4877" max="4877" width="1.125" style="66" customWidth="1"/>
    <col min="4878" max="4878" width="8.125" style="66" customWidth="1"/>
    <col min="4879" max="4879" width="8.75" style="66" customWidth="1"/>
    <col min="4880" max="5120" width="10" style="66"/>
    <col min="5121" max="5121" width="1.25" style="66" customWidth="1"/>
    <col min="5122" max="5122" width="12.5" style="66" customWidth="1"/>
    <col min="5123" max="5123" width="6.25" style="66" customWidth="1"/>
    <col min="5124" max="5124" width="9.375" style="66" customWidth="1"/>
    <col min="5125" max="5125" width="6.25" style="66" customWidth="1"/>
    <col min="5126" max="5126" width="9.375" style="66" customWidth="1"/>
    <col min="5127" max="5127" width="6.25" style="66" customWidth="1"/>
    <col min="5128" max="5128" width="9.375" style="66" customWidth="1"/>
    <col min="5129" max="5129" width="6.25" style="66" customWidth="1"/>
    <col min="5130" max="5130" width="9.375" style="66" customWidth="1"/>
    <col min="5131" max="5131" width="6.25" style="66" customWidth="1"/>
    <col min="5132" max="5132" width="9.375" style="66" customWidth="1"/>
    <col min="5133" max="5133" width="1.125" style="66" customWidth="1"/>
    <col min="5134" max="5134" width="8.125" style="66" customWidth="1"/>
    <col min="5135" max="5135" width="8.75" style="66" customWidth="1"/>
    <col min="5136" max="5376" width="10" style="66"/>
    <col min="5377" max="5377" width="1.25" style="66" customWidth="1"/>
    <col min="5378" max="5378" width="12.5" style="66" customWidth="1"/>
    <col min="5379" max="5379" width="6.25" style="66" customWidth="1"/>
    <col min="5380" max="5380" width="9.375" style="66" customWidth="1"/>
    <col min="5381" max="5381" width="6.25" style="66" customWidth="1"/>
    <col min="5382" max="5382" width="9.375" style="66" customWidth="1"/>
    <col min="5383" max="5383" width="6.25" style="66" customWidth="1"/>
    <col min="5384" max="5384" width="9.375" style="66" customWidth="1"/>
    <col min="5385" max="5385" width="6.25" style="66" customWidth="1"/>
    <col min="5386" max="5386" width="9.375" style="66" customWidth="1"/>
    <col min="5387" max="5387" width="6.25" style="66" customWidth="1"/>
    <col min="5388" max="5388" width="9.375" style="66" customWidth="1"/>
    <col min="5389" max="5389" width="1.125" style="66" customWidth="1"/>
    <col min="5390" max="5390" width="8.125" style="66" customWidth="1"/>
    <col min="5391" max="5391" width="8.75" style="66" customWidth="1"/>
    <col min="5392" max="5632" width="10" style="66"/>
    <col min="5633" max="5633" width="1.25" style="66" customWidth="1"/>
    <col min="5634" max="5634" width="12.5" style="66" customWidth="1"/>
    <col min="5635" max="5635" width="6.25" style="66" customWidth="1"/>
    <col min="5636" max="5636" width="9.375" style="66" customWidth="1"/>
    <col min="5637" max="5637" width="6.25" style="66" customWidth="1"/>
    <col min="5638" max="5638" width="9.375" style="66" customWidth="1"/>
    <col min="5639" max="5639" width="6.25" style="66" customWidth="1"/>
    <col min="5640" max="5640" width="9.375" style="66" customWidth="1"/>
    <col min="5641" max="5641" width="6.25" style="66" customWidth="1"/>
    <col min="5642" max="5642" width="9.375" style="66" customWidth="1"/>
    <col min="5643" max="5643" width="6.25" style="66" customWidth="1"/>
    <col min="5644" max="5644" width="9.375" style="66" customWidth="1"/>
    <col min="5645" max="5645" width="1.125" style="66" customWidth="1"/>
    <col min="5646" max="5646" width="8.125" style="66" customWidth="1"/>
    <col min="5647" max="5647" width="8.75" style="66" customWidth="1"/>
    <col min="5648" max="5888" width="10" style="66"/>
    <col min="5889" max="5889" width="1.25" style="66" customWidth="1"/>
    <col min="5890" max="5890" width="12.5" style="66" customWidth="1"/>
    <col min="5891" max="5891" width="6.25" style="66" customWidth="1"/>
    <col min="5892" max="5892" width="9.375" style="66" customWidth="1"/>
    <col min="5893" max="5893" width="6.25" style="66" customWidth="1"/>
    <col min="5894" max="5894" width="9.375" style="66" customWidth="1"/>
    <col min="5895" max="5895" width="6.25" style="66" customWidth="1"/>
    <col min="5896" max="5896" width="9.375" style="66" customWidth="1"/>
    <col min="5897" max="5897" width="6.25" style="66" customWidth="1"/>
    <col min="5898" max="5898" width="9.375" style="66" customWidth="1"/>
    <col min="5899" max="5899" width="6.25" style="66" customWidth="1"/>
    <col min="5900" max="5900" width="9.375" style="66" customWidth="1"/>
    <col min="5901" max="5901" width="1.125" style="66" customWidth="1"/>
    <col min="5902" max="5902" width="8.125" style="66" customWidth="1"/>
    <col min="5903" max="5903" width="8.75" style="66" customWidth="1"/>
    <col min="5904" max="6144" width="10" style="66"/>
    <col min="6145" max="6145" width="1.25" style="66" customWidth="1"/>
    <col min="6146" max="6146" width="12.5" style="66" customWidth="1"/>
    <col min="6147" max="6147" width="6.25" style="66" customWidth="1"/>
    <col min="6148" max="6148" width="9.375" style="66" customWidth="1"/>
    <col min="6149" max="6149" width="6.25" style="66" customWidth="1"/>
    <col min="6150" max="6150" width="9.375" style="66" customWidth="1"/>
    <col min="6151" max="6151" width="6.25" style="66" customWidth="1"/>
    <col min="6152" max="6152" width="9.375" style="66" customWidth="1"/>
    <col min="6153" max="6153" width="6.25" style="66" customWidth="1"/>
    <col min="6154" max="6154" width="9.375" style="66" customWidth="1"/>
    <col min="6155" max="6155" width="6.25" style="66" customWidth="1"/>
    <col min="6156" max="6156" width="9.375" style="66" customWidth="1"/>
    <col min="6157" max="6157" width="1.125" style="66" customWidth="1"/>
    <col min="6158" max="6158" width="8.125" style="66" customWidth="1"/>
    <col min="6159" max="6159" width="8.75" style="66" customWidth="1"/>
    <col min="6160" max="6400" width="10" style="66"/>
    <col min="6401" max="6401" width="1.25" style="66" customWidth="1"/>
    <col min="6402" max="6402" width="12.5" style="66" customWidth="1"/>
    <col min="6403" max="6403" width="6.25" style="66" customWidth="1"/>
    <col min="6404" max="6404" width="9.375" style="66" customWidth="1"/>
    <col min="6405" max="6405" width="6.25" style="66" customWidth="1"/>
    <col min="6406" max="6406" width="9.375" style="66" customWidth="1"/>
    <col min="6407" max="6407" width="6.25" style="66" customWidth="1"/>
    <col min="6408" max="6408" width="9.375" style="66" customWidth="1"/>
    <col min="6409" max="6409" width="6.25" style="66" customWidth="1"/>
    <col min="6410" max="6410" width="9.375" style="66" customWidth="1"/>
    <col min="6411" max="6411" width="6.25" style="66" customWidth="1"/>
    <col min="6412" max="6412" width="9.375" style="66" customWidth="1"/>
    <col min="6413" max="6413" width="1.125" style="66" customWidth="1"/>
    <col min="6414" max="6414" width="8.125" style="66" customWidth="1"/>
    <col min="6415" max="6415" width="8.75" style="66" customWidth="1"/>
    <col min="6416" max="6656" width="10" style="66"/>
    <col min="6657" max="6657" width="1.25" style="66" customWidth="1"/>
    <col min="6658" max="6658" width="12.5" style="66" customWidth="1"/>
    <col min="6659" max="6659" width="6.25" style="66" customWidth="1"/>
    <col min="6660" max="6660" width="9.375" style="66" customWidth="1"/>
    <col min="6661" max="6661" width="6.25" style="66" customWidth="1"/>
    <col min="6662" max="6662" width="9.375" style="66" customWidth="1"/>
    <col min="6663" max="6663" width="6.25" style="66" customWidth="1"/>
    <col min="6664" max="6664" width="9.375" style="66" customWidth="1"/>
    <col min="6665" max="6665" width="6.25" style="66" customWidth="1"/>
    <col min="6666" max="6666" width="9.375" style="66" customWidth="1"/>
    <col min="6667" max="6667" width="6.25" style="66" customWidth="1"/>
    <col min="6668" max="6668" width="9.375" style="66" customWidth="1"/>
    <col min="6669" max="6669" width="1.125" style="66" customWidth="1"/>
    <col min="6670" max="6670" width="8.125" style="66" customWidth="1"/>
    <col min="6671" max="6671" width="8.75" style="66" customWidth="1"/>
    <col min="6672" max="6912" width="10" style="66"/>
    <col min="6913" max="6913" width="1.25" style="66" customWidth="1"/>
    <col min="6914" max="6914" width="12.5" style="66" customWidth="1"/>
    <col min="6915" max="6915" width="6.25" style="66" customWidth="1"/>
    <col min="6916" max="6916" width="9.375" style="66" customWidth="1"/>
    <col min="6917" max="6917" width="6.25" style="66" customWidth="1"/>
    <col min="6918" max="6918" width="9.375" style="66" customWidth="1"/>
    <col min="6919" max="6919" width="6.25" style="66" customWidth="1"/>
    <col min="6920" max="6920" width="9.375" style="66" customWidth="1"/>
    <col min="6921" max="6921" width="6.25" style="66" customWidth="1"/>
    <col min="6922" max="6922" width="9.375" style="66" customWidth="1"/>
    <col min="6923" max="6923" width="6.25" style="66" customWidth="1"/>
    <col min="6924" max="6924" width="9.375" style="66" customWidth="1"/>
    <col min="6925" max="6925" width="1.125" style="66" customWidth="1"/>
    <col min="6926" max="6926" width="8.125" style="66" customWidth="1"/>
    <col min="6927" max="6927" width="8.75" style="66" customWidth="1"/>
    <col min="6928" max="7168" width="10" style="66"/>
    <col min="7169" max="7169" width="1.25" style="66" customWidth="1"/>
    <col min="7170" max="7170" width="12.5" style="66" customWidth="1"/>
    <col min="7171" max="7171" width="6.25" style="66" customWidth="1"/>
    <col min="7172" max="7172" width="9.375" style="66" customWidth="1"/>
    <col min="7173" max="7173" width="6.25" style="66" customWidth="1"/>
    <col min="7174" max="7174" width="9.375" style="66" customWidth="1"/>
    <col min="7175" max="7175" width="6.25" style="66" customWidth="1"/>
    <col min="7176" max="7176" width="9.375" style="66" customWidth="1"/>
    <col min="7177" max="7177" width="6.25" style="66" customWidth="1"/>
    <col min="7178" max="7178" width="9.375" style="66" customWidth="1"/>
    <col min="7179" max="7179" width="6.25" style="66" customWidth="1"/>
    <col min="7180" max="7180" width="9.375" style="66" customWidth="1"/>
    <col min="7181" max="7181" width="1.125" style="66" customWidth="1"/>
    <col min="7182" max="7182" width="8.125" style="66" customWidth="1"/>
    <col min="7183" max="7183" width="8.75" style="66" customWidth="1"/>
    <col min="7184" max="7424" width="10" style="66"/>
    <col min="7425" max="7425" width="1.25" style="66" customWidth="1"/>
    <col min="7426" max="7426" width="12.5" style="66" customWidth="1"/>
    <col min="7427" max="7427" width="6.25" style="66" customWidth="1"/>
    <col min="7428" max="7428" width="9.375" style="66" customWidth="1"/>
    <col min="7429" max="7429" width="6.25" style="66" customWidth="1"/>
    <col min="7430" max="7430" width="9.375" style="66" customWidth="1"/>
    <col min="7431" max="7431" width="6.25" style="66" customWidth="1"/>
    <col min="7432" max="7432" width="9.375" style="66" customWidth="1"/>
    <col min="7433" max="7433" width="6.25" style="66" customWidth="1"/>
    <col min="7434" max="7434" width="9.375" style="66" customWidth="1"/>
    <col min="7435" max="7435" width="6.25" style="66" customWidth="1"/>
    <col min="7436" max="7436" width="9.375" style="66" customWidth="1"/>
    <col min="7437" max="7437" width="1.125" style="66" customWidth="1"/>
    <col min="7438" max="7438" width="8.125" style="66" customWidth="1"/>
    <col min="7439" max="7439" width="8.75" style="66" customWidth="1"/>
    <col min="7440" max="7680" width="10" style="66"/>
    <col min="7681" max="7681" width="1.25" style="66" customWidth="1"/>
    <col min="7682" max="7682" width="12.5" style="66" customWidth="1"/>
    <col min="7683" max="7683" width="6.25" style="66" customWidth="1"/>
    <col min="7684" max="7684" width="9.375" style="66" customWidth="1"/>
    <col min="7685" max="7685" width="6.25" style="66" customWidth="1"/>
    <col min="7686" max="7686" width="9.375" style="66" customWidth="1"/>
    <col min="7687" max="7687" width="6.25" style="66" customWidth="1"/>
    <col min="7688" max="7688" width="9.375" style="66" customWidth="1"/>
    <col min="7689" max="7689" width="6.25" style="66" customWidth="1"/>
    <col min="7690" max="7690" width="9.375" style="66" customWidth="1"/>
    <col min="7691" max="7691" width="6.25" style="66" customWidth="1"/>
    <col min="7692" max="7692" width="9.375" style="66" customWidth="1"/>
    <col min="7693" max="7693" width="1.125" style="66" customWidth="1"/>
    <col min="7694" max="7694" width="8.125" style="66" customWidth="1"/>
    <col min="7695" max="7695" width="8.75" style="66" customWidth="1"/>
    <col min="7696" max="7936" width="10" style="66"/>
    <col min="7937" max="7937" width="1.25" style="66" customWidth="1"/>
    <col min="7938" max="7938" width="12.5" style="66" customWidth="1"/>
    <col min="7939" max="7939" width="6.25" style="66" customWidth="1"/>
    <col min="7940" max="7940" width="9.375" style="66" customWidth="1"/>
    <col min="7941" max="7941" width="6.25" style="66" customWidth="1"/>
    <col min="7942" max="7942" width="9.375" style="66" customWidth="1"/>
    <col min="7943" max="7943" width="6.25" style="66" customWidth="1"/>
    <col min="7944" max="7944" width="9.375" style="66" customWidth="1"/>
    <col min="7945" max="7945" width="6.25" style="66" customWidth="1"/>
    <col min="7946" max="7946" width="9.375" style="66" customWidth="1"/>
    <col min="7947" max="7947" width="6.25" style="66" customWidth="1"/>
    <col min="7948" max="7948" width="9.375" style="66" customWidth="1"/>
    <col min="7949" max="7949" width="1.125" style="66" customWidth="1"/>
    <col min="7950" max="7950" width="8.125" style="66" customWidth="1"/>
    <col min="7951" max="7951" width="8.75" style="66" customWidth="1"/>
    <col min="7952" max="8192" width="10" style="66"/>
    <col min="8193" max="8193" width="1.25" style="66" customWidth="1"/>
    <col min="8194" max="8194" width="12.5" style="66" customWidth="1"/>
    <col min="8195" max="8195" width="6.25" style="66" customWidth="1"/>
    <col min="8196" max="8196" width="9.375" style="66" customWidth="1"/>
    <col min="8197" max="8197" width="6.25" style="66" customWidth="1"/>
    <col min="8198" max="8198" width="9.375" style="66" customWidth="1"/>
    <col min="8199" max="8199" width="6.25" style="66" customWidth="1"/>
    <col min="8200" max="8200" width="9.375" style="66" customWidth="1"/>
    <col min="8201" max="8201" width="6.25" style="66" customWidth="1"/>
    <col min="8202" max="8202" width="9.375" style="66" customWidth="1"/>
    <col min="8203" max="8203" width="6.25" style="66" customWidth="1"/>
    <col min="8204" max="8204" width="9.375" style="66" customWidth="1"/>
    <col min="8205" max="8205" width="1.125" style="66" customWidth="1"/>
    <col min="8206" max="8206" width="8.125" style="66" customWidth="1"/>
    <col min="8207" max="8207" width="8.75" style="66" customWidth="1"/>
    <col min="8208" max="8448" width="10" style="66"/>
    <col min="8449" max="8449" width="1.25" style="66" customWidth="1"/>
    <col min="8450" max="8450" width="12.5" style="66" customWidth="1"/>
    <col min="8451" max="8451" width="6.25" style="66" customWidth="1"/>
    <col min="8452" max="8452" width="9.375" style="66" customWidth="1"/>
    <col min="8453" max="8453" width="6.25" style="66" customWidth="1"/>
    <col min="8454" max="8454" width="9.375" style="66" customWidth="1"/>
    <col min="8455" max="8455" width="6.25" style="66" customWidth="1"/>
    <col min="8456" max="8456" width="9.375" style="66" customWidth="1"/>
    <col min="8457" max="8457" width="6.25" style="66" customWidth="1"/>
    <col min="8458" max="8458" width="9.375" style="66" customWidth="1"/>
    <col min="8459" max="8459" width="6.25" style="66" customWidth="1"/>
    <col min="8460" max="8460" width="9.375" style="66" customWidth="1"/>
    <col min="8461" max="8461" width="1.125" style="66" customWidth="1"/>
    <col min="8462" max="8462" width="8.125" style="66" customWidth="1"/>
    <col min="8463" max="8463" width="8.75" style="66" customWidth="1"/>
    <col min="8464" max="8704" width="10" style="66"/>
    <col min="8705" max="8705" width="1.25" style="66" customWidth="1"/>
    <col min="8706" max="8706" width="12.5" style="66" customWidth="1"/>
    <col min="8707" max="8707" width="6.25" style="66" customWidth="1"/>
    <col min="8708" max="8708" width="9.375" style="66" customWidth="1"/>
    <col min="8709" max="8709" width="6.25" style="66" customWidth="1"/>
    <col min="8710" max="8710" width="9.375" style="66" customWidth="1"/>
    <col min="8711" max="8711" width="6.25" style="66" customWidth="1"/>
    <col min="8712" max="8712" width="9.375" style="66" customWidth="1"/>
    <col min="8713" max="8713" width="6.25" style="66" customWidth="1"/>
    <col min="8714" max="8714" width="9.375" style="66" customWidth="1"/>
    <col min="8715" max="8715" width="6.25" style="66" customWidth="1"/>
    <col min="8716" max="8716" width="9.375" style="66" customWidth="1"/>
    <col min="8717" max="8717" width="1.125" style="66" customWidth="1"/>
    <col min="8718" max="8718" width="8.125" style="66" customWidth="1"/>
    <col min="8719" max="8719" width="8.75" style="66" customWidth="1"/>
    <col min="8720" max="8960" width="10" style="66"/>
    <col min="8961" max="8961" width="1.25" style="66" customWidth="1"/>
    <col min="8962" max="8962" width="12.5" style="66" customWidth="1"/>
    <col min="8963" max="8963" width="6.25" style="66" customWidth="1"/>
    <col min="8964" max="8964" width="9.375" style="66" customWidth="1"/>
    <col min="8965" max="8965" width="6.25" style="66" customWidth="1"/>
    <col min="8966" max="8966" width="9.375" style="66" customWidth="1"/>
    <col min="8967" max="8967" width="6.25" style="66" customWidth="1"/>
    <col min="8968" max="8968" width="9.375" style="66" customWidth="1"/>
    <col min="8969" max="8969" width="6.25" style="66" customWidth="1"/>
    <col min="8970" max="8970" width="9.375" style="66" customWidth="1"/>
    <col min="8971" max="8971" width="6.25" style="66" customWidth="1"/>
    <col min="8972" max="8972" width="9.375" style="66" customWidth="1"/>
    <col min="8973" max="8973" width="1.125" style="66" customWidth="1"/>
    <col min="8974" max="8974" width="8.125" style="66" customWidth="1"/>
    <col min="8975" max="8975" width="8.75" style="66" customWidth="1"/>
    <col min="8976" max="9216" width="10" style="66"/>
    <col min="9217" max="9217" width="1.25" style="66" customWidth="1"/>
    <col min="9218" max="9218" width="12.5" style="66" customWidth="1"/>
    <col min="9219" max="9219" width="6.25" style="66" customWidth="1"/>
    <col min="9220" max="9220" width="9.375" style="66" customWidth="1"/>
    <col min="9221" max="9221" width="6.25" style="66" customWidth="1"/>
    <col min="9222" max="9222" width="9.375" style="66" customWidth="1"/>
    <col min="9223" max="9223" width="6.25" style="66" customWidth="1"/>
    <col min="9224" max="9224" width="9.375" style="66" customWidth="1"/>
    <col min="9225" max="9225" width="6.25" style="66" customWidth="1"/>
    <col min="9226" max="9226" width="9.375" style="66" customWidth="1"/>
    <col min="9227" max="9227" width="6.25" style="66" customWidth="1"/>
    <col min="9228" max="9228" width="9.375" style="66" customWidth="1"/>
    <col min="9229" max="9229" width="1.125" style="66" customWidth="1"/>
    <col min="9230" max="9230" width="8.125" style="66" customWidth="1"/>
    <col min="9231" max="9231" width="8.75" style="66" customWidth="1"/>
    <col min="9232" max="9472" width="10" style="66"/>
    <col min="9473" max="9473" width="1.25" style="66" customWidth="1"/>
    <col min="9474" max="9474" width="12.5" style="66" customWidth="1"/>
    <col min="9475" max="9475" width="6.25" style="66" customWidth="1"/>
    <col min="9476" max="9476" width="9.375" style="66" customWidth="1"/>
    <col min="9477" max="9477" width="6.25" style="66" customWidth="1"/>
    <col min="9478" max="9478" width="9.375" style="66" customWidth="1"/>
    <col min="9479" max="9479" width="6.25" style="66" customWidth="1"/>
    <col min="9480" max="9480" width="9.375" style="66" customWidth="1"/>
    <col min="9481" max="9481" width="6.25" style="66" customWidth="1"/>
    <col min="9482" max="9482" width="9.375" style="66" customWidth="1"/>
    <col min="9483" max="9483" width="6.25" style="66" customWidth="1"/>
    <col min="9484" max="9484" width="9.375" style="66" customWidth="1"/>
    <col min="9485" max="9485" width="1.125" style="66" customWidth="1"/>
    <col min="9486" max="9486" width="8.125" style="66" customWidth="1"/>
    <col min="9487" max="9487" width="8.75" style="66" customWidth="1"/>
    <col min="9488" max="9728" width="10" style="66"/>
    <col min="9729" max="9729" width="1.25" style="66" customWidth="1"/>
    <col min="9730" max="9730" width="12.5" style="66" customWidth="1"/>
    <col min="9731" max="9731" width="6.25" style="66" customWidth="1"/>
    <col min="9732" max="9732" width="9.375" style="66" customWidth="1"/>
    <col min="9733" max="9733" width="6.25" style="66" customWidth="1"/>
    <col min="9734" max="9734" width="9.375" style="66" customWidth="1"/>
    <col min="9735" max="9735" width="6.25" style="66" customWidth="1"/>
    <col min="9736" max="9736" width="9.375" style="66" customWidth="1"/>
    <col min="9737" max="9737" width="6.25" style="66" customWidth="1"/>
    <col min="9738" max="9738" width="9.375" style="66" customWidth="1"/>
    <col min="9739" max="9739" width="6.25" style="66" customWidth="1"/>
    <col min="9740" max="9740" width="9.375" style="66" customWidth="1"/>
    <col min="9741" max="9741" width="1.125" style="66" customWidth="1"/>
    <col min="9742" max="9742" width="8.125" style="66" customWidth="1"/>
    <col min="9743" max="9743" width="8.75" style="66" customWidth="1"/>
    <col min="9744" max="9984" width="10" style="66"/>
    <col min="9985" max="9985" width="1.25" style="66" customWidth="1"/>
    <col min="9986" max="9986" width="12.5" style="66" customWidth="1"/>
    <col min="9987" max="9987" width="6.25" style="66" customWidth="1"/>
    <col min="9988" max="9988" width="9.375" style="66" customWidth="1"/>
    <col min="9989" max="9989" width="6.25" style="66" customWidth="1"/>
    <col min="9990" max="9990" width="9.375" style="66" customWidth="1"/>
    <col min="9991" max="9991" width="6.25" style="66" customWidth="1"/>
    <col min="9992" max="9992" width="9.375" style="66" customWidth="1"/>
    <col min="9993" max="9993" width="6.25" style="66" customWidth="1"/>
    <col min="9994" max="9994" width="9.375" style="66" customWidth="1"/>
    <col min="9995" max="9995" width="6.25" style="66" customWidth="1"/>
    <col min="9996" max="9996" width="9.375" style="66" customWidth="1"/>
    <col min="9997" max="9997" width="1.125" style="66" customWidth="1"/>
    <col min="9998" max="9998" width="8.125" style="66" customWidth="1"/>
    <col min="9999" max="9999" width="8.75" style="66" customWidth="1"/>
    <col min="10000" max="10240" width="10" style="66"/>
    <col min="10241" max="10241" width="1.25" style="66" customWidth="1"/>
    <col min="10242" max="10242" width="12.5" style="66" customWidth="1"/>
    <col min="10243" max="10243" width="6.25" style="66" customWidth="1"/>
    <col min="10244" max="10244" width="9.375" style="66" customWidth="1"/>
    <col min="10245" max="10245" width="6.25" style="66" customWidth="1"/>
    <col min="10246" max="10246" width="9.375" style="66" customWidth="1"/>
    <col min="10247" max="10247" width="6.25" style="66" customWidth="1"/>
    <col min="10248" max="10248" width="9.375" style="66" customWidth="1"/>
    <col min="10249" max="10249" width="6.25" style="66" customWidth="1"/>
    <col min="10250" max="10250" width="9.375" style="66" customWidth="1"/>
    <col min="10251" max="10251" width="6.25" style="66" customWidth="1"/>
    <col min="10252" max="10252" width="9.375" style="66" customWidth="1"/>
    <col min="10253" max="10253" width="1.125" style="66" customWidth="1"/>
    <col min="10254" max="10254" width="8.125" style="66" customWidth="1"/>
    <col min="10255" max="10255" width="8.75" style="66" customWidth="1"/>
    <col min="10256" max="10496" width="10" style="66"/>
    <col min="10497" max="10497" width="1.25" style="66" customWidth="1"/>
    <col min="10498" max="10498" width="12.5" style="66" customWidth="1"/>
    <col min="10499" max="10499" width="6.25" style="66" customWidth="1"/>
    <col min="10500" max="10500" width="9.375" style="66" customWidth="1"/>
    <col min="10501" max="10501" width="6.25" style="66" customWidth="1"/>
    <col min="10502" max="10502" width="9.375" style="66" customWidth="1"/>
    <col min="10503" max="10503" width="6.25" style="66" customWidth="1"/>
    <col min="10504" max="10504" width="9.375" style="66" customWidth="1"/>
    <col min="10505" max="10505" width="6.25" style="66" customWidth="1"/>
    <col min="10506" max="10506" width="9.375" style="66" customWidth="1"/>
    <col min="10507" max="10507" width="6.25" style="66" customWidth="1"/>
    <col min="10508" max="10508" width="9.375" style="66" customWidth="1"/>
    <col min="10509" max="10509" width="1.125" style="66" customWidth="1"/>
    <col min="10510" max="10510" width="8.125" style="66" customWidth="1"/>
    <col min="10511" max="10511" width="8.75" style="66" customWidth="1"/>
    <col min="10512" max="10752" width="10" style="66"/>
    <col min="10753" max="10753" width="1.25" style="66" customWidth="1"/>
    <col min="10754" max="10754" width="12.5" style="66" customWidth="1"/>
    <col min="10755" max="10755" width="6.25" style="66" customWidth="1"/>
    <col min="10756" max="10756" width="9.375" style="66" customWidth="1"/>
    <col min="10757" max="10757" width="6.25" style="66" customWidth="1"/>
    <col min="10758" max="10758" width="9.375" style="66" customWidth="1"/>
    <col min="10759" max="10759" width="6.25" style="66" customWidth="1"/>
    <col min="10760" max="10760" width="9.375" style="66" customWidth="1"/>
    <col min="10761" max="10761" width="6.25" style="66" customWidth="1"/>
    <col min="10762" max="10762" width="9.375" style="66" customWidth="1"/>
    <col min="10763" max="10763" width="6.25" style="66" customWidth="1"/>
    <col min="10764" max="10764" width="9.375" style="66" customWidth="1"/>
    <col min="10765" max="10765" width="1.125" style="66" customWidth="1"/>
    <col min="10766" max="10766" width="8.125" style="66" customWidth="1"/>
    <col min="10767" max="10767" width="8.75" style="66" customWidth="1"/>
    <col min="10768" max="11008" width="10" style="66"/>
    <col min="11009" max="11009" width="1.25" style="66" customWidth="1"/>
    <col min="11010" max="11010" width="12.5" style="66" customWidth="1"/>
    <col min="11011" max="11011" width="6.25" style="66" customWidth="1"/>
    <col min="11012" max="11012" width="9.375" style="66" customWidth="1"/>
    <col min="11013" max="11013" width="6.25" style="66" customWidth="1"/>
    <col min="11014" max="11014" width="9.375" style="66" customWidth="1"/>
    <col min="11015" max="11015" width="6.25" style="66" customWidth="1"/>
    <col min="11016" max="11016" width="9.375" style="66" customWidth="1"/>
    <col min="11017" max="11017" width="6.25" style="66" customWidth="1"/>
    <col min="11018" max="11018" width="9.375" style="66" customWidth="1"/>
    <col min="11019" max="11019" width="6.25" style="66" customWidth="1"/>
    <col min="11020" max="11020" width="9.375" style="66" customWidth="1"/>
    <col min="11021" max="11021" width="1.125" style="66" customWidth="1"/>
    <col min="11022" max="11022" width="8.125" style="66" customWidth="1"/>
    <col min="11023" max="11023" width="8.75" style="66" customWidth="1"/>
    <col min="11024" max="11264" width="10" style="66"/>
    <col min="11265" max="11265" width="1.25" style="66" customWidth="1"/>
    <col min="11266" max="11266" width="12.5" style="66" customWidth="1"/>
    <col min="11267" max="11267" width="6.25" style="66" customWidth="1"/>
    <col min="11268" max="11268" width="9.375" style="66" customWidth="1"/>
    <col min="11269" max="11269" width="6.25" style="66" customWidth="1"/>
    <col min="11270" max="11270" width="9.375" style="66" customWidth="1"/>
    <col min="11271" max="11271" width="6.25" style="66" customWidth="1"/>
    <col min="11272" max="11272" width="9.375" style="66" customWidth="1"/>
    <col min="11273" max="11273" width="6.25" style="66" customWidth="1"/>
    <col min="11274" max="11274" width="9.375" style="66" customWidth="1"/>
    <col min="11275" max="11275" width="6.25" style="66" customWidth="1"/>
    <col min="11276" max="11276" width="9.375" style="66" customWidth="1"/>
    <col min="11277" max="11277" width="1.125" style="66" customWidth="1"/>
    <col min="11278" max="11278" width="8.125" style="66" customWidth="1"/>
    <col min="11279" max="11279" width="8.75" style="66" customWidth="1"/>
    <col min="11280" max="11520" width="10" style="66"/>
    <col min="11521" max="11521" width="1.25" style="66" customWidth="1"/>
    <col min="11522" max="11522" width="12.5" style="66" customWidth="1"/>
    <col min="11523" max="11523" width="6.25" style="66" customWidth="1"/>
    <col min="11524" max="11524" width="9.375" style="66" customWidth="1"/>
    <col min="11525" max="11525" width="6.25" style="66" customWidth="1"/>
    <col min="11526" max="11526" width="9.375" style="66" customWidth="1"/>
    <col min="11527" max="11527" width="6.25" style="66" customWidth="1"/>
    <col min="11528" max="11528" width="9.375" style="66" customWidth="1"/>
    <col min="11529" max="11529" width="6.25" style="66" customWidth="1"/>
    <col min="11530" max="11530" width="9.375" style="66" customWidth="1"/>
    <col min="11531" max="11531" width="6.25" style="66" customWidth="1"/>
    <col min="11532" max="11532" width="9.375" style="66" customWidth="1"/>
    <col min="11533" max="11533" width="1.125" style="66" customWidth="1"/>
    <col min="11534" max="11534" width="8.125" style="66" customWidth="1"/>
    <col min="11535" max="11535" width="8.75" style="66" customWidth="1"/>
    <col min="11536" max="11776" width="10" style="66"/>
    <col min="11777" max="11777" width="1.25" style="66" customWidth="1"/>
    <col min="11778" max="11778" width="12.5" style="66" customWidth="1"/>
    <col min="11779" max="11779" width="6.25" style="66" customWidth="1"/>
    <col min="11780" max="11780" width="9.375" style="66" customWidth="1"/>
    <col min="11781" max="11781" width="6.25" style="66" customWidth="1"/>
    <col min="11782" max="11782" width="9.375" style="66" customWidth="1"/>
    <col min="11783" max="11783" width="6.25" style="66" customWidth="1"/>
    <col min="11784" max="11784" width="9.375" style="66" customWidth="1"/>
    <col min="11785" max="11785" width="6.25" style="66" customWidth="1"/>
    <col min="11786" max="11786" width="9.375" style="66" customWidth="1"/>
    <col min="11787" max="11787" width="6.25" style="66" customWidth="1"/>
    <col min="11788" max="11788" width="9.375" style="66" customWidth="1"/>
    <col min="11789" max="11789" width="1.125" style="66" customWidth="1"/>
    <col min="11790" max="11790" width="8.125" style="66" customWidth="1"/>
    <col min="11791" max="11791" width="8.75" style="66" customWidth="1"/>
    <col min="11792" max="12032" width="10" style="66"/>
    <col min="12033" max="12033" width="1.25" style="66" customWidth="1"/>
    <col min="12034" max="12034" width="12.5" style="66" customWidth="1"/>
    <col min="12035" max="12035" width="6.25" style="66" customWidth="1"/>
    <col min="12036" max="12036" width="9.375" style="66" customWidth="1"/>
    <col min="12037" max="12037" width="6.25" style="66" customWidth="1"/>
    <col min="12038" max="12038" width="9.375" style="66" customWidth="1"/>
    <col min="12039" max="12039" width="6.25" style="66" customWidth="1"/>
    <col min="12040" max="12040" width="9.375" style="66" customWidth="1"/>
    <col min="12041" max="12041" width="6.25" style="66" customWidth="1"/>
    <col min="12042" max="12042" width="9.375" style="66" customWidth="1"/>
    <col min="12043" max="12043" width="6.25" style="66" customWidth="1"/>
    <col min="12044" max="12044" width="9.375" style="66" customWidth="1"/>
    <col min="12045" max="12045" width="1.125" style="66" customWidth="1"/>
    <col min="12046" max="12046" width="8.125" style="66" customWidth="1"/>
    <col min="12047" max="12047" width="8.75" style="66" customWidth="1"/>
    <col min="12048" max="12288" width="10" style="66"/>
    <col min="12289" max="12289" width="1.25" style="66" customWidth="1"/>
    <col min="12290" max="12290" width="12.5" style="66" customWidth="1"/>
    <col min="12291" max="12291" width="6.25" style="66" customWidth="1"/>
    <col min="12292" max="12292" width="9.375" style="66" customWidth="1"/>
    <col min="12293" max="12293" width="6.25" style="66" customWidth="1"/>
    <col min="12294" max="12294" width="9.375" style="66" customWidth="1"/>
    <col min="12295" max="12295" width="6.25" style="66" customWidth="1"/>
    <col min="12296" max="12296" width="9.375" style="66" customWidth="1"/>
    <col min="12297" max="12297" width="6.25" style="66" customWidth="1"/>
    <col min="12298" max="12298" width="9.375" style="66" customWidth="1"/>
    <col min="12299" max="12299" width="6.25" style="66" customWidth="1"/>
    <col min="12300" max="12300" width="9.375" style="66" customWidth="1"/>
    <col min="12301" max="12301" width="1.125" style="66" customWidth="1"/>
    <col min="12302" max="12302" width="8.125" style="66" customWidth="1"/>
    <col min="12303" max="12303" width="8.75" style="66" customWidth="1"/>
    <col min="12304" max="12544" width="10" style="66"/>
    <col min="12545" max="12545" width="1.25" style="66" customWidth="1"/>
    <col min="12546" max="12546" width="12.5" style="66" customWidth="1"/>
    <col min="12547" max="12547" width="6.25" style="66" customWidth="1"/>
    <col min="12548" max="12548" width="9.375" style="66" customWidth="1"/>
    <col min="12549" max="12549" width="6.25" style="66" customWidth="1"/>
    <col min="12550" max="12550" width="9.375" style="66" customWidth="1"/>
    <col min="12551" max="12551" width="6.25" style="66" customWidth="1"/>
    <col min="12552" max="12552" width="9.375" style="66" customWidth="1"/>
    <col min="12553" max="12553" width="6.25" style="66" customWidth="1"/>
    <col min="12554" max="12554" width="9.375" style="66" customWidth="1"/>
    <col min="12555" max="12555" width="6.25" style="66" customWidth="1"/>
    <col min="12556" max="12556" width="9.375" style="66" customWidth="1"/>
    <col min="12557" max="12557" width="1.125" style="66" customWidth="1"/>
    <col min="12558" max="12558" width="8.125" style="66" customWidth="1"/>
    <col min="12559" max="12559" width="8.75" style="66" customWidth="1"/>
    <col min="12560" max="12800" width="10" style="66"/>
    <col min="12801" max="12801" width="1.25" style="66" customWidth="1"/>
    <col min="12802" max="12802" width="12.5" style="66" customWidth="1"/>
    <col min="12803" max="12803" width="6.25" style="66" customWidth="1"/>
    <col min="12804" max="12804" width="9.375" style="66" customWidth="1"/>
    <col min="12805" max="12805" width="6.25" style="66" customWidth="1"/>
    <col min="12806" max="12806" width="9.375" style="66" customWidth="1"/>
    <col min="12807" max="12807" width="6.25" style="66" customWidth="1"/>
    <col min="12808" max="12808" width="9.375" style="66" customWidth="1"/>
    <col min="12809" max="12809" width="6.25" style="66" customWidth="1"/>
    <col min="12810" max="12810" width="9.375" style="66" customWidth="1"/>
    <col min="12811" max="12811" width="6.25" style="66" customWidth="1"/>
    <col min="12812" max="12812" width="9.375" style="66" customWidth="1"/>
    <col min="12813" max="12813" width="1.125" style="66" customWidth="1"/>
    <col min="12814" max="12814" width="8.125" style="66" customWidth="1"/>
    <col min="12815" max="12815" width="8.75" style="66" customWidth="1"/>
    <col min="12816" max="13056" width="10" style="66"/>
    <col min="13057" max="13057" width="1.25" style="66" customWidth="1"/>
    <col min="13058" max="13058" width="12.5" style="66" customWidth="1"/>
    <col min="13059" max="13059" width="6.25" style="66" customWidth="1"/>
    <col min="13060" max="13060" width="9.375" style="66" customWidth="1"/>
    <col min="13061" max="13061" width="6.25" style="66" customWidth="1"/>
    <col min="13062" max="13062" width="9.375" style="66" customWidth="1"/>
    <col min="13063" max="13063" width="6.25" style="66" customWidth="1"/>
    <col min="13064" max="13064" width="9.375" style="66" customWidth="1"/>
    <col min="13065" max="13065" width="6.25" style="66" customWidth="1"/>
    <col min="13066" max="13066" width="9.375" style="66" customWidth="1"/>
    <col min="13067" max="13067" width="6.25" style="66" customWidth="1"/>
    <col min="13068" max="13068" width="9.375" style="66" customWidth="1"/>
    <col min="13069" max="13069" width="1.125" style="66" customWidth="1"/>
    <col min="13070" max="13070" width="8.125" style="66" customWidth="1"/>
    <col min="13071" max="13071" width="8.75" style="66" customWidth="1"/>
    <col min="13072" max="13312" width="10" style="66"/>
    <col min="13313" max="13313" width="1.25" style="66" customWidth="1"/>
    <col min="13314" max="13314" width="12.5" style="66" customWidth="1"/>
    <col min="13315" max="13315" width="6.25" style="66" customWidth="1"/>
    <col min="13316" max="13316" width="9.375" style="66" customWidth="1"/>
    <col min="13317" max="13317" width="6.25" style="66" customWidth="1"/>
    <col min="13318" max="13318" width="9.375" style="66" customWidth="1"/>
    <col min="13319" max="13319" width="6.25" style="66" customWidth="1"/>
    <col min="13320" max="13320" width="9.375" style="66" customWidth="1"/>
    <col min="13321" max="13321" width="6.25" style="66" customWidth="1"/>
    <col min="13322" max="13322" width="9.375" style="66" customWidth="1"/>
    <col min="13323" max="13323" width="6.25" style="66" customWidth="1"/>
    <col min="13324" max="13324" width="9.375" style="66" customWidth="1"/>
    <col min="13325" max="13325" width="1.125" style="66" customWidth="1"/>
    <col min="13326" max="13326" width="8.125" style="66" customWidth="1"/>
    <col min="13327" max="13327" width="8.75" style="66" customWidth="1"/>
    <col min="13328" max="13568" width="10" style="66"/>
    <col min="13569" max="13569" width="1.25" style="66" customWidth="1"/>
    <col min="13570" max="13570" width="12.5" style="66" customWidth="1"/>
    <col min="13571" max="13571" width="6.25" style="66" customWidth="1"/>
    <col min="13572" max="13572" width="9.375" style="66" customWidth="1"/>
    <col min="13573" max="13573" width="6.25" style="66" customWidth="1"/>
    <col min="13574" max="13574" width="9.375" style="66" customWidth="1"/>
    <col min="13575" max="13575" width="6.25" style="66" customWidth="1"/>
    <col min="13576" max="13576" width="9.375" style="66" customWidth="1"/>
    <col min="13577" max="13577" width="6.25" style="66" customWidth="1"/>
    <col min="13578" max="13578" width="9.375" style="66" customWidth="1"/>
    <col min="13579" max="13579" width="6.25" style="66" customWidth="1"/>
    <col min="13580" max="13580" width="9.375" style="66" customWidth="1"/>
    <col min="13581" max="13581" width="1.125" style="66" customWidth="1"/>
    <col min="13582" max="13582" width="8.125" style="66" customWidth="1"/>
    <col min="13583" max="13583" width="8.75" style="66" customWidth="1"/>
    <col min="13584" max="13824" width="10" style="66"/>
    <col min="13825" max="13825" width="1.25" style="66" customWidth="1"/>
    <col min="13826" max="13826" width="12.5" style="66" customWidth="1"/>
    <col min="13827" max="13827" width="6.25" style="66" customWidth="1"/>
    <col min="13828" max="13828" width="9.375" style="66" customWidth="1"/>
    <col min="13829" max="13829" width="6.25" style="66" customWidth="1"/>
    <col min="13830" max="13830" width="9.375" style="66" customWidth="1"/>
    <col min="13831" max="13831" width="6.25" style="66" customWidth="1"/>
    <col min="13832" max="13832" width="9.375" style="66" customWidth="1"/>
    <col min="13833" max="13833" width="6.25" style="66" customWidth="1"/>
    <col min="13834" max="13834" width="9.375" style="66" customWidth="1"/>
    <col min="13835" max="13835" width="6.25" style="66" customWidth="1"/>
    <col min="13836" max="13836" width="9.375" style="66" customWidth="1"/>
    <col min="13837" max="13837" width="1.125" style="66" customWidth="1"/>
    <col min="13838" max="13838" width="8.125" style="66" customWidth="1"/>
    <col min="13839" max="13839" width="8.75" style="66" customWidth="1"/>
    <col min="13840" max="14080" width="10" style="66"/>
    <col min="14081" max="14081" width="1.25" style="66" customWidth="1"/>
    <col min="14082" max="14082" width="12.5" style="66" customWidth="1"/>
    <col min="14083" max="14083" width="6.25" style="66" customWidth="1"/>
    <col min="14084" max="14084" width="9.375" style="66" customWidth="1"/>
    <col min="14085" max="14085" width="6.25" style="66" customWidth="1"/>
    <col min="14086" max="14086" width="9.375" style="66" customWidth="1"/>
    <col min="14087" max="14087" width="6.25" style="66" customWidth="1"/>
    <col min="14088" max="14088" width="9.375" style="66" customWidth="1"/>
    <col min="14089" max="14089" width="6.25" style="66" customWidth="1"/>
    <col min="14090" max="14090" width="9.375" style="66" customWidth="1"/>
    <col min="14091" max="14091" width="6.25" style="66" customWidth="1"/>
    <col min="14092" max="14092" width="9.375" style="66" customWidth="1"/>
    <col min="14093" max="14093" width="1.125" style="66" customWidth="1"/>
    <col min="14094" max="14094" width="8.125" style="66" customWidth="1"/>
    <col min="14095" max="14095" width="8.75" style="66" customWidth="1"/>
    <col min="14096" max="14336" width="10" style="66"/>
    <col min="14337" max="14337" width="1.25" style="66" customWidth="1"/>
    <col min="14338" max="14338" width="12.5" style="66" customWidth="1"/>
    <col min="14339" max="14339" width="6.25" style="66" customWidth="1"/>
    <col min="14340" max="14340" width="9.375" style="66" customWidth="1"/>
    <col min="14341" max="14341" width="6.25" style="66" customWidth="1"/>
    <col min="14342" max="14342" width="9.375" style="66" customWidth="1"/>
    <col min="14343" max="14343" width="6.25" style="66" customWidth="1"/>
    <col min="14344" max="14344" width="9.375" style="66" customWidth="1"/>
    <col min="14345" max="14345" width="6.25" style="66" customWidth="1"/>
    <col min="14346" max="14346" width="9.375" style="66" customWidth="1"/>
    <col min="14347" max="14347" width="6.25" style="66" customWidth="1"/>
    <col min="14348" max="14348" width="9.375" style="66" customWidth="1"/>
    <col min="14349" max="14349" width="1.125" style="66" customWidth="1"/>
    <col min="14350" max="14350" width="8.125" style="66" customWidth="1"/>
    <col min="14351" max="14351" width="8.75" style="66" customWidth="1"/>
    <col min="14352" max="14592" width="10" style="66"/>
    <col min="14593" max="14593" width="1.25" style="66" customWidth="1"/>
    <col min="14594" max="14594" width="12.5" style="66" customWidth="1"/>
    <col min="14595" max="14595" width="6.25" style="66" customWidth="1"/>
    <col min="14596" max="14596" width="9.375" style="66" customWidth="1"/>
    <col min="14597" max="14597" width="6.25" style="66" customWidth="1"/>
    <col min="14598" max="14598" width="9.375" style="66" customWidth="1"/>
    <col min="14599" max="14599" width="6.25" style="66" customWidth="1"/>
    <col min="14600" max="14600" width="9.375" style="66" customWidth="1"/>
    <col min="14601" max="14601" width="6.25" style="66" customWidth="1"/>
    <col min="14602" max="14602" width="9.375" style="66" customWidth="1"/>
    <col min="14603" max="14603" width="6.25" style="66" customWidth="1"/>
    <col min="14604" max="14604" width="9.375" style="66" customWidth="1"/>
    <col min="14605" max="14605" width="1.125" style="66" customWidth="1"/>
    <col min="14606" max="14606" width="8.125" style="66" customWidth="1"/>
    <col min="14607" max="14607" width="8.75" style="66" customWidth="1"/>
    <col min="14608" max="14848" width="10" style="66"/>
    <col min="14849" max="14849" width="1.25" style="66" customWidth="1"/>
    <col min="14850" max="14850" width="12.5" style="66" customWidth="1"/>
    <col min="14851" max="14851" width="6.25" style="66" customWidth="1"/>
    <col min="14852" max="14852" width="9.375" style="66" customWidth="1"/>
    <col min="14853" max="14853" width="6.25" style="66" customWidth="1"/>
    <col min="14854" max="14854" width="9.375" style="66" customWidth="1"/>
    <col min="14855" max="14855" width="6.25" style="66" customWidth="1"/>
    <col min="14856" max="14856" width="9.375" style="66" customWidth="1"/>
    <col min="14857" max="14857" width="6.25" style="66" customWidth="1"/>
    <col min="14858" max="14858" width="9.375" style="66" customWidth="1"/>
    <col min="14859" max="14859" width="6.25" style="66" customWidth="1"/>
    <col min="14860" max="14860" width="9.375" style="66" customWidth="1"/>
    <col min="14861" max="14861" width="1.125" style="66" customWidth="1"/>
    <col min="14862" max="14862" width="8.125" style="66" customWidth="1"/>
    <col min="14863" max="14863" width="8.75" style="66" customWidth="1"/>
    <col min="14864" max="15104" width="10" style="66"/>
    <col min="15105" max="15105" width="1.25" style="66" customWidth="1"/>
    <col min="15106" max="15106" width="12.5" style="66" customWidth="1"/>
    <col min="15107" max="15107" width="6.25" style="66" customWidth="1"/>
    <col min="15108" max="15108" width="9.375" style="66" customWidth="1"/>
    <col min="15109" max="15109" width="6.25" style="66" customWidth="1"/>
    <col min="15110" max="15110" width="9.375" style="66" customWidth="1"/>
    <col min="15111" max="15111" width="6.25" style="66" customWidth="1"/>
    <col min="15112" max="15112" width="9.375" style="66" customWidth="1"/>
    <col min="15113" max="15113" width="6.25" style="66" customWidth="1"/>
    <col min="15114" max="15114" width="9.375" style="66" customWidth="1"/>
    <col min="15115" max="15115" width="6.25" style="66" customWidth="1"/>
    <col min="15116" max="15116" width="9.375" style="66" customWidth="1"/>
    <col min="15117" max="15117" width="1.125" style="66" customWidth="1"/>
    <col min="15118" max="15118" width="8.125" style="66" customWidth="1"/>
    <col min="15119" max="15119" width="8.75" style="66" customWidth="1"/>
    <col min="15120" max="15360" width="10" style="66"/>
    <col min="15361" max="15361" width="1.25" style="66" customWidth="1"/>
    <col min="15362" max="15362" width="12.5" style="66" customWidth="1"/>
    <col min="15363" max="15363" width="6.25" style="66" customWidth="1"/>
    <col min="15364" max="15364" width="9.375" style="66" customWidth="1"/>
    <col min="15365" max="15365" width="6.25" style="66" customWidth="1"/>
    <col min="15366" max="15366" width="9.375" style="66" customWidth="1"/>
    <col min="15367" max="15367" width="6.25" style="66" customWidth="1"/>
    <col min="15368" max="15368" width="9.375" style="66" customWidth="1"/>
    <col min="15369" max="15369" width="6.25" style="66" customWidth="1"/>
    <col min="15370" max="15370" width="9.375" style="66" customWidth="1"/>
    <col min="15371" max="15371" width="6.25" style="66" customWidth="1"/>
    <col min="15372" max="15372" width="9.375" style="66" customWidth="1"/>
    <col min="15373" max="15373" width="1.125" style="66" customWidth="1"/>
    <col min="15374" max="15374" width="8.125" style="66" customWidth="1"/>
    <col min="15375" max="15375" width="8.75" style="66" customWidth="1"/>
    <col min="15376" max="15616" width="10" style="66"/>
    <col min="15617" max="15617" width="1.25" style="66" customWidth="1"/>
    <col min="15618" max="15618" width="12.5" style="66" customWidth="1"/>
    <col min="15619" max="15619" width="6.25" style="66" customWidth="1"/>
    <col min="15620" max="15620" width="9.375" style="66" customWidth="1"/>
    <col min="15621" max="15621" width="6.25" style="66" customWidth="1"/>
    <col min="15622" max="15622" width="9.375" style="66" customWidth="1"/>
    <col min="15623" max="15623" width="6.25" style="66" customWidth="1"/>
    <col min="15624" max="15624" width="9.375" style="66" customWidth="1"/>
    <col min="15625" max="15625" width="6.25" style="66" customWidth="1"/>
    <col min="15626" max="15626" width="9.375" style="66" customWidth="1"/>
    <col min="15627" max="15627" width="6.25" style="66" customWidth="1"/>
    <col min="15628" max="15628" width="9.375" style="66" customWidth="1"/>
    <col min="15629" max="15629" width="1.125" style="66" customWidth="1"/>
    <col min="15630" max="15630" width="8.125" style="66" customWidth="1"/>
    <col min="15631" max="15631" width="8.75" style="66" customWidth="1"/>
    <col min="15632" max="15872" width="10" style="66"/>
    <col min="15873" max="15873" width="1.25" style="66" customWidth="1"/>
    <col min="15874" max="15874" width="12.5" style="66" customWidth="1"/>
    <col min="15875" max="15875" width="6.25" style="66" customWidth="1"/>
    <col min="15876" max="15876" width="9.375" style="66" customWidth="1"/>
    <col min="15877" max="15877" width="6.25" style="66" customWidth="1"/>
    <col min="15878" max="15878" width="9.375" style="66" customWidth="1"/>
    <col min="15879" max="15879" width="6.25" style="66" customWidth="1"/>
    <col min="15880" max="15880" width="9.375" style="66" customWidth="1"/>
    <col min="15881" max="15881" width="6.25" style="66" customWidth="1"/>
    <col min="15882" max="15882" width="9.375" style="66" customWidth="1"/>
    <col min="15883" max="15883" width="6.25" style="66" customWidth="1"/>
    <col min="15884" max="15884" width="9.375" style="66" customWidth="1"/>
    <col min="15885" max="15885" width="1.125" style="66" customWidth="1"/>
    <col min="15886" max="15886" width="8.125" style="66" customWidth="1"/>
    <col min="15887" max="15887" width="8.75" style="66" customWidth="1"/>
    <col min="15888" max="16128" width="10" style="66"/>
    <col min="16129" max="16129" width="1.25" style="66" customWidth="1"/>
    <col min="16130" max="16130" width="12.5" style="66" customWidth="1"/>
    <col min="16131" max="16131" width="6.25" style="66" customWidth="1"/>
    <col min="16132" max="16132" width="9.375" style="66" customWidth="1"/>
    <col min="16133" max="16133" width="6.25" style="66" customWidth="1"/>
    <col min="16134" max="16134" width="9.375" style="66" customWidth="1"/>
    <col min="16135" max="16135" width="6.25" style="66" customWidth="1"/>
    <col min="16136" max="16136" width="9.375" style="66" customWidth="1"/>
    <col min="16137" max="16137" width="6.25" style="66" customWidth="1"/>
    <col min="16138" max="16138" width="9.375" style="66" customWidth="1"/>
    <col min="16139" max="16139" width="6.25" style="66" customWidth="1"/>
    <col min="16140" max="16140" width="9.375" style="66" customWidth="1"/>
    <col min="16141" max="16141" width="1.125" style="66" customWidth="1"/>
    <col min="16142" max="16142" width="8.125" style="66" customWidth="1"/>
    <col min="16143" max="16143" width="8.75" style="66" customWidth="1"/>
    <col min="16144" max="16384" width="10" style="66"/>
  </cols>
  <sheetData>
    <row r="1" spans="2:12" ht="14.25">
      <c r="B1" s="65" t="s">
        <v>88</v>
      </c>
      <c r="L1" s="67" t="s">
        <v>84</v>
      </c>
    </row>
    <row r="2" spans="2:12" ht="15" customHeight="1">
      <c r="C2" s="68" t="s">
        <v>51</v>
      </c>
      <c r="L2" s="67" t="s">
        <v>23</v>
      </c>
    </row>
    <row r="3" spans="2:12" ht="14.1" customHeight="1">
      <c r="B3" s="162" t="s">
        <v>24</v>
      </c>
      <c r="C3" s="69" t="s">
        <v>52</v>
      </c>
      <c r="D3" s="70"/>
      <c r="E3" s="71" t="s">
        <v>53</v>
      </c>
      <c r="F3" s="70"/>
      <c r="G3" s="166" t="s">
        <v>54</v>
      </c>
      <c r="H3" s="167"/>
      <c r="I3" s="71" t="s">
        <v>55</v>
      </c>
      <c r="J3" s="70"/>
      <c r="K3" s="71" t="s">
        <v>56</v>
      </c>
      <c r="L3" s="70"/>
    </row>
    <row r="4" spans="2:12" ht="14.1" customHeight="1">
      <c r="B4" s="163"/>
      <c r="C4" s="72" t="s">
        <v>30</v>
      </c>
      <c r="D4" s="72" t="s">
        <v>31</v>
      </c>
      <c r="E4" s="72" t="s">
        <v>30</v>
      </c>
      <c r="F4" s="72" t="s">
        <v>31</v>
      </c>
      <c r="G4" s="72" t="s">
        <v>30</v>
      </c>
      <c r="H4" s="72" t="s">
        <v>31</v>
      </c>
      <c r="I4" s="72" t="s">
        <v>30</v>
      </c>
      <c r="J4" s="72" t="s">
        <v>31</v>
      </c>
      <c r="K4" s="72" t="s">
        <v>30</v>
      </c>
      <c r="L4" s="72" t="s">
        <v>31</v>
      </c>
    </row>
    <row r="5" spans="2:12" ht="15" customHeight="1">
      <c r="B5" s="73" t="s">
        <v>32</v>
      </c>
      <c r="C5" s="29">
        <v>902</v>
      </c>
      <c r="D5" s="30">
        <v>198596</v>
      </c>
      <c r="E5" s="29">
        <v>1924</v>
      </c>
      <c r="F5" s="30">
        <v>772035</v>
      </c>
      <c r="G5" s="29">
        <v>8191</v>
      </c>
      <c r="H5" s="30">
        <v>1827058</v>
      </c>
      <c r="I5" s="29">
        <v>11571</v>
      </c>
      <c r="J5" s="30">
        <v>5713893</v>
      </c>
      <c r="K5" s="29">
        <v>5364</v>
      </c>
      <c r="L5" s="30">
        <v>2522173</v>
      </c>
    </row>
    <row r="6" spans="2:12" ht="15" customHeight="1">
      <c r="B6" s="74" t="s">
        <v>33</v>
      </c>
      <c r="C6" s="33">
        <f>IF(ISERROR(C5/$E$14*100)=TRUE,0,C5/$E$14*100)</f>
        <v>3.1662454366750916</v>
      </c>
      <c r="D6" s="33">
        <f>IF(ISERROR(D5/$F$14*100)=TRUE,0,D5/$F$14*100)</f>
        <v>1.7655148183994531</v>
      </c>
      <c r="E6" s="33">
        <f>IF(ISERROR(E5/$E$14*100)=TRUE,0,E5/$E$14*100)</f>
        <v>6.7537208649255831</v>
      </c>
      <c r="F6" s="33">
        <f>IF(ISERROR(F5/$F$14*100)=TRUE,0,F5/$F$14*100)</f>
        <v>6.8633770711546136</v>
      </c>
      <c r="G6" s="33">
        <f>IF(ISERROR(G5/$E$14*100)=TRUE,0,G5/$E$14*100)</f>
        <v>28.752457174950859</v>
      </c>
      <c r="H6" s="33">
        <f>IF(ISERROR(H5/$F$14*100)=TRUE,0,H5/$F$14*100)</f>
        <v>16.242512301734514</v>
      </c>
      <c r="I6" s="33">
        <f>IF(ISERROR(I5/$E$14*100)=TRUE,0,I5/$E$14*100)</f>
        <v>40.617101937657964</v>
      </c>
      <c r="J6" s="33">
        <f>IF(ISERROR(J5/$F$14*100)=TRUE,0,J5/$F$14*100)</f>
        <v>50.796404571335309</v>
      </c>
      <c r="K6" s="33">
        <f>IF(ISERROR(K5/$E$14*100)=TRUE,0,K5/$E$14*100)</f>
        <v>18.828980623420389</v>
      </c>
      <c r="L6" s="33">
        <f>IF(ISERROR(L5/$F$14*100)=TRUE,0,L5/$F$14*100)</f>
        <v>22.422071975603757</v>
      </c>
    </row>
    <row r="7" spans="2:12" ht="15" customHeight="1">
      <c r="B7" s="73" t="s">
        <v>34</v>
      </c>
      <c r="C7" s="30">
        <v>3737</v>
      </c>
      <c r="D7" s="30">
        <v>1018729</v>
      </c>
      <c r="E7" s="30">
        <v>16699</v>
      </c>
      <c r="F7" s="30">
        <v>4894506</v>
      </c>
      <c r="G7" s="30">
        <v>6570</v>
      </c>
      <c r="H7" s="30">
        <v>1063425</v>
      </c>
      <c r="I7" s="30">
        <v>3290</v>
      </c>
      <c r="J7" s="30">
        <v>1196313</v>
      </c>
      <c r="K7" s="30">
        <v>12203</v>
      </c>
      <c r="L7" s="30">
        <v>4054988</v>
      </c>
    </row>
    <row r="8" spans="2:12" ht="15" customHeight="1" thickBot="1">
      <c r="B8" s="75" t="s">
        <v>33</v>
      </c>
      <c r="C8" s="33">
        <f>IF(ISERROR(C7/$E$16*100)=TRUE,0,C7/$E$16*100)</f>
        <v>8.0115768035159185</v>
      </c>
      <c r="D8" s="33">
        <f>IF(ISERROR(D7/$F$16*100)=TRUE,0,D7/$F$16*100)</f>
        <v>7.6132763030199486</v>
      </c>
      <c r="E8" s="33">
        <f>IF(ISERROR(E7/$E$16*100)=TRUE,0,E7/$E$16*100)</f>
        <v>35.800192946725268</v>
      </c>
      <c r="F8" s="33">
        <f>IF(ISERROR(F7/$F$16*100)=TRUE,0,F7/$F$16*100)</f>
        <v>36.578154293034707</v>
      </c>
      <c r="G8" s="33">
        <f>IF(ISERROR(G7/$E$16*100)=TRUE,0,G7/$E$16*100)</f>
        <v>14.085110944367027</v>
      </c>
      <c r="H8" s="33">
        <f>IF(ISERROR(H7/$F$16*100)=TRUE,0,H7/$F$16*100)</f>
        <v>7.9473033088672151</v>
      </c>
      <c r="I8" s="33">
        <f>IF(ISERROR(I7/$E$16*100)=TRUE,0,I7/$E$16*100)</f>
        <v>7.0532747346982534</v>
      </c>
      <c r="J8" s="33">
        <f>IF(ISERROR(J7/$F$16*100)=TRUE,0,J7/$F$16*100)</f>
        <v>8.9404163559638565</v>
      </c>
      <c r="K8" s="33">
        <f>IF(ISERROR(K7/$E$16*100)=TRUE,0,K7/$E$16*100)</f>
        <v>26.161432093471969</v>
      </c>
      <c r="L8" s="33">
        <f>IF(ISERROR(L7/$F$16*100)=TRUE,0,L7/$F$16*100)</f>
        <v>30.304177116220561</v>
      </c>
    </row>
    <row r="9" spans="2:12" ht="15" customHeight="1" thickTop="1">
      <c r="B9" s="76" t="s">
        <v>20</v>
      </c>
      <c r="C9" s="36">
        <f t="shared" ref="C9:L9" si="0">SUM(C5,C7)</f>
        <v>4639</v>
      </c>
      <c r="D9" s="36">
        <f t="shared" si="0"/>
        <v>1217325</v>
      </c>
      <c r="E9" s="36">
        <f t="shared" si="0"/>
        <v>18623</v>
      </c>
      <c r="F9" s="36">
        <f t="shared" si="0"/>
        <v>5666541</v>
      </c>
      <c r="G9" s="36">
        <f t="shared" si="0"/>
        <v>14761</v>
      </c>
      <c r="H9" s="36">
        <f t="shared" si="0"/>
        <v>2890483</v>
      </c>
      <c r="I9" s="36">
        <f t="shared" si="0"/>
        <v>14861</v>
      </c>
      <c r="J9" s="36">
        <f t="shared" si="0"/>
        <v>6910206</v>
      </c>
      <c r="K9" s="36">
        <f t="shared" si="0"/>
        <v>17567</v>
      </c>
      <c r="L9" s="36">
        <f t="shared" si="0"/>
        <v>6577161</v>
      </c>
    </row>
    <row r="10" spans="2:12" ht="15" customHeight="1">
      <c r="B10" s="74" t="s">
        <v>33</v>
      </c>
      <c r="C10" s="33">
        <f>IF(ISERROR(C9/$E$18*100)=TRUE,0,C9/$E$18*100)</f>
        <v>6.1743840922098148</v>
      </c>
      <c r="D10" s="33">
        <f>IF(ISERROR(D9/$F$18*100)=TRUE,0,D9/$F$18*100)</f>
        <v>4.9425343218523778</v>
      </c>
      <c r="E10" s="33">
        <f>IF(ISERROR(E9/$E$18*100)=TRUE,0,E9/$E$18*100)</f>
        <v>24.786711564825044</v>
      </c>
      <c r="F10" s="33">
        <f>IF(ISERROR(F9/$F$18*100)=TRUE,0,F9/$F$18*100)</f>
        <v>23.007063338618444</v>
      </c>
      <c r="G10" s="33">
        <f>IF(ISERROR(G9/$E$18*100)=TRUE,0,G9/$E$18*100)</f>
        <v>19.646493551435455</v>
      </c>
      <c r="H10" s="33">
        <f>IF(ISERROR(H9/$F$18*100)=TRUE,0,H9/$F$18*100)</f>
        <v>11.735823575652212</v>
      </c>
      <c r="I10" s="33">
        <f>IF(ISERROR(I9/$E$18*100)=TRUE,0,I9/$E$18*100)</f>
        <v>19.779590858876926</v>
      </c>
      <c r="J10" s="33">
        <f>IF(ISERROR(J9/$F$18*100)=TRUE,0,J9/$F$18*100)</f>
        <v>28.056542275949507</v>
      </c>
      <c r="K10" s="33">
        <f>IF(ISERROR(K9/$E$18*100)=TRUE,0,K9/$E$18*100)</f>
        <v>23.381203998243116</v>
      </c>
      <c r="L10" s="33">
        <f>IF(ISERROR(L9/$F$18*100)=TRUE,0,L9/$F$18*100)</f>
        <v>26.704326275110517</v>
      </c>
    </row>
    <row r="11" spans="2:12" ht="7.5" customHeight="1"/>
    <row r="12" spans="2:12" ht="14.1" customHeight="1">
      <c r="B12" s="162" t="s">
        <v>24</v>
      </c>
      <c r="C12" s="164" t="s">
        <v>57</v>
      </c>
      <c r="D12" s="165"/>
      <c r="E12" s="69" t="s">
        <v>20</v>
      </c>
      <c r="F12" s="77"/>
    </row>
    <row r="13" spans="2:12" ht="14.1" customHeight="1">
      <c r="B13" s="163"/>
      <c r="C13" s="72" t="s">
        <v>30</v>
      </c>
      <c r="D13" s="72" t="s">
        <v>31</v>
      </c>
      <c r="E13" s="72" t="s">
        <v>30</v>
      </c>
      <c r="F13" s="72" t="s">
        <v>31</v>
      </c>
    </row>
    <row r="14" spans="2:12" ht="15" customHeight="1">
      <c r="B14" s="73" t="s">
        <v>32</v>
      </c>
      <c r="C14" s="29">
        <v>536</v>
      </c>
      <c r="D14" s="30">
        <v>214862</v>
      </c>
      <c r="E14" s="29">
        <f>SUM(C5,E5,G5,I5,K5,C14)</f>
        <v>28488</v>
      </c>
      <c r="F14" s="29">
        <f>SUM(D5,F5,H5,J5,L5,D14)</f>
        <v>11248617</v>
      </c>
    </row>
    <row r="15" spans="2:12" ht="15" customHeight="1">
      <c r="B15" s="74" t="s">
        <v>33</v>
      </c>
      <c r="C15" s="33">
        <f>IF(ISERROR(C14/$E$14*100)=TRUE,0,C14/$E$14*100)</f>
        <v>1.8814939623701208</v>
      </c>
      <c r="D15" s="33">
        <f>IF(ISERROR(D14/$F$14*100)=TRUE,0,D14/$F$14*100)</f>
        <v>1.9101192617723584</v>
      </c>
      <c r="E15" s="33">
        <f>IF(ISERROR(E14/$E$14*100)=TRUE,0,E14/$E$14*100)</f>
        <v>100</v>
      </c>
      <c r="F15" s="33">
        <f>IF(ISERROR(F14/$F$14*100)=TRUE,0,F14/$F$14*100)</f>
        <v>100</v>
      </c>
    </row>
    <row r="16" spans="2:12" ht="15" customHeight="1">
      <c r="B16" s="73" t="s">
        <v>34</v>
      </c>
      <c r="C16" s="30">
        <v>4146</v>
      </c>
      <c r="D16" s="30">
        <v>1152993</v>
      </c>
      <c r="E16" s="29">
        <f>SUM(C7,E7,G7,I7,K7,C16)</f>
        <v>46645</v>
      </c>
      <c r="F16" s="29">
        <f>SUM(D7,F7,H7,J7,L7,D16)</f>
        <v>13380954</v>
      </c>
    </row>
    <row r="17" spans="2:12" ht="15" customHeight="1" thickBot="1">
      <c r="B17" s="75" t="s">
        <v>33</v>
      </c>
      <c r="C17" s="33">
        <f>IF(ISERROR(C16/$E$16*100)=TRUE,0,C16/$E$16*100)</f>
        <v>8.8884124772215678</v>
      </c>
      <c r="D17" s="33">
        <f>IF(ISERROR(D16/$F$16*100)=TRUE,0,D16/$F$16*100)</f>
        <v>8.6166726228937041</v>
      </c>
      <c r="E17" s="33">
        <f>IF(ISERROR(E16/$E$16*100)=TRUE,0,E16/$E$16*100)</f>
        <v>100</v>
      </c>
      <c r="F17" s="33">
        <f>IF(ISERROR(F16/$F$16*100)=TRUE,0,F16/$F$16*100)</f>
        <v>100</v>
      </c>
    </row>
    <row r="18" spans="2:12" ht="15" customHeight="1" thickTop="1">
      <c r="B18" s="76" t="s">
        <v>20</v>
      </c>
      <c r="C18" s="36">
        <f>SUM(C14,C16)</f>
        <v>4682</v>
      </c>
      <c r="D18" s="36">
        <f>SUM(D14,D16)</f>
        <v>1367855</v>
      </c>
      <c r="E18" s="36">
        <f>SUM(E14,E16)</f>
        <v>75133</v>
      </c>
      <c r="F18" s="36">
        <f>SUM(F14,F16)</f>
        <v>24629571</v>
      </c>
    </row>
    <row r="19" spans="2:12" ht="15" customHeight="1">
      <c r="B19" s="74" t="s">
        <v>33</v>
      </c>
      <c r="C19" s="33">
        <f>IF(ISERROR(C18/$E$18*100)=TRUE,0,C18/$E$18*100)</f>
        <v>6.2316159344096471</v>
      </c>
      <c r="D19" s="33">
        <f>IF(ISERROR(D18/$F$18*100)=TRUE,0,D18/$F$18*100)</f>
        <v>5.5537102128169424</v>
      </c>
      <c r="E19" s="33">
        <f>IF(ISERROR(E18/$E$18*100)=TRUE,0,E18/$E$18*100)</f>
        <v>100</v>
      </c>
      <c r="F19" s="33">
        <f>IF(ISERROR(F18/$F$18*100)=TRUE,0,F18/$F$18*100)</f>
        <v>100</v>
      </c>
    </row>
    <row r="21" spans="2:12">
      <c r="C21" s="68" t="s">
        <v>58</v>
      </c>
    </row>
    <row r="22" spans="2:12" ht="14.1" customHeight="1">
      <c r="B22" s="162" t="s">
        <v>24</v>
      </c>
      <c r="C22" s="71" t="s">
        <v>52</v>
      </c>
      <c r="D22" s="70"/>
      <c r="E22" s="71" t="s">
        <v>53</v>
      </c>
      <c r="F22" s="70"/>
      <c r="G22" s="166" t="s">
        <v>54</v>
      </c>
      <c r="H22" s="167"/>
      <c r="I22" s="71" t="s">
        <v>55</v>
      </c>
      <c r="J22" s="70"/>
      <c r="K22" s="71" t="s">
        <v>56</v>
      </c>
      <c r="L22" s="70"/>
    </row>
    <row r="23" spans="2:12" ht="14.1" customHeight="1">
      <c r="B23" s="163"/>
      <c r="C23" s="72" t="s">
        <v>30</v>
      </c>
      <c r="D23" s="72" t="s">
        <v>31</v>
      </c>
      <c r="E23" s="72" t="s">
        <v>30</v>
      </c>
      <c r="F23" s="72" t="s">
        <v>31</v>
      </c>
      <c r="G23" s="72" t="s">
        <v>30</v>
      </c>
      <c r="H23" s="72" t="s">
        <v>31</v>
      </c>
      <c r="I23" s="72" t="s">
        <v>30</v>
      </c>
      <c r="J23" s="72" t="s">
        <v>31</v>
      </c>
      <c r="K23" s="72" t="s">
        <v>30</v>
      </c>
      <c r="L23" s="72" t="s">
        <v>31</v>
      </c>
    </row>
    <row r="24" spans="2:12" ht="15" customHeight="1">
      <c r="B24" s="73" t="s">
        <v>32</v>
      </c>
      <c r="C24" s="29">
        <v>544</v>
      </c>
      <c r="D24" s="30">
        <v>82272</v>
      </c>
      <c r="E24" s="29">
        <v>558</v>
      </c>
      <c r="F24" s="30">
        <v>108723</v>
      </c>
      <c r="G24" s="29">
        <v>27896</v>
      </c>
      <c r="H24" s="30">
        <v>1458379</v>
      </c>
      <c r="I24" s="29">
        <v>3790</v>
      </c>
      <c r="J24" s="30">
        <v>1296299</v>
      </c>
      <c r="K24" s="29">
        <v>7698</v>
      </c>
      <c r="L24" s="30">
        <v>1369994</v>
      </c>
    </row>
    <row r="25" spans="2:12" ht="15" customHeight="1">
      <c r="B25" s="74" t="s">
        <v>33</v>
      </c>
      <c r="C25" s="33">
        <f>IF(ISERROR(C24/$E$33*100)=TRUE,0,C24/$E$33*100)</f>
        <v>1.3372993436416825</v>
      </c>
      <c r="D25" s="33">
        <f>IF(ISERROR(D24/$F$33*100)=TRUE,0,D24/$F$33*100)</f>
        <v>1.8908891329724482</v>
      </c>
      <c r="E25" s="33">
        <f>IF(ISERROR(E24/$E$33*100)=TRUE,0,E24/$E$33*100)</f>
        <v>1.3717151355736374</v>
      </c>
      <c r="F25" s="33">
        <f>IF(ISERROR(F24/$F$33*100)=TRUE,0,F24/$F$33*100)</f>
        <v>2.4988226760521619</v>
      </c>
      <c r="G25" s="33">
        <f>IF(ISERROR(G24/$E$33*100)=TRUE,0,G24/$E$33*100)</f>
        <v>68.575923695272749</v>
      </c>
      <c r="H25" s="33">
        <f>IF(ISERROR(H24/$F$33*100)=TRUE,0,H24/$F$33*100)</f>
        <v>33.518487490947422</v>
      </c>
      <c r="I25" s="33">
        <f>IF(ISERROR(I24/$E$33*100)=TRUE,0,I24/$E$33*100)</f>
        <v>9.3168465301506931</v>
      </c>
      <c r="J25" s="33">
        <f>IF(ISERROR(J24/$F$33*100)=TRUE,0,J24/$F$33*100)</f>
        <v>29.793340288105934</v>
      </c>
      <c r="K25" s="33">
        <f>IF(ISERROR(K24/$E$33*100)=TRUE,0,K24/$E$33*100)</f>
        <v>18.923769020870722</v>
      </c>
      <c r="L25" s="33">
        <f>IF(ISERROR(L24/$F$33*100)=TRUE,0,L24/$F$33*100)</f>
        <v>31.487100919358426</v>
      </c>
    </row>
    <row r="26" spans="2:12" ht="15" customHeight="1">
      <c r="B26" s="73" t="s">
        <v>34</v>
      </c>
      <c r="C26" s="30">
        <v>805</v>
      </c>
      <c r="D26" s="30">
        <v>101597</v>
      </c>
      <c r="E26" s="30">
        <v>3798</v>
      </c>
      <c r="F26" s="30">
        <v>407636</v>
      </c>
      <c r="G26" s="30">
        <v>13414</v>
      </c>
      <c r="H26" s="30">
        <v>824826</v>
      </c>
      <c r="I26" s="30">
        <v>3667</v>
      </c>
      <c r="J26" s="30">
        <v>438345</v>
      </c>
      <c r="K26" s="30">
        <v>7007</v>
      </c>
      <c r="L26" s="30">
        <v>1132474</v>
      </c>
    </row>
    <row r="27" spans="2:12" ht="15" customHeight="1" thickBot="1">
      <c r="B27" s="75" t="s">
        <v>33</v>
      </c>
      <c r="C27" s="33">
        <f>IF(ISERROR(C26/$E$35*100)=TRUE,0,C26/$E$35*100)</f>
        <v>2.6544003693078775</v>
      </c>
      <c r="D27" s="33">
        <f>IF(ISERROR(D26/$F$35*100)=TRUE,0,D26/$F$35*100)</f>
        <v>3.2401269682518774</v>
      </c>
      <c r="E27" s="33">
        <f>IF(ISERROR(E26/$E$35*100)=TRUE,0,E26/$E$35*100)</f>
        <v>12.523493916312198</v>
      </c>
      <c r="F27" s="33">
        <f>IF(ISERROR(F26/$F$35*100)=TRUE,0,F26/$F$35*100)</f>
        <v>13.000309033045488</v>
      </c>
      <c r="G27" s="33">
        <f>IF(ISERROR(G26/$E$35*100)=TRUE,0,G26/$E$35*100)</f>
        <v>44.23121311042965</v>
      </c>
      <c r="H27" s="33">
        <f>IF(ISERROR(H26/$F$35*100)=TRUE,0,H26/$F$35*100)</f>
        <v>26.305313805676576</v>
      </c>
      <c r="I27" s="33">
        <f>IF(ISERROR(I26/$E$35*100)=TRUE,0,I26/$E$35*100)</f>
        <v>12.091535595344084</v>
      </c>
      <c r="J27" s="33">
        <f>IF(ISERROR(J26/$F$35*100)=TRUE,0,J26/$F$35*100)</f>
        <v>13.97967908401202</v>
      </c>
      <c r="K27" s="33">
        <f>IF(ISERROR(K26/$E$35*100)=TRUE,0,K26/$E$35*100)</f>
        <v>23.104824084149438</v>
      </c>
      <c r="L27" s="33">
        <f>IF(ISERROR(L26/$F$35*100)=TRUE,0,L26/$F$35*100)</f>
        <v>36.116810026320429</v>
      </c>
    </row>
    <row r="28" spans="2:12" ht="15" customHeight="1" thickTop="1">
      <c r="B28" s="76" t="s">
        <v>20</v>
      </c>
      <c r="C28" s="36">
        <f t="shared" ref="C28:L28" si="1">SUM(C24,C26)</f>
        <v>1349</v>
      </c>
      <c r="D28" s="36">
        <f t="shared" si="1"/>
        <v>183869</v>
      </c>
      <c r="E28" s="36">
        <f t="shared" si="1"/>
        <v>4356</v>
      </c>
      <c r="F28" s="36">
        <f t="shared" si="1"/>
        <v>516359</v>
      </c>
      <c r="G28" s="36">
        <f t="shared" si="1"/>
        <v>41310</v>
      </c>
      <c r="H28" s="36">
        <f t="shared" si="1"/>
        <v>2283205</v>
      </c>
      <c r="I28" s="36">
        <f t="shared" si="1"/>
        <v>7457</v>
      </c>
      <c r="J28" s="36">
        <f t="shared" si="1"/>
        <v>1734644</v>
      </c>
      <c r="K28" s="36">
        <f t="shared" si="1"/>
        <v>14705</v>
      </c>
      <c r="L28" s="36">
        <f t="shared" si="1"/>
        <v>2502468</v>
      </c>
    </row>
    <row r="29" spans="2:12" ht="15" customHeight="1">
      <c r="B29" s="74" t="s">
        <v>33</v>
      </c>
      <c r="C29" s="33">
        <f>IF(ISERROR(C28/$E$37*100)=TRUE,0,C28/$E$37*100)</f>
        <v>1.8998394501873079</v>
      </c>
      <c r="D29" s="33">
        <f>IF(ISERROR(D28/$F$37*100)=TRUE,0,D28/$F$37*100)</f>
        <v>2.4559891090108721</v>
      </c>
      <c r="E29" s="33">
        <f>IF(ISERROR(E28/$E$37*100)=TRUE,0,E28/$E$37*100)</f>
        <v>6.1346928428583496</v>
      </c>
      <c r="F29" s="33">
        <f>IF(ISERROR(F28/$F$37*100)=TRUE,0,F28/$F$37*100)</f>
        <v>6.8971500380148099</v>
      </c>
      <c r="G29" s="33">
        <f>IF(ISERROR(G28/$E$37*100)=TRUE,0,G28/$E$37*100)</f>
        <v>58.178182125454192</v>
      </c>
      <c r="H29" s="33">
        <f>IF(ISERROR(H28/$F$37*100)=TRUE,0,H28/$F$37*100)</f>
        <v>30.497400941100288</v>
      </c>
      <c r="I29" s="33">
        <f>IF(ISERROR(I28/$E$37*100)=TRUE,0,I28/$E$37*100)</f>
        <v>10.501929414415685</v>
      </c>
      <c r="J29" s="33">
        <f>IF(ISERROR(J28/$F$37*100)=TRUE,0,J28/$F$37*100)</f>
        <v>23.170119878886901</v>
      </c>
      <c r="K29" s="33">
        <f>IF(ISERROR(K28/$E$37*100)=TRUE,0,K28/$E$37*100)</f>
        <v>20.709517505562911</v>
      </c>
      <c r="L29" s="33">
        <f>IF(ISERROR(L28/$F$37*100)=TRUE,0,L28/$F$37*100)</f>
        <v>33.426157501526738</v>
      </c>
    </row>
    <row r="30" spans="2:12" ht="11.25" customHeight="1"/>
    <row r="31" spans="2:12" ht="14.1" customHeight="1">
      <c r="B31" s="162" t="s">
        <v>24</v>
      </c>
      <c r="C31" s="164" t="s">
        <v>57</v>
      </c>
      <c r="D31" s="165"/>
      <c r="E31" s="69" t="s">
        <v>20</v>
      </c>
      <c r="F31" s="77"/>
    </row>
    <row r="32" spans="2:12" ht="14.1" customHeight="1">
      <c r="B32" s="163"/>
      <c r="C32" s="72" t="s">
        <v>30</v>
      </c>
      <c r="D32" s="72" t="s">
        <v>31</v>
      </c>
      <c r="E32" s="72" t="s">
        <v>30</v>
      </c>
      <c r="F32" s="72" t="s">
        <v>31</v>
      </c>
    </row>
    <row r="33" spans="2:12" ht="15" customHeight="1">
      <c r="B33" s="73" t="s">
        <v>32</v>
      </c>
      <c r="C33" s="29">
        <v>193</v>
      </c>
      <c r="D33" s="30">
        <v>35302</v>
      </c>
      <c r="E33" s="29">
        <f>SUM(C24,E24,G24,I24,K24,C33)</f>
        <v>40679</v>
      </c>
      <c r="F33" s="29">
        <f>SUM(D24,F24,H24,J24,L24,D33)</f>
        <v>4350969</v>
      </c>
    </row>
    <row r="34" spans="2:12" ht="15" customHeight="1">
      <c r="B34" s="74" t="s">
        <v>33</v>
      </c>
      <c r="C34" s="33">
        <f>IF(ISERROR(C33/$E$33*100)=TRUE,0,C33/$E$33*100)</f>
        <v>0.47444627449052335</v>
      </c>
      <c r="D34" s="33">
        <f>IF(ISERROR(D33/$F$33*100)=TRUE,0,D33/$F$33*100)</f>
        <v>0.81135949256361062</v>
      </c>
      <c r="E34" s="33">
        <f>IF(ISERROR(E33/$E$33*100)=TRUE,0,E33/$E$33*100)</f>
        <v>100</v>
      </c>
      <c r="F34" s="33">
        <f>IF(ISERROR(F33/$F$33*100)=TRUE,0,F33/$F$33*100)</f>
        <v>100</v>
      </c>
    </row>
    <row r="35" spans="2:12" ht="15" customHeight="1">
      <c r="B35" s="73" t="s">
        <v>34</v>
      </c>
      <c r="C35" s="30">
        <v>1636</v>
      </c>
      <c r="D35" s="30">
        <v>230709</v>
      </c>
      <c r="E35" s="29">
        <f>SUM(C26,E26,G26,I26,K26,C35)</f>
        <v>30327</v>
      </c>
      <c r="F35" s="29">
        <f>SUM(D26,F26,H26,J26,L26,D35)</f>
        <v>3135587</v>
      </c>
    </row>
    <row r="36" spans="2:12" ht="15" customHeight="1" thickBot="1">
      <c r="B36" s="75" t="s">
        <v>33</v>
      </c>
      <c r="C36" s="33">
        <f>IF(ISERROR(C35/$E$35*100)=TRUE,0,C35/$E$35*100)</f>
        <v>5.3945329244567546</v>
      </c>
      <c r="D36" s="33">
        <f>IF(ISERROR(D35/$F$35*100)=TRUE,0,D35/$F$35*100)</f>
        <v>7.3577610826936075</v>
      </c>
      <c r="E36" s="33">
        <f>IF(ISERROR(E35/$E$35*100)=TRUE,0,E35/$E$35*100)</f>
        <v>100</v>
      </c>
      <c r="F36" s="33">
        <f>IF(ISERROR(F35/$F$35*100)=TRUE,0,F35/$F$35*100)</f>
        <v>100</v>
      </c>
    </row>
    <row r="37" spans="2:12" ht="15" customHeight="1" thickTop="1">
      <c r="B37" s="76" t="s">
        <v>20</v>
      </c>
      <c r="C37" s="36">
        <f>SUM(C33,C35)</f>
        <v>1829</v>
      </c>
      <c r="D37" s="36">
        <f>SUM(D33,D35)</f>
        <v>266011</v>
      </c>
      <c r="E37" s="36">
        <f>SUM(E33,E35)</f>
        <v>71006</v>
      </c>
      <c r="F37" s="36">
        <f>SUM(F33,F35)</f>
        <v>7486556</v>
      </c>
    </row>
    <row r="38" spans="2:12" ht="15" customHeight="1">
      <c r="B38" s="74" t="s">
        <v>33</v>
      </c>
      <c r="C38" s="33">
        <f>IF(ISERROR(C37/$E$37*100)=TRUE,0,C37/$E$37*100)</f>
        <v>2.5758386615215616</v>
      </c>
      <c r="D38" s="33">
        <f>IF(ISERROR(D37/$F$37*100)=TRUE,0,D37/$F$37*100)</f>
        <v>3.5531825314603935</v>
      </c>
      <c r="E38" s="33">
        <f>IF(ISERROR(E37/$E$37*100)=TRUE,0,E37/$E$37*100)</f>
        <v>100</v>
      </c>
      <c r="F38" s="33">
        <f>IF(ISERROR(F37/$F$37*100)=TRUE,0,F37/$F$37*100)</f>
        <v>100</v>
      </c>
    </row>
    <row r="40" spans="2:12">
      <c r="C40" s="68" t="s">
        <v>59</v>
      </c>
    </row>
    <row r="41" spans="2:12" ht="14.1" customHeight="1">
      <c r="B41" s="162" t="s">
        <v>24</v>
      </c>
      <c r="C41" s="69" t="s">
        <v>52</v>
      </c>
      <c r="D41" s="70"/>
      <c r="E41" s="71" t="s">
        <v>53</v>
      </c>
      <c r="F41" s="70"/>
      <c r="G41" s="166" t="s">
        <v>54</v>
      </c>
      <c r="H41" s="167"/>
      <c r="I41" s="71" t="s">
        <v>55</v>
      </c>
      <c r="J41" s="70"/>
      <c r="K41" s="71" t="s">
        <v>56</v>
      </c>
      <c r="L41" s="70"/>
    </row>
    <row r="42" spans="2:12" ht="14.1" customHeight="1">
      <c r="B42" s="163"/>
      <c r="C42" s="72" t="s">
        <v>30</v>
      </c>
      <c r="D42" s="72" t="s">
        <v>31</v>
      </c>
      <c r="E42" s="72" t="s">
        <v>30</v>
      </c>
      <c r="F42" s="72" t="s">
        <v>31</v>
      </c>
      <c r="G42" s="72" t="s">
        <v>30</v>
      </c>
      <c r="H42" s="72" t="s">
        <v>31</v>
      </c>
      <c r="I42" s="72" t="s">
        <v>30</v>
      </c>
      <c r="J42" s="72" t="s">
        <v>31</v>
      </c>
      <c r="K42" s="72" t="s">
        <v>30</v>
      </c>
      <c r="L42" s="72" t="s">
        <v>31</v>
      </c>
    </row>
    <row r="43" spans="2:12" ht="15" customHeight="1">
      <c r="B43" s="73" t="s">
        <v>32</v>
      </c>
      <c r="C43" s="29">
        <v>1578</v>
      </c>
      <c r="D43" s="29">
        <v>188487</v>
      </c>
      <c r="E43" s="29">
        <v>204</v>
      </c>
      <c r="F43" s="29">
        <v>194313</v>
      </c>
      <c r="G43" s="29">
        <v>289</v>
      </c>
      <c r="H43" s="29">
        <v>115604</v>
      </c>
      <c r="I43" s="29">
        <v>568</v>
      </c>
      <c r="J43" s="29">
        <v>476881</v>
      </c>
      <c r="K43" s="29">
        <v>837</v>
      </c>
      <c r="L43" s="29">
        <v>489656</v>
      </c>
    </row>
    <row r="44" spans="2:12" ht="15" customHeight="1">
      <c r="B44" s="74" t="s">
        <v>33</v>
      </c>
      <c r="C44" s="33">
        <f>IF(ISERROR(C43/$E$52*100)=TRUE,0,C43/$E$52*100)</f>
        <v>45.150214592274679</v>
      </c>
      <c r="D44" s="33">
        <f>IF(ISERROR(D43/$F$52*100)=TRUE,0,D43/$F$52*100)</f>
        <v>12.810506291174006</v>
      </c>
      <c r="E44" s="33">
        <f>IF(ISERROR(E43/$E$52*100)=TRUE,0,E43/$E$52*100)</f>
        <v>5.836909871244635</v>
      </c>
      <c r="F44" s="33">
        <f>IF(ISERROR(F43/$F$52*100)=TRUE,0,F43/$F$52*100)</f>
        <v>13.206469989744091</v>
      </c>
      <c r="G44" s="33">
        <f>IF(ISERROR(G43/$E$52*100)=TRUE,0,G43/$E$52*100)</f>
        <v>8.2689556509299003</v>
      </c>
      <c r="H44" s="33">
        <f>IF(ISERROR(H43/$F$52*100)=TRUE,0,H43/$F$52*100)</f>
        <v>7.8570180929447648</v>
      </c>
      <c r="I44" s="33">
        <f>IF(ISERROR(I43/$E$52*100)=TRUE,0,I43/$E$52*100)</f>
        <v>16.25178826895565</v>
      </c>
      <c r="J44" s="33">
        <f>IF(ISERROR(J43/$F$52*100)=TRUE,0,J43/$F$52*100)</f>
        <v>32.411185124922945</v>
      </c>
      <c r="K44" s="33">
        <f>IF(ISERROR(K43/$E$52*100)=TRUE,0,K43/$E$52*100)</f>
        <v>23.948497854077253</v>
      </c>
      <c r="L44" s="33">
        <f>IF(ISERROR(L43/$F$52*100)=TRUE,0,L43/$F$52*100)</f>
        <v>33.279437141612412</v>
      </c>
    </row>
    <row r="45" spans="2:12" ht="15" customHeight="1">
      <c r="B45" s="73" t="s">
        <v>34</v>
      </c>
      <c r="C45" s="29">
        <v>444</v>
      </c>
      <c r="D45" s="29">
        <v>162724</v>
      </c>
      <c r="E45" s="29">
        <v>655</v>
      </c>
      <c r="F45" s="29">
        <v>231201</v>
      </c>
      <c r="G45" s="29">
        <v>62</v>
      </c>
      <c r="H45" s="29">
        <v>16987</v>
      </c>
      <c r="I45" s="29">
        <v>402</v>
      </c>
      <c r="J45" s="29">
        <v>109641</v>
      </c>
      <c r="K45" s="29">
        <v>1897</v>
      </c>
      <c r="L45" s="29">
        <v>595575</v>
      </c>
    </row>
    <row r="46" spans="2:12" ht="15" customHeight="1" thickBot="1">
      <c r="B46" s="75" t="s">
        <v>33</v>
      </c>
      <c r="C46" s="33">
        <f>IF(ISERROR(C45/$E$54*100)=TRUE,0,C45/$E$54*100)</f>
        <v>11.378780112762685</v>
      </c>
      <c r="D46" s="33">
        <f>IF(ISERROR(D45/$F$54*100)=TRUE,0,D45/$F$54*100)</f>
        <v>13.108505013042127</v>
      </c>
      <c r="E46" s="33">
        <f>IF(ISERROR(E45/$E$54*100)=TRUE,0,E45/$E$54*100)</f>
        <v>16.786263454638647</v>
      </c>
      <c r="F46" s="33">
        <f>IF(ISERROR(F45/$F$54*100)=TRUE,0,F45/$F$54*100)</f>
        <v>18.624784712275712</v>
      </c>
      <c r="G46" s="33">
        <f>IF(ISERROR(G45/$E$54*100)=TRUE,0,G45/$E$54*100)</f>
        <v>1.5889287544848796</v>
      </c>
      <c r="H46" s="33">
        <f>IF(ISERROR(H45/$F$54*100)=TRUE,0,H45/$F$54*100)</f>
        <v>1.3684163040273507</v>
      </c>
      <c r="I46" s="33">
        <f>IF(ISERROR(I45/$E$54*100)=TRUE,0,I45/$E$54*100)</f>
        <v>10.302409021014865</v>
      </c>
      <c r="J46" s="33">
        <f>IF(ISERROR(J45/$F$54*100)=TRUE,0,J45/$F$54*100)</f>
        <v>8.832314828390107</v>
      </c>
      <c r="K46" s="33">
        <f>IF(ISERROR(K45/$E$54*100)=TRUE,0,K45/$E$54*100)</f>
        <v>48.616094310609945</v>
      </c>
      <c r="L46" s="33">
        <f>IF(ISERROR(L45/$F$54*100)=TRUE,0,L45/$F$54*100)</f>
        <v>47.977544020197172</v>
      </c>
    </row>
    <row r="47" spans="2:12" ht="15" customHeight="1" thickTop="1">
      <c r="B47" s="76" t="s">
        <v>20</v>
      </c>
      <c r="C47" s="36">
        <f t="shared" ref="C47:L47" si="2">SUM(C43,C45)</f>
        <v>2022</v>
      </c>
      <c r="D47" s="36">
        <f t="shared" si="2"/>
        <v>351211</v>
      </c>
      <c r="E47" s="36">
        <f t="shared" si="2"/>
        <v>859</v>
      </c>
      <c r="F47" s="36">
        <f t="shared" si="2"/>
        <v>425514</v>
      </c>
      <c r="G47" s="36">
        <f t="shared" si="2"/>
        <v>351</v>
      </c>
      <c r="H47" s="36">
        <f t="shared" si="2"/>
        <v>132591</v>
      </c>
      <c r="I47" s="36">
        <f t="shared" si="2"/>
        <v>970</v>
      </c>
      <c r="J47" s="36">
        <f t="shared" si="2"/>
        <v>586522</v>
      </c>
      <c r="K47" s="36">
        <f t="shared" si="2"/>
        <v>2734</v>
      </c>
      <c r="L47" s="36">
        <f t="shared" si="2"/>
        <v>1085231</v>
      </c>
    </row>
    <row r="48" spans="2:12" ht="15" customHeight="1">
      <c r="B48" s="74" t="s">
        <v>33</v>
      </c>
      <c r="C48" s="33">
        <f>IF(ISERROR(C47/$E$56*100)=TRUE,0,C47/$E$56*100)</f>
        <v>27.335406245775314</v>
      </c>
      <c r="D48" s="33">
        <f>IF(ISERROR(D47/$F$56*100)=TRUE,0,D47/$F$56*100)</f>
        <v>12.946873402196847</v>
      </c>
      <c r="E48" s="33">
        <f>IF(ISERROR(E47/$E$56*100)=TRUE,0,E47/$E$56*100)</f>
        <v>11.612816006489117</v>
      </c>
      <c r="F48" s="33">
        <f>IF(ISERROR(F47/$F$56*100)=TRUE,0,F47/$F$56*100)</f>
        <v>15.685943460946236</v>
      </c>
      <c r="G48" s="33">
        <f>IF(ISERROR(G47/$E$56*100)=TRUE,0,G47/$E$56*100)</f>
        <v>4.7451669595782073</v>
      </c>
      <c r="H48" s="33">
        <f>IF(ISERROR(H47/$F$56*100)=TRUE,0,H47/$F$56*100)</f>
        <v>4.8877708593144344</v>
      </c>
      <c r="I48" s="33">
        <f>IF(ISERROR(I47/$E$56*100)=TRUE,0,I47/$E$56*100)</f>
        <v>13.113424361227525</v>
      </c>
      <c r="J48" s="33">
        <f>IF(ISERROR(J47/$F$56*100)=TRUE,0,J47/$F$56*100)</f>
        <v>21.621264942166668</v>
      </c>
      <c r="K48" s="33">
        <f>IF(ISERROR(K47/$E$56*100)=TRUE,0,K47/$E$56*100)</f>
        <v>36.960930106800056</v>
      </c>
      <c r="L48" s="33">
        <f>IF(ISERROR(L47/$F$56*100)=TRUE,0,L47/$F$56*100)</f>
        <v>40.00543368271348</v>
      </c>
    </row>
    <row r="49" spans="2:6" ht="11.25" customHeight="1"/>
    <row r="50" spans="2:6" ht="14.1" customHeight="1">
      <c r="B50" s="162" t="s">
        <v>24</v>
      </c>
      <c r="C50" s="164" t="s">
        <v>57</v>
      </c>
      <c r="D50" s="165"/>
      <c r="E50" s="69" t="s">
        <v>20</v>
      </c>
      <c r="F50" s="77"/>
    </row>
    <row r="51" spans="2:6" ht="14.1" customHeight="1">
      <c r="B51" s="163"/>
      <c r="C51" s="72" t="s">
        <v>30</v>
      </c>
      <c r="D51" s="72" t="s">
        <v>31</v>
      </c>
      <c r="E51" s="72" t="s">
        <v>30</v>
      </c>
      <c r="F51" s="72" t="s">
        <v>31</v>
      </c>
    </row>
    <row r="52" spans="2:6" ht="15" customHeight="1">
      <c r="B52" s="73" t="s">
        <v>32</v>
      </c>
      <c r="C52" s="29">
        <v>19</v>
      </c>
      <c r="D52" s="29">
        <v>6406</v>
      </c>
      <c r="E52" s="29">
        <f>SUM(C43,E43,G43,I43,K43,C52)</f>
        <v>3495</v>
      </c>
      <c r="F52" s="29">
        <f>SUM(D43,F43,H43,J43,L43,D52)</f>
        <v>1471347</v>
      </c>
    </row>
    <row r="53" spans="2:6" ht="15" customHeight="1">
      <c r="B53" s="74" t="s">
        <v>33</v>
      </c>
      <c r="C53" s="33">
        <f>IF(ISERROR(C52/$E$52*100)=TRUE,0,C52/$E$52*100)</f>
        <v>0.54363376251788265</v>
      </c>
      <c r="D53" s="33">
        <f>IF(ISERROR(D52/$F$52*100)=TRUE,0,D52/$F$52*100)</f>
        <v>0.43538335960177987</v>
      </c>
      <c r="E53" s="33">
        <f>IF(ISERROR(E52/$E$52*100)=TRUE,0,E52/$E$52*100)</f>
        <v>100</v>
      </c>
      <c r="F53" s="33">
        <f>IF(ISERROR(F52/$F$52*100)=TRUE,0,F52/$F$52*100)</f>
        <v>100</v>
      </c>
    </row>
    <row r="54" spans="2:6" ht="15" customHeight="1">
      <c r="B54" s="73" t="s">
        <v>34</v>
      </c>
      <c r="C54" s="29">
        <v>442</v>
      </c>
      <c r="D54" s="29">
        <v>125234</v>
      </c>
      <c r="E54" s="29">
        <f>SUM(C45,E45,G45,I45,K45,C54)</f>
        <v>3902</v>
      </c>
      <c r="F54" s="29">
        <f>SUM(D45,F45,H45,J45,L45,D54)</f>
        <v>1241362</v>
      </c>
    </row>
    <row r="55" spans="2:6" ht="15" customHeight="1" thickBot="1">
      <c r="B55" s="75" t="s">
        <v>33</v>
      </c>
      <c r="C55" s="33">
        <f>IF(ISERROR(C54/$E$54*100)=TRUE,0,C54/$E$54*100)</f>
        <v>11.32752434648898</v>
      </c>
      <c r="D55" s="33">
        <f>IF(ISERROR(D54/$F$54*100)=TRUE,0,D54/$F$54*100)</f>
        <v>10.088435122067535</v>
      </c>
      <c r="E55" s="33">
        <f>IF(ISERROR(E54/$E$54*100)=TRUE,0,E54/$E$54*100)</f>
        <v>100</v>
      </c>
      <c r="F55" s="33">
        <f>IF(ISERROR(F54/$F$54*100)=TRUE,0,F54/$F$54*100)</f>
        <v>100</v>
      </c>
    </row>
    <row r="56" spans="2:6" ht="15" customHeight="1" thickTop="1">
      <c r="B56" s="76" t="s">
        <v>20</v>
      </c>
      <c r="C56" s="36">
        <f>SUM(C52,C54)</f>
        <v>461</v>
      </c>
      <c r="D56" s="36">
        <f>SUM(D52,D54)</f>
        <v>131640</v>
      </c>
      <c r="E56" s="36">
        <f>SUM(E52,E54)</f>
        <v>7397</v>
      </c>
      <c r="F56" s="36">
        <f>SUM(F52,F54)</f>
        <v>2712709</v>
      </c>
    </row>
    <row r="57" spans="2:6" ht="15" customHeight="1">
      <c r="B57" s="74" t="s">
        <v>33</v>
      </c>
      <c r="C57" s="33">
        <f>IF(ISERROR(C56/$E$56*100)=TRUE,0,C56/$E$56*100)</f>
        <v>6.2322563201297827</v>
      </c>
      <c r="D57" s="33">
        <f>IF(ISERROR(D56/$F$56*100)=TRUE,0,D56/$F$56*100)</f>
        <v>4.8527136526623389</v>
      </c>
      <c r="E57" s="33">
        <f>IF(ISERROR(E56/$E$56*100)=TRUE,0,E56/$E$56*100)</f>
        <v>100</v>
      </c>
      <c r="F57" s="33">
        <f>IF(ISERROR(F56/$F$56*100)=TRUE,0,F56/$F$56*100)</f>
        <v>100</v>
      </c>
    </row>
  </sheetData>
  <mergeCells count="12">
    <mergeCell ref="B3:B4"/>
    <mergeCell ref="G3:H3"/>
    <mergeCell ref="B12:B13"/>
    <mergeCell ref="C12:D12"/>
    <mergeCell ref="B22:B23"/>
    <mergeCell ref="G22:H22"/>
    <mergeCell ref="B31:B32"/>
    <mergeCell ref="C31:D31"/>
    <mergeCell ref="B41:B42"/>
    <mergeCell ref="G41:H41"/>
    <mergeCell ref="B50:B51"/>
    <mergeCell ref="C50:D50"/>
  </mergeCells>
  <phoneticPr fontId="4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showGridLines="0" topLeftCell="A41" zoomScaleNormal="100" zoomScaleSheetLayoutView="100" workbookViewId="0">
      <selection activeCell="N50" sqref="N50"/>
    </sheetView>
  </sheetViews>
  <sheetFormatPr defaultColWidth="10" defaultRowHeight="12.75"/>
  <cols>
    <col min="1" max="1" width="1.25" style="79" customWidth="1"/>
    <col min="2" max="2" width="11.375" style="79" customWidth="1"/>
    <col min="3" max="3" width="6.25" style="79" customWidth="1"/>
    <col min="4" max="4" width="9.375" style="79" customWidth="1"/>
    <col min="5" max="5" width="6.25" style="79" customWidth="1"/>
    <col min="6" max="6" width="9.375" style="79" customWidth="1"/>
    <col min="7" max="7" width="6.25" style="79" customWidth="1"/>
    <col min="8" max="8" width="9.375" style="79" customWidth="1"/>
    <col min="9" max="9" width="6.25" style="79" customWidth="1"/>
    <col min="10" max="10" width="9.375" style="79" customWidth="1"/>
    <col min="11" max="11" width="6.25" style="79" customWidth="1"/>
    <col min="12" max="12" width="9.375" style="79" customWidth="1"/>
    <col min="13" max="13" width="0.875" style="79" customWidth="1"/>
    <col min="14" max="256" width="10" style="79"/>
    <col min="257" max="257" width="1.25" style="79" customWidth="1"/>
    <col min="258" max="258" width="11.375" style="79" customWidth="1"/>
    <col min="259" max="259" width="6.25" style="79" customWidth="1"/>
    <col min="260" max="260" width="9.375" style="79" customWidth="1"/>
    <col min="261" max="261" width="6.25" style="79" customWidth="1"/>
    <col min="262" max="262" width="9.375" style="79" customWidth="1"/>
    <col min="263" max="263" width="6.25" style="79" customWidth="1"/>
    <col min="264" max="264" width="9.375" style="79" customWidth="1"/>
    <col min="265" max="265" width="6.25" style="79" customWidth="1"/>
    <col min="266" max="266" width="9.375" style="79" customWidth="1"/>
    <col min="267" max="267" width="6.25" style="79" customWidth="1"/>
    <col min="268" max="268" width="9.375" style="79" customWidth="1"/>
    <col min="269" max="269" width="0.875" style="79" customWidth="1"/>
    <col min="270" max="512" width="10" style="79"/>
    <col min="513" max="513" width="1.25" style="79" customWidth="1"/>
    <col min="514" max="514" width="11.375" style="79" customWidth="1"/>
    <col min="515" max="515" width="6.25" style="79" customWidth="1"/>
    <col min="516" max="516" width="9.375" style="79" customWidth="1"/>
    <col min="517" max="517" width="6.25" style="79" customWidth="1"/>
    <col min="518" max="518" width="9.375" style="79" customWidth="1"/>
    <col min="519" max="519" width="6.25" style="79" customWidth="1"/>
    <col min="520" max="520" width="9.375" style="79" customWidth="1"/>
    <col min="521" max="521" width="6.25" style="79" customWidth="1"/>
    <col min="522" max="522" width="9.375" style="79" customWidth="1"/>
    <col min="523" max="523" width="6.25" style="79" customWidth="1"/>
    <col min="524" max="524" width="9.375" style="79" customWidth="1"/>
    <col min="525" max="525" width="0.875" style="79" customWidth="1"/>
    <col min="526" max="768" width="10" style="79"/>
    <col min="769" max="769" width="1.25" style="79" customWidth="1"/>
    <col min="770" max="770" width="11.375" style="79" customWidth="1"/>
    <col min="771" max="771" width="6.25" style="79" customWidth="1"/>
    <col min="772" max="772" width="9.375" style="79" customWidth="1"/>
    <col min="773" max="773" width="6.25" style="79" customWidth="1"/>
    <col min="774" max="774" width="9.375" style="79" customWidth="1"/>
    <col min="775" max="775" width="6.25" style="79" customWidth="1"/>
    <col min="776" max="776" width="9.375" style="79" customWidth="1"/>
    <col min="777" max="777" width="6.25" style="79" customWidth="1"/>
    <col min="778" max="778" width="9.375" style="79" customWidth="1"/>
    <col min="779" max="779" width="6.25" style="79" customWidth="1"/>
    <col min="780" max="780" width="9.375" style="79" customWidth="1"/>
    <col min="781" max="781" width="0.875" style="79" customWidth="1"/>
    <col min="782" max="1024" width="10" style="79"/>
    <col min="1025" max="1025" width="1.25" style="79" customWidth="1"/>
    <col min="1026" max="1026" width="11.375" style="79" customWidth="1"/>
    <col min="1027" max="1027" width="6.25" style="79" customWidth="1"/>
    <col min="1028" max="1028" width="9.375" style="79" customWidth="1"/>
    <col min="1029" max="1029" width="6.25" style="79" customWidth="1"/>
    <col min="1030" max="1030" width="9.375" style="79" customWidth="1"/>
    <col min="1031" max="1031" width="6.25" style="79" customWidth="1"/>
    <col min="1032" max="1032" width="9.375" style="79" customWidth="1"/>
    <col min="1033" max="1033" width="6.25" style="79" customWidth="1"/>
    <col min="1034" max="1034" width="9.375" style="79" customWidth="1"/>
    <col min="1035" max="1035" width="6.25" style="79" customWidth="1"/>
    <col min="1036" max="1036" width="9.375" style="79" customWidth="1"/>
    <col min="1037" max="1037" width="0.875" style="79" customWidth="1"/>
    <col min="1038" max="1280" width="10" style="79"/>
    <col min="1281" max="1281" width="1.25" style="79" customWidth="1"/>
    <col min="1282" max="1282" width="11.375" style="79" customWidth="1"/>
    <col min="1283" max="1283" width="6.25" style="79" customWidth="1"/>
    <col min="1284" max="1284" width="9.375" style="79" customWidth="1"/>
    <col min="1285" max="1285" width="6.25" style="79" customWidth="1"/>
    <col min="1286" max="1286" width="9.375" style="79" customWidth="1"/>
    <col min="1287" max="1287" width="6.25" style="79" customWidth="1"/>
    <col min="1288" max="1288" width="9.375" style="79" customWidth="1"/>
    <col min="1289" max="1289" width="6.25" style="79" customWidth="1"/>
    <col min="1290" max="1290" width="9.375" style="79" customWidth="1"/>
    <col min="1291" max="1291" width="6.25" style="79" customWidth="1"/>
    <col min="1292" max="1292" width="9.375" style="79" customWidth="1"/>
    <col min="1293" max="1293" width="0.875" style="79" customWidth="1"/>
    <col min="1294" max="1536" width="10" style="79"/>
    <col min="1537" max="1537" width="1.25" style="79" customWidth="1"/>
    <col min="1538" max="1538" width="11.375" style="79" customWidth="1"/>
    <col min="1539" max="1539" width="6.25" style="79" customWidth="1"/>
    <col min="1540" max="1540" width="9.375" style="79" customWidth="1"/>
    <col min="1541" max="1541" width="6.25" style="79" customWidth="1"/>
    <col min="1542" max="1542" width="9.375" style="79" customWidth="1"/>
    <col min="1543" max="1543" width="6.25" style="79" customWidth="1"/>
    <col min="1544" max="1544" width="9.375" style="79" customWidth="1"/>
    <col min="1545" max="1545" width="6.25" style="79" customWidth="1"/>
    <col min="1546" max="1546" width="9.375" style="79" customWidth="1"/>
    <col min="1547" max="1547" width="6.25" style="79" customWidth="1"/>
    <col min="1548" max="1548" width="9.375" style="79" customWidth="1"/>
    <col min="1549" max="1549" width="0.875" style="79" customWidth="1"/>
    <col min="1550" max="1792" width="10" style="79"/>
    <col min="1793" max="1793" width="1.25" style="79" customWidth="1"/>
    <col min="1794" max="1794" width="11.375" style="79" customWidth="1"/>
    <col min="1795" max="1795" width="6.25" style="79" customWidth="1"/>
    <col min="1796" max="1796" width="9.375" style="79" customWidth="1"/>
    <col min="1797" max="1797" width="6.25" style="79" customWidth="1"/>
    <col min="1798" max="1798" width="9.375" style="79" customWidth="1"/>
    <col min="1799" max="1799" width="6.25" style="79" customWidth="1"/>
    <col min="1800" max="1800" width="9.375" style="79" customWidth="1"/>
    <col min="1801" max="1801" width="6.25" style="79" customWidth="1"/>
    <col min="1802" max="1802" width="9.375" style="79" customWidth="1"/>
    <col min="1803" max="1803" width="6.25" style="79" customWidth="1"/>
    <col min="1804" max="1804" width="9.375" style="79" customWidth="1"/>
    <col min="1805" max="1805" width="0.875" style="79" customWidth="1"/>
    <col min="1806" max="2048" width="10" style="79"/>
    <col min="2049" max="2049" width="1.25" style="79" customWidth="1"/>
    <col min="2050" max="2050" width="11.375" style="79" customWidth="1"/>
    <col min="2051" max="2051" width="6.25" style="79" customWidth="1"/>
    <col min="2052" max="2052" width="9.375" style="79" customWidth="1"/>
    <col min="2053" max="2053" width="6.25" style="79" customWidth="1"/>
    <col min="2054" max="2054" width="9.375" style="79" customWidth="1"/>
    <col min="2055" max="2055" width="6.25" style="79" customWidth="1"/>
    <col min="2056" max="2056" width="9.375" style="79" customWidth="1"/>
    <col min="2057" max="2057" width="6.25" style="79" customWidth="1"/>
    <col min="2058" max="2058" width="9.375" style="79" customWidth="1"/>
    <col min="2059" max="2059" width="6.25" style="79" customWidth="1"/>
    <col min="2060" max="2060" width="9.375" style="79" customWidth="1"/>
    <col min="2061" max="2061" width="0.875" style="79" customWidth="1"/>
    <col min="2062" max="2304" width="10" style="79"/>
    <col min="2305" max="2305" width="1.25" style="79" customWidth="1"/>
    <col min="2306" max="2306" width="11.375" style="79" customWidth="1"/>
    <col min="2307" max="2307" width="6.25" style="79" customWidth="1"/>
    <col min="2308" max="2308" width="9.375" style="79" customWidth="1"/>
    <col min="2309" max="2309" width="6.25" style="79" customWidth="1"/>
    <col min="2310" max="2310" width="9.375" style="79" customWidth="1"/>
    <col min="2311" max="2311" width="6.25" style="79" customWidth="1"/>
    <col min="2312" max="2312" width="9.375" style="79" customWidth="1"/>
    <col min="2313" max="2313" width="6.25" style="79" customWidth="1"/>
    <col min="2314" max="2314" width="9.375" style="79" customWidth="1"/>
    <col min="2315" max="2315" width="6.25" style="79" customWidth="1"/>
    <col min="2316" max="2316" width="9.375" style="79" customWidth="1"/>
    <col min="2317" max="2317" width="0.875" style="79" customWidth="1"/>
    <col min="2318" max="2560" width="10" style="79"/>
    <col min="2561" max="2561" width="1.25" style="79" customWidth="1"/>
    <col min="2562" max="2562" width="11.375" style="79" customWidth="1"/>
    <col min="2563" max="2563" width="6.25" style="79" customWidth="1"/>
    <col min="2564" max="2564" width="9.375" style="79" customWidth="1"/>
    <col min="2565" max="2565" width="6.25" style="79" customWidth="1"/>
    <col min="2566" max="2566" width="9.375" style="79" customWidth="1"/>
    <col min="2567" max="2567" width="6.25" style="79" customWidth="1"/>
    <col min="2568" max="2568" width="9.375" style="79" customWidth="1"/>
    <col min="2569" max="2569" width="6.25" style="79" customWidth="1"/>
    <col min="2570" max="2570" width="9.375" style="79" customWidth="1"/>
    <col min="2571" max="2571" width="6.25" style="79" customWidth="1"/>
    <col min="2572" max="2572" width="9.375" style="79" customWidth="1"/>
    <col min="2573" max="2573" width="0.875" style="79" customWidth="1"/>
    <col min="2574" max="2816" width="10" style="79"/>
    <col min="2817" max="2817" width="1.25" style="79" customWidth="1"/>
    <col min="2818" max="2818" width="11.375" style="79" customWidth="1"/>
    <col min="2819" max="2819" width="6.25" style="79" customWidth="1"/>
    <col min="2820" max="2820" width="9.375" style="79" customWidth="1"/>
    <col min="2821" max="2821" width="6.25" style="79" customWidth="1"/>
    <col min="2822" max="2822" width="9.375" style="79" customWidth="1"/>
    <col min="2823" max="2823" width="6.25" style="79" customWidth="1"/>
    <col min="2824" max="2824" width="9.375" style="79" customWidth="1"/>
    <col min="2825" max="2825" width="6.25" style="79" customWidth="1"/>
    <col min="2826" max="2826" width="9.375" style="79" customWidth="1"/>
    <col min="2827" max="2827" width="6.25" style="79" customWidth="1"/>
    <col min="2828" max="2828" width="9.375" style="79" customWidth="1"/>
    <col min="2829" max="2829" width="0.875" style="79" customWidth="1"/>
    <col min="2830" max="3072" width="10" style="79"/>
    <col min="3073" max="3073" width="1.25" style="79" customWidth="1"/>
    <col min="3074" max="3074" width="11.375" style="79" customWidth="1"/>
    <col min="3075" max="3075" width="6.25" style="79" customWidth="1"/>
    <col min="3076" max="3076" width="9.375" style="79" customWidth="1"/>
    <col min="3077" max="3077" width="6.25" style="79" customWidth="1"/>
    <col min="3078" max="3078" width="9.375" style="79" customWidth="1"/>
    <col min="3079" max="3079" width="6.25" style="79" customWidth="1"/>
    <col min="3080" max="3080" width="9.375" style="79" customWidth="1"/>
    <col min="3081" max="3081" width="6.25" style="79" customWidth="1"/>
    <col min="3082" max="3082" width="9.375" style="79" customWidth="1"/>
    <col min="3083" max="3083" width="6.25" style="79" customWidth="1"/>
    <col min="3084" max="3084" width="9.375" style="79" customWidth="1"/>
    <col min="3085" max="3085" width="0.875" style="79" customWidth="1"/>
    <col min="3086" max="3328" width="10" style="79"/>
    <col min="3329" max="3329" width="1.25" style="79" customWidth="1"/>
    <col min="3330" max="3330" width="11.375" style="79" customWidth="1"/>
    <col min="3331" max="3331" width="6.25" style="79" customWidth="1"/>
    <col min="3332" max="3332" width="9.375" style="79" customWidth="1"/>
    <col min="3333" max="3333" width="6.25" style="79" customWidth="1"/>
    <col min="3334" max="3334" width="9.375" style="79" customWidth="1"/>
    <col min="3335" max="3335" width="6.25" style="79" customWidth="1"/>
    <col min="3336" max="3336" width="9.375" style="79" customWidth="1"/>
    <col min="3337" max="3337" width="6.25" style="79" customWidth="1"/>
    <col min="3338" max="3338" width="9.375" style="79" customWidth="1"/>
    <col min="3339" max="3339" width="6.25" style="79" customWidth="1"/>
    <col min="3340" max="3340" width="9.375" style="79" customWidth="1"/>
    <col min="3341" max="3341" width="0.875" style="79" customWidth="1"/>
    <col min="3342" max="3584" width="10" style="79"/>
    <col min="3585" max="3585" width="1.25" style="79" customWidth="1"/>
    <col min="3586" max="3586" width="11.375" style="79" customWidth="1"/>
    <col min="3587" max="3587" width="6.25" style="79" customWidth="1"/>
    <col min="3588" max="3588" width="9.375" style="79" customWidth="1"/>
    <col min="3589" max="3589" width="6.25" style="79" customWidth="1"/>
    <col min="3590" max="3590" width="9.375" style="79" customWidth="1"/>
    <col min="3591" max="3591" width="6.25" style="79" customWidth="1"/>
    <col min="3592" max="3592" width="9.375" style="79" customWidth="1"/>
    <col min="3593" max="3593" width="6.25" style="79" customWidth="1"/>
    <col min="3594" max="3594" width="9.375" style="79" customWidth="1"/>
    <col min="3595" max="3595" width="6.25" style="79" customWidth="1"/>
    <col min="3596" max="3596" width="9.375" style="79" customWidth="1"/>
    <col min="3597" max="3597" width="0.875" style="79" customWidth="1"/>
    <col min="3598" max="3840" width="10" style="79"/>
    <col min="3841" max="3841" width="1.25" style="79" customWidth="1"/>
    <col min="3842" max="3842" width="11.375" style="79" customWidth="1"/>
    <col min="3843" max="3843" width="6.25" style="79" customWidth="1"/>
    <col min="3844" max="3844" width="9.375" style="79" customWidth="1"/>
    <col min="3845" max="3845" width="6.25" style="79" customWidth="1"/>
    <col min="3846" max="3846" width="9.375" style="79" customWidth="1"/>
    <col min="3847" max="3847" width="6.25" style="79" customWidth="1"/>
    <col min="3848" max="3848" width="9.375" style="79" customWidth="1"/>
    <col min="3849" max="3849" width="6.25" style="79" customWidth="1"/>
    <col min="3850" max="3850" width="9.375" style="79" customWidth="1"/>
    <col min="3851" max="3851" width="6.25" style="79" customWidth="1"/>
    <col min="3852" max="3852" width="9.375" style="79" customWidth="1"/>
    <col min="3853" max="3853" width="0.875" style="79" customWidth="1"/>
    <col min="3854" max="4096" width="10" style="79"/>
    <col min="4097" max="4097" width="1.25" style="79" customWidth="1"/>
    <col min="4098" max="4098" width="11.375" style="79" customWidth="1"/>
    <col min="4099" max="4099" width="6.25" style="79" customWidth="1"/>
    <col min="4100" max="4100" width="9.375" style="79" customWidth="1"/>
    <col min="4101" max="4101" width="6.25" style="79" customWidth="1"/>
    <col min="4102" max="4102" width="9.375" style="79" customWidth="1"/>
    <col min="4103" max="4103" width="6.25" style="79" customWidth="1"/>
    <col min="4104" max="4104" width="9.375" style="79" customWidth="1"/>
    <col min="4105" max="4105" width="6.25" style="79" customWidth="1"/>
    <col min="4106" max="4106" width="9.375" style="79" customWidth="1"/>
    <col min="4107" max="4107" width="6.25" style="79" customWidth="1"/>
    <col min="4108" max="4108" width="9.375" style="79" customWidth="1"/>
    <col min="4109" max="4109" width="0.875" style="79" customWidth="1"/>
    <col min="4110" max="4352" width="10" style="79"/>
    <col min="4353" max="4353" width="1.25" style="79" customWidth="1"/>
    <col min="4354" max="4354" width="11.375" style="79" customWidth="1"/>
    <col min="4355" max="4355" width="6.25" style="79" customWidth="1"/>
    <col min="4356" max="4356" width="9.375" style="79" customWidth="1"/>
    <col min="4357" max="4357" width="6.25" style="79" customWidth="1"/>
    <col min="4358" max="4358" width="9.375" style="79" customWidth="1"/>
    <col min="4359" max="4359" width="6.25" style="79" customWidth="1"/>
    <col min="4360" max="4360" width="9.375" style="79" customWidth="1"/>
    <col min="4361" max="4361" width="6.25" style="79" customWidth="1"/>
    <col min="4362" max="4362" width="9.375" style="79" customWidth="1"/>
    <col min="4363" max="4363" width="6.25" style="79" customWidth="1"/>
    <col min="4364" max="4364" width="9.375" style="79" customWidth="1"/>
    <col min="4365" max="4365" width="0.875" style="79" customWidth="1"/>
    <col min="4366" max="4608" width="10" style="79"/>
    <col min="4609" max="4609" width="1.25" style="79" customWidth="1"/>
    <col min="4610" max="4610" width="11.375" style="79" customWidth="1"/>
    <col min="4611" max="4611" width="6.25" style="79" customWidth="1"/>
    <col min="4612" max="4612" width="9.375" style="79" customWidth="1"/>
    <col min="4613" max="4613" width="6.25" style="79" customWidth="1"/>
    <col min="4614" max="4614" width="9.375" style="79" customWidth="1"/>
    <col min="4615" max="4615" width="6.25" style="79" customWidth="1"/>
    <col min="4616" max="4616" width="9.375" style="79" customWidth="1"/>
    <col min="4617" max="4617" width="6.25" style="79" customWidth="1"/>
    <col min="4618" max="4618" width="9.375" style="79" customWidth="1"/>
    <col min="4619" max="4619" width="6.25" style="79" customWidth="1"/>
    <col min="4620" max="4620" width="9.375" style="79" customWidth="1"/>
    <col min="4621" max="4621" width="0.875" style="79" customWidth="1"/>
    <col min="4622" max="4864" width="10" style="79"/>
    <col min="4865" max="4865" width="1.25" style="79" customWidth="1"/>
    <col min="4866" max="4866" width="11.375" style="79" customWidth="1"/>
    <col min="4867" max="4867" width="6.25" style="79" customWidth="1"/>
    <col min="4868" max="4868" width="9.375" style="79" customWidth="1"/>
    <col min="4869" max="4869" width="6.25" style="79" customWidth="1"/>
    <col min="4870" max="4870" width="9.375" style="79" customWidth="1"/>
    <col min="4871" max="4871" width="6.25" style="79" customWidth="1"/>
    <col min="4872" max="4872" width="9.375" style="79" customWidth="1"/>
    <col min="4873" max="4873" width="6.25" style="79" customWidth="1"/>
    <col min="4874" max="4874" width="9.375" style="79" customWidth="1"/>
    <col min="4875" max="4875" width="6.25" style="79" customWidth="1"/>
    <col min="4876" max="4876" width="9.375" style="79" customWidth="1"/>
    <col min="4877" max="4877" width="0.875" style="79" customWidth="1"/>
    <col min="4878" max="5120" width="10" style="79"/>
    <col min="5121" max="5121" width="1.25" style="79" customWidth="1"/>
    <col min="5122" max="5122" width="11.375" style="79" customWidth="1"/>
    <col min="5123" max="5123" width="6.25" style="79" customWidth="1"/>
    <col min="5124" max="5124" width="9.375" style="79" customWidth="1"/>
    <col min="5125" max="5125" width="6.25" style="79" customWidth="1"/>
    <col min="5126" max="5126" width="9.375" style="79" customWidth="1"/>
    <col min="5127" max="5127" width="6.25" style="79" customWidth="1"/>
    <col min="5128" max="5128" width="9.375" style="79" customWidth="1"/>
    <col min="5129" max="5129" width="6.25" style="79" customWidth="1"/>
    <col min="5130" max="5130" width="9.375" style="79" customWidth="1"/>
    <col min="5131" max="5131" width="6.25" style="79" customWidth="1"/>
    <col min="5132" max="5132" width="9.375" style="79" customWidth="1"/>
    <col min="5133" max="5133" width="0.875" style="79" customWidth="1"/>
    <col min="5134" max="5376" width="10" style="79"/>
    <col min="5377" max="5377" width="1.25" style="79" customWidth="1"/>
    <col min="5378" max="5378" width="11.375" style="79" customWidth="1"/>
    <col min="5379" max="5379" width="6.25" style="79" customWidth="1"/>
    <col min="5380" max="5380" width="9.375" style="79" customWidth="1"/>
    <col min="5381" max="5381" width="6.25" style="79" customWidth="1"/>
    <col min="5382" max="5382" width="9.375" style="79" customWidth="1"/>
    <col min="5383" max="5383" width="6.25" style="79" customWidth="1"/>
    <col min="5384" max="5384" width="9.375" style="79" customWidth="1"/>
    <col min="5385" max="5385" width="6.25" style="79" customWidth="1"/>
    <col min="5386" max="5386" width="9.375" style="79" customWidth="1"/>
    <col min="5387" max="5387" width="6.25" style="79" customWidth="1"/>
    <col min="5388" max="5388" width="9.375" style="79" customWidth="1"/>
    <col min="5389" max="5389" width="0.875" style="79" customWidth="1"/>
    <col min="5390" max="5632" width="10" style="79"/>
    <col min="5633" max="5633" width="1.25" style="79" customWidth="1"/>
    <col min="5634" max="5634" width="11.375" style="79" customWidth="1"/>
    <col min="5635" max="5635" width="6.25" style="79" customWidth="1"/>
    <col min="5636" max="5636" width="9.375" style="79" customWidth="1"/>
    <col min="5637" max="5637" width="6.25" style="79" customWidth="1"/>
    <col min="5638" max="5638" width="9.375" style="79" customWidth="1"/>
    <col min="5639" max="5639" width="6.25" style="79" customWidth="1"/>
    <col min="5640" max="5640" width="9.375" style="79" customWidth="1"/>
    <col min="5641" max="5641" width="6.25" style="79" customWidth="1"/>
    <col min="5642" max="5642" width="9.375" style="79" customWidth="1"/>
    <col min="5643" max="5643" width="6.25" style="79" customWidth="1"/>
    <col min="5644" max="5644" width="9.375" style="79" customWidth="1"/>
    <col min="5645" max="5645" width="0.875" style="79" customWidth="1"/>
    <col min="5646" max="5888" width="10" style="79"/>
    <col min="5889" max="5889" width="1.25" style="79" customWidth="1"/>
    <col min="5890" max="5890" width="11.375" style="79" customWidth="1"/>
    <col min="5891" max="5891" width="6.25" style="79" customWidth="1"/>
    <col min="5892" max="5892" width="9.375" style="79" customWidth="1"/>
    <col min="5893" max="5893" width="6.25" style="79" customWidth="1"/>
    <col min="5894" max="5894" width="9.375" style="79" customWidth="1"/>
    <col min="5895" max="5895" width="6.25" style="79" customWidth="1"/>
    <col min="5896" max="5896" width="9.375" style="79" customWidth="1"/>
    <col min="5897" max="5897" width="6.25" style="79" customWidth="1"/>
    <col min="5898" max="5898" width="9.375" style="79" customWidth="1"/>
    <col min="5899" max="5899" width="6.25" style="79" customWidth="1"/>
    <col min="5900" max="5900" width="9.375" style="79" customWidth="1"/>
    <col min="5901" max="5901" width="0.875" style="79" customWidth="1"/>
    <col min="5902" max="6144" width="10" style="79"/>
    <col min="6145" max="6145" width="1.25" style="79" customWidth="1"/>
    <col min="6146" max="6146" width="11.375" style="79" customWidth="1"/>
    <col min="6147" max="6147" width="6.25" style="79" customWidth="1"/>
    <col min="6148" max="6148" width="9.375" style="79" customWidth="1"/>
    <col min="6149" max="6149" width="6.25" style="79" customWidth="1"/>
    <col min="6150" max="6150" width="9.375" style="79" customWidth="1"/>
    <col min="6151" max="6151" width="6.25" style="79" customWidth="1"/>
    <col min="6152" max="6152" width="9.375" style="79" customWidth="1"/>
    <col min="6153" max="6153" width="6.25" style="79" customWidth="1"/>
    <col min="6154" max="6154" width="9.375" style="79" customWidth="1"/>
    <col min="6155" max="6155" width="6.25" style="79" customWidth="1"/>
    <col min="6156" max="6156" width="9.375" style="79" customWidth="1"/>
    <col min="6157" max="6157" width="0.875" style="79" customWidth="1"/>
    <col min="6158" max="6400" width="10" style="79"/>
    <col min="6401" max="6401" width="1.25" style="79" customWidth="1"/>
    <col min="6402" max="6402" width="11.375" style="79" customWidth="1"/>
    <col min="6403" max="6403" width="6.25" style="79" customWidth="1"/>
    <col min="6404" max="6404" width="9.375" style="79" customWidth="1"/>
    <col min="6405" max="6405" width="6.25" style="79" customWidth="1"/>
    <col min="6406" max="6406" width="9.375" style="79" customWidth="1"/>
    <col min="6407" max="6407" width="6.25" style="79" customWidth="1"/>
    <col min="6408" max="6408" width="9.375" style="79" customWidth="1"/>
    <col min="6409" max="6409" width="6.25" style="79" customWidth="1"/>
    <col min="6410" max="6410" width="9.375" style="79" customWidth="1"/>
    <col min="6411" max="6411" width="6.25" style="79" customWidth="1"/>
    <col min="6412" max="6412" width="9.375" style="79" customWidth="1"/>
    <col min="6413" max="6413" width="0.875" style="79" customWidth="1"/>
    <col min="6414" max="6656" width="10" style="79"/>
    <col min="6657" max="6657" width="1.25" style="79" customWidth="1"/>
    <col min="6658" max="6658" width="11.375" style="79" customWidth="1"/>
    <col min="6659" max="6659" width="6.25" style="79" customWidth="1"/>
    <col min="6660" max="6660" width="9.375" style="79" customWidth="1"/>
    <col min="6661" max="6661" width="6.25" style="79" customWidth="1"/>
    <col min="6662" max="6662" width="9.375" style="79" customWidth="1"/>
    <col min="6663" max="6663" width="6.25" style="79" customWidth="1"/>
    <col min="6664" max="6664" width="9.375" style="79" customWidth="1"/>
    <col min="6665" max="6665" width="6.25" style="79" customWidth="1"/>
    <col min="6666" max="6666" width="9.375" style="79" customWidth="1"/>
    <col min="6667" max="6667" width="6.25" style="79" customWidth="1"/>
    <col min="6668" max="6668" width="9.375" style="79" customWidth="1"/>
    <col min="6669" max="6669" width="0.875" style="79" customWidth="1"/>
    <col min="6670" max="6912" width="10" style="79"/>
    <col min="6913" max="6913" width="1.25" style="79" customWidth="1"/>
    <col min="6914" max="6914" width="11.375" style="79" customWidth="1"/>
    <col min="6915" max="6915" width="6.25" style="79" customWidth="1"/>
    <col min="6916" max="6916" width="9.375" style="79" customWidth="1"/>
    <col min="6917" max="6917" width="6.25" style="79" customWidth="1"/>
    <col min="6918" max="6918" width="9.375" style="79" customWidth="1"/>
    <col min="6919" max="6919" width="6.25" style="79" customWidth="1"/>
    <col min="6920" max="6920" width="9.375" style="79" customWidth="1"/>
    <col min="6921" max="6921" width="6.25" style="79" customWidth="1"/>
    <col min="6922" max="6922" width="9.375" style="79" customWidth="1"/>
    <col min="6923" max="6923" width="6.25" style="79" customWidth="1"/>
    <col min="6924" max="6924" width="9.375" style="79" customWidth="1"/>
    <col min="6925" max="6925" width="0.875" style="79" customWidth="1"/>
    <col min="6926" max="7168" width="10" style="79"/>
    <col min="7169" max="7169" width="1.25" style="79" customWidth="1"/>
    <col min="7170" max="7170" width="11.375" style="79" customWidth="1"/>
    <col min="7171" max="7171" width="6.25" style="79" customWidth="1"/>
    <col min="7172" max="7172" width="9.375" style="79" customWidth="1"/>
    <col min="7173" max="7173" width="6.25" style="79" customWidth="1"/>
    <col min="7174" max="7174" width="9.375" style="79" customWidth="1"/>
    <col min="7175" max="7175" width="6.25" style="79" customWidth="1"/>
    <col min="7176" max="7176" width="9.375" style="79" customWidth="1"/>
    <col min="7177" max="7177" width="6.25" style="79" customWidth="1"/>
    <col min="7178" max="7178" width="9.375" style="79" customWidth="1"/>
    <col min="7179" max="7179" width="6.25" style="79" customWidth="1"/>
    <col min="7180" max="7180" width="9.375" style="79" customWidth="1"/>
    <col min="7181" max="7181" width="0.875" style="79" customWidth="1"/>
    <col min="7182" max="7424" width="10" style="79"/>
    <col min="7425" max="7425" width="1.25" style="79" customWidth="1"/>
    <col min="7426" max="7426" width="11.375" style="79" customWidth="1"/>
    <col min="7427" max="7427" width="6.25" style="79" customWidth="1"/>
    <col min="7428" max="7428" width="9.375" style="79" customWidth="1"/>
    <col min="7429" max="7429" width="6.25" style="79" customWidth="1"/>
    <col min="7430" max="7430" width="9.375" style="79" customWidth="1"/>
    <col min="7431" max="7431" width="6.25" style="79" customWidth="1"/>
    <col min="7432" max="7432" width="9.375" style="79" customWidth="1"/>
    <col min="7433" max="7433" width="6.25" style="79" customWidth="1"/>
    <col min="7434" max="7434" width="9.375" style="79" customWidth="1"/>
    <col min="7435" max="7435" width="6.25" style="79" customWidth="1"/>
    <col min="7436" max="7436" width="9.375" style="79" customWidth="1"/>
    <col min="7437" max="7437" width="0.875" style="79" customWidth="1"/>
    <col min="7438" max="7680" width="10" style="79"/>
    <col min="7681" max="7681" width="1.25" style="79" customWidth="1"/>
    <col min="7682" max="7682" width="11.375" style="79" customWidth="1"/>
    <col min="7683" max="7683" width="6.25" style="79" customWidth="1"/>
    <col min="7684" max="7684" width="9.375" style="79" customWidth="1"/>
    <col min="7685" max="7685" width="6.25" style="79" customWidth="1"/>
    <col min="7686" max="7686" width="9.375" style="79" customWidth="1"/>
    <col min="7687" max="7687" width="6.25" style="79" customWidth="1"/>
    <col min="7688" max="7688" width="9.375" style="79" customWidth="1"/>
    <col min="7689" max="7689" width="6.25" style="79" customWidth="1"/>
    <col min="7690" max="7690" width="9.375" style="79" customWidth="1"/>
    <col min="7691" max="7691" width="6.25" style="79" customWidth="1"/>
    <col min="7692" max="7692" width="9.375" style="79" customWidth="1"/>
    <col min="7693" max="7693" width="0.875" style="79" customWidth="1"/>
    <col min="7694" max="7936" width="10" style="79"/>
    <col min="7937" max="7937" width="1.25" style="79" customWidth="1"/>
    <col min="7938" max="7938" width="11.375" style="79" customWidth="1"/>
    <col min="7939" max="7939" width="6.25" style="79" customWidth="1"/>
    <col min="7940" max="7940" width="9.375" style="79" customWidth="1"/>
    <col min="7941" max="7941" width="6.25" style="79" customWidth="1"/>
    <col min="7942" max="7942" width="9.375" style="79" customWidth="1"/>
    <col min="7943" max="7943" width="6.25" style="79" customWidth="1"/>
    <col min="7944" max="7944" width="9.375" style="79" customWidth="1"/>
    <col min="7945" max="7945" width="6.25" style="79" customWidth="1"/>
    <col min="7946" max="7946" width="9.375" style="79" customWidth="1"/>
    <col min="7947" max="7947" width="6.25" style="79" customWidth="1"/>
    <col min="7948" max="7948" width="9.375" style="79" customWidth="1"/>
    <col min="7949" max="7949" width="0.875" style="79" customWidth="1"/>
    <col min="7950" max="8192" width="10" style="79"/>
    <col min="8193" max="8193" width="1.25" style="79" customWidth="1"/>
    <col min="8194" max="8194" width="11.375" style="79" customWidth="1"/>
    <col min="8195" max="8195" width="6.25" style="79" customWidth="1"/>
    <col min="8196" max="8196" width="9.375" style="79" customWidth="1"/>
    <col min="8197" max="8197" width="6.25" style="79" customWidth="1"/>
    <col min="8198" max="8198" width="9.375" style="79" customWidth="1"/>
    <col min="8199" max="8199" width="6.25" style="79" customWidth="1"/>
    <col min="8200" max="8200" width="9.375" style="79" customWidth="1"/>
    <col min="8201" max="8201" width="6.25" style="79" customWidth="1"/>
    <col min="8202" max="8202" width="9.375" style="79" customWidth="1"/>
    <col min="8203" max="8203" width="6.25" style="79" customWidth="1"/>
    <col min="8204" max="8204" width="9.375" style="79" customWidth="1"/>
    <col min="8205" max="8205" width="0.875" style="79" customWidth="1"/>
    <col min="8206" max="8448" width="10" style="79"/>
    <col min="8449" max="8449" width="1.25" style="79" customWidth="1"/>
    <col min="8450" max="8450" width="11.375" style="79" customWidth="1"/>
    <col min="8451" max="8451" width="6.25" style="79" customWidth="1"/>
    <col min="8452" max="8452" width="9.375" style="79" customWidth="1"/>
    <col min="8453" max="8453" width="6.25" style="79" customWidth="1"/>
    <col min="8454" max="8454" width="9.375" style="79" customWidth="1"/>
    <col min="8455" max="8455" width="6.25" style="79" customWidth="1"/>
    <col min="8456" max="8456" width="9.375" style="79" customWidth="1"/>
    <col min="8457" max="8457" width="6.25" style="79" customWidth="1"/>
    <col min="8458" max="8458" width="9.375" style="79" customWidth="1"/>
    <col min="8459" max="8459" width="6.25" style="79" customWidth="1"/>
    <col min="8460" max="8460" width="9.375" style="79" customWidth="1"/>
    <col min="8461" max="8461" width="0.875" style="79" customWidth="1"/>
    <col min="8462" max="8704" width="10" style="79"/>
    <col min="8705" max="8705" width="1.25" style="79" customWidth="1"/>
    <col min="8706" max="8706" width="11.375" style="79" customWidth="1"/>
    <col min="8707" max="8707" width="6.25" style="79" customWidth="1"/>
    <col min="8708" max="8708" width="9.375" style="79" customWidth="1"/>
    <col min="8709" max="8709" width="6.25" style="79" customWidth="1"/>
    <col min="8710" max="8710" width="9.375" style="79" customWidth="1"/>
    <col min="8711" max="8711" width="6.25" style="79" customWidth="1"/>
    <col min="8712" max="8712" width="9.375" style="79" customWidth="1"/>
    <col min="8713" max="8713" width="6.25" style="79" customWidth="1"/>
    <col min="8714" max="8714" width="9.375" style="79" customWidth="1"/>
    <col min="8715" max="8715" width="6.25" style="79" customWidth="1"/>
    <col min="8716" max="8716" width="9.375" style="79" customWidth="1"/>
    <col min="8717" max="8717" width="0.875" style="79" customWidth="1"/>
    <col min="8718" max="8960" width="10" style="79"/>
    <col min="8961" max="8961" width="1.25" style="79" customWidth="1"/>
    <col min="8962" max="8962" width="11.375" style="79" customWidth="1"/>
    <col min="8963" max="8963" width="6.25" style="79" customWidth="1"/>
    <col min="8964" max="8964" width="9.375" style="79" customWidth="1"/>
    <col min="8965" max="8965" width="6.25" style="79" customWidth="1"/>
    <col min="8966" max="8966" width="9.375" style="79" customWidth="1"/>
    <col min="8967" max="8967" width="6.25" style="79" customWidth="1"/>
    <col min="8968" max="8968" width="9.375" style="79" customWidth="1"/>
    <col min="8969" max="8969" width="6.25" style="79" customWidth="1"/>
    <col min="8970" max="8970" width="9.375" style="79" customWidth="1"/>
    <col min="8971" max="8971" width="6.25" style="79" customWidth="1"/>
    <col min="8972" max="8972" width="9.375" style="79" customWidth="1"/>
    <col min="8973" max="8973" width="0.875" style="79" customWidth="1"/>
    <col min="8974" max="9216" width="10" style="79"/>
    <col min="9217" max="9217" width="1.25" style="79" customWidth="1"/>
    <col min="9218" max="9218" width="11.375" style="79" customWidth="1"/>
    <col min="9219" max="9219" width="6.25" style="79" customWidth="1"/>
    <col min="9220" max="9220" width="9.375" style="79" customWidth="1"/>
    <col min="9221" max="9221" width="6.25" style="79" customWidth="1"/>
    <col min="9222" max="9222" width="9.375" style="79" customWidth="1"/>
    <col min="9223" max="9223" width="6.25" style="79" customWidth="1"/>
    <col min="9224" max="9224" width="9.375" style="79" customWidth="1"/>
    <col min="9225" max="9225" width="6.25" style="79" customWidth="1"/>
    <col min="9226" max="9226" width="9.375" style="79" customWidth="1"/>
    <col min="9227" max="9227" width="6.25" style="79" customWidth="1"/>
    <col min="9228" max="9228" width="9.375" style="79" customWidth="1"/>
    <col min="9229" max="9229" width="0.875" style="79" customWidth="1"/>
    <col min="9230" max="9472" width="10" style="79"/>
    <col min="9473" max="9473" width="1.25" style="79" customWidth="1"/>
    <col min="9474" max="9474" width="11.375" style="79" customWidth="1"/>
    <col min="9475" max="9475" width="6.25" style="79" customWidth="1"/>
    <col min="9476" max="9476" width="9.375" style="79" customWidth="1"/>
    <col min="9477" max="9477" width="6.25" style="79" customWidth="1"/>
    <col min="9478" max="9478" width="9.375" style="79" customWidth="1"/>
    <col min="9479" max="9479" width="6.25" style="79" customWidth="1"/>
    <col min="9480" max="9480" width="9.375" style="79" customWidth="1"/>
    <col min="9481" max="9481" width="6.25" style="79" customWidth="1"/>
    <col min="9482" max="9482" width="9.375" style="79" customWidth="1"/>
    <col min="9483" max="9483" width="6.25" style="79" customWidth="1"/>
    <col min="9484" max="9484" width="9.375" style="79" customWidth="1"/>
    <col min="9485" max="9485" width="0.875" style="79" customWidth="1"/>
    <col min="9486" max="9728" width="10" style="79"/>
    <col min="9729" max="9729" width="1.25" style="79" customWidth="1"/>
    <col min="9730" max="9730" width="11.375" style="79" customWidth="1"/>
    <col min="9731" max="9731" width="6.25" style="79" customWidth="1"/>
    <col min="9732" max="9732" width="9.375" style="79" customWidth="1"/>
    <col min="9733" max="9733" width="6.25" style="79" customWidth="1"/>
    <col min="9734" max="9734" width="9.375" style="79" customWidth="1"/>
    <col min="9735" max="9735" width="6.25" style="79" customWidth="1"/>
    <col min="9736" max="9736" width="9.375" style="79" customWidth="1"/>
    <col min="9737" max="9737" width="6.25" style="79" customWidth="1"/>
    <col min="9738" max="9738" width="9.375" style="79" customWidth="1"/>
    <col min="9739" max="9739" width="6.25" style="79" customWidth="1"/>
    <col min="9740" max="9740" width="9.375" style="79" customWidth="1"/>
    <col min="9741" max="9741" width="0.875" style="79" customWidth="1"/>
    <col min="9742" max="9984" width="10" style="79"/>
    <col min="9985" max="9985" width="1.25" style="79" customWidth="1"/>
    <col min="9986" max="9986" width="11.375" style="79" customWidth="1"/>
    <col min="9987" max="9987" width="6.25" style="79" customWidth="1"/>
    <col min="9988" max="9988" width="9.375" style="79" customWidth="1"/>
    <col min="9989" max="9989" width="6.25" style="79" customWidth="1"/>
    <col min="9990" max="9990" width="9.375" style="79" customWidth="1"/>
    <col min="9991" max="9991" width="6.25" style="79" customWidth="1"/>
    <col min="9992" max="9992" width="9.375" style="79" customWidth="1"/>
    <col min="9993" max="9993" width="6.25" style="79" customWidth="1"/>
    <col min="9994" max="9994" width="9.375" style="79" customWidth="1"/>
    <col min="9995" max="9995" width="6.25" style="79" customWidth="1"/>
    <col min="9996" max="9996" width="9.375" style="79" customWidth="1"/>
    <col min="9997" max="9997" width="0.875" style="79" customWidth="1"/>
    <col min="9998" max="10240" width="10" style="79"/>
    <col min="10241" max="10241" width="1.25" style="79" customWidth="1"/>
    <col min="10242" max="10242" width="11.375" style="79" customWidth="1"/>
    <col min="10243" max="10243" width="6.25" style="79" customWidth="1"/>
    <col min="10244" max="10244" width="9.375" style="79" customWidth="1"/>
    <col min="10245" max="10245" width="6.25" style="79" customWidth="1"/>
    <col min="10246" max="10246" width="9.375" style="79" customWidth="1"/>
    <col min="10247" max="10247" width="6.25" style="79" customWidth="1"/>
    <col min="10248" max="10248" width="9.375" style="79" customWidth="1"/>
    <col min="10249" max="10249" width="6.25" style="79" customWidth="1"/>
    <col min="10250" max="10250" width="9.375" style="79" customWidth="1"/>
    <col min="10251" max="10251" width="6.25" style="79" customWidth="1"/>
    <col min="10252" max="10252" width="9.375" style="79" customWidth="1"/>
    <col min="10253" max="10253" width="0.875" style="79" customWidth="1"/>
    <col min="10254" max="10496" width="10" style="79"/>
    <col min="10497" max="10497" width="1.25" style="79" customWidth="1"/>
    <col min="10498" max="10498" width="11.375" style="79" customWidth="1"/>
    <col min="10499" max="10499" width="6.25" style="79" customWidth="1"/>
    <col min="10500" max="10500" width="9.375" style="79" customWidth="1"/>
    <col min="10501" max="10501" width="6.25" style="79" customWidth="1"/>
    <col min="10502" max="10502" width="9.375" style="79" customWidth="1"/>
    <col min="10503" max="10503" width="6.25" style="79" customWidth="1"/>
    <col min="10504" max="10504" width="9.375" style="79" customWidth="1"/>
    <col min="10505" max="10505" width="6.25" style="79" customWidth="1"/>
    <col min="10506" max="10506" width="9.375" style="79" customWidth="1"/>
    <col min="10507" max="10507" width="6.25" style="79" customWidth="1"/>
    <col min="10508" max="10508" width="9.375" style="79" customWidth="1"/>
    <col min="10509" max="10509" width="0.875" style="79" customWidth="1"/>
    <col min="10510" max="10752" width="10" style="79"/>
    <col min="10753" max="10753" width="1.25" style="79" customWidth="1"/>
    <col min="10754" max="10754" width="11.375" style="79" customWidth="1"/>
    <col min="10755" max="10755" width="6.25" style="79" customWidth="1"/>
    <col min="10756" max="10756" width="9.375" style="79" customWidth="1"/>
    <col min="10757" max="10757" width="6.25" style="79" customWidth="1"/>
    <col min="10758" max="10758" width="9.375" style="79" customWidth="1"/>
    <col min="10759" max="10759" width="6.25" style="79" customWidth="1"/>
    <col min="10760" max="10760" width="9.375" style="79" customWidth="1"/>
    <col min="10761" max="10761" width="6.25" style="79" customWidth="1"/>
    <col min="10762" max="10762" width="9.375" style="79" customWidth="1"/>
    <col min="10763" max="10763" width="6.25" style="79" customWidth="1"/>
    <col min="10764" max="10764" width="9.375" style="79" customWidth="1"/>
    <col min="10765" max="10765" width="0.875" style="79" customWidth="1"/>
    <col min="10766" max="11008" width="10" style="79"/>
    <col min="11009" max="11009" width="1.25" style="79" customWidth="1"/>
    <col min="11010" max="11010" width="11.375" style="79" customWidth="1"/>
    <col min="11011" max="11011" width="6.25" style="79" customWidth="1"/>
    <col min="11012" max="11012" width="9.375" style="79" customWidth="1"/>
    <col min="11013" max="11013" width="6.25" style="79" customWidth="1"/>
    <col min="11014" max="11014" width="9.375" style="79" customWidth="1"/>
    <col min="11015" max="11015" width="6.25" style="79" customWidth="1"/>
    <col min="11016" max="11016" width="9.375" style="79" customWidth="1"/>
    <col min="11017" max="11017" width="6.25" style="79" customWidth="1"/>
    <col min="11018" max="11018" width="9.375" style="79" customWidth="1"/>
    <col min="11019" max="11019" width="6.25" style="79" customWidth="1"/>
    <col min="11020" max="11020" width="9.375" style="79" customWidth="1"/>
    <col min="11021" max="11021" width="0.875" style="79" customWidth="1"/>
    <col min="11022" max="11264" width="10" style="79"/>
    <col min="11265" max="11265" width="1.25" style="79" customWidth="1"/>
    <col min="11266" max="11266" width="11.375" style="79" customWidth="1"/>
    <col min="11267" max="11267" width="6.25" style="79" customWidth="1"/>
    <col min="11268" max="11268" width="9.375" style="79" customWidth="1"/>
    <col min="11269" max="11269" width="6.25" style="79" customWidth="1"/>
    <col min="11270" max="11270" width="9.375" style="79" customWidth="1"/>
    <col min="11271" max="11271" width="6.25" style="79" customWidth="1"/>
    <col min="11272" max="11272" width="9.375" style="79" customWidth="1"/>
    <col min="11273" max="11273" width="6.25" style="79" customWidth="1"/>
    <col min="11274" max="11274" width="9.375" style="79" customWidth="1"/>
    <col min="11275" max="11275" width="6.25" style="79" customWidth="1"/>
    <col min="11276" max="11276" width="9.375" style="79" customWidth="1"/>
    <col min="11277" max="11277" width="0.875" style="79" customWidth="1"/>
    <col min="11278" max="11520" width="10" style="79"/>
    <col min="11521" max="11521" width="1.25" style="79" customWidth="1"/>
    <col min="11522" max="11522" width="11.375" style="79" customWidth="1"/>
    <col min="11523" max="11523" width="6.25" style="79" customWidth="1"/>
    <col min="11524" max="11524" width="9.375" style="79" customWidth="1"/>
    <col min="11525" max="11525" width="6.25" style="79" customWidth="1"/>
    <col min="11526" max="11526" width="9.375" style="79" customWidth="1"/>
    <col min="11527" max="11527" width="6.25" style="79" customWidth="1"/>
    <col min="11528" max="11528" width="9.375" style="79" customWidth="1"/>
    <col min="11529" max="11529" width="6.25" style="79" customWidth="1"/>
    <col min="11530" max="11530" width="9.375" style="79" customWidth="1"/>
    <col min="11531" max="11531" width="6.25" style="79" customWidth="1"/>
    <col min="11532" max="11532" width="9.375" style="79" customWidth="1"/>
    <col min="11533" max="11533" width="0.875" style="79" customWidth="1"/>
    <col min="11534" max="11776" width="10" style="79"/>
    <col min="11777" max="11777" width="1.25" style="79" customWidth="1"/>
    <col min="11778" max="11778" width="11.375" style="79" customWidth="1"/>
    <col min="11779" max="11779" width="6.25" style="79" customWidth="1"/>
    <col min="11780" max="11780" width="9.375" style="79" customWidth="1"/>
    <col min="11781" max="11781" width="6.25" style="79" customWidth="1"/>
    <col min="11782" max="11782" width="9.375" style="79" customWidth="1"/>
    <col min="11783" max="11783" width="6.25" style="79" customWidth="1"/>
    <col min="11784" max="11784" width="9.375" style="79" customWidth="1"/>
    <col min="11785" max="11785" width="6.25" style="79" customWidth="1"/>
    <col min="11786" max="11786" width="9.375" style="79" customWidth="1"/>
    <col min="11787" max="11787" width="6.25" style="79" customWidth="1"/>
    <col min="11788" max="11788" width="9.375" style="79" customWidth="1"/>
    <col min="11789" max="11789" width="0.875" style="79" customWidth="1"/>
    <col min="11790" max="12032" width="10" style="79"/>
    <col min="12033" max="12033" width="1.25" style="79" customWidth="1"/>
    <col min="12034" max="12034" width="11.375" style="79" customWidth="1"/>
    <col min="12035" max="12035" width="6.25" style="79" customWidth="1"/>
    <col min="12036" max="12036" width="9.375" style="79" customWidth="1"/>
    <col min="12037" max="12037" width="6.25" style="79" customWidth="1"/>
    <col min="12038" max="12038" width="9.375" style="79" customWidth="1"/>
    <col min="12039" max="12039" width="6.25" style="79" customWidth="1"/>
    <col min="12040" max="12040" width="9.375" style="79" customWidth="1"/>
    <col min="12041" max="12041" width="6.25" style="79" customWidth="1"/>
    <col min="12042" max="12042" width="9.375" style="79" customWidth="1"/>
    <col min="12043" max="12043" width="6.25" style="79" customWidth="1"/>
    <col min="12044" max="12044" width="9.375" style="79" customWidth="1"/>
    <col min="12045" max="12045" width="0.875" style="79" customWidth="1"/>
    <col min="12046" max="12288" width="10" style="79"/>
    <col min="12289" max="12289" width="1.25" style="79" customWidth="1"/>
    <col min="12290" max="12290" width="11.375" style="79" customWidth="1"/>
    <col min="12291" max="12291" width="6.25" style="79" customWidth="1"/>
    <col min="12292" max="12292" width="9.375" style="79" customWidth="1"/>
    <col min="12293" max="12293" width="6.25" style="79" customWidth="1"/>
    <col min="12294" max="12294" width="9.375" style="79" customWidth="1"/>
    <col min="12295" max="12295" width="6.25" style="79" customWidth="1"/>
    <col min="12296" max="12296" width="9.375" style="79" customWidth="1"/>
    <col min="12297" max="12297" width="6.25" style="79" customWidth="1"/>
    <col min="12298" max="12298" width="9.375" style="79" customWidth="1"/>
    <col min="12299" max="12299" width="6.25" style="79" customWidth="1"/>
    <col min="12300" max="12300" width="9.375" style="79" customWidth="1"/>
    <col min="12301" max="12301" width="0.875" style="79" customWidth="1"/>
    <col min="12302" max="12544" width="10" style="79"/>
    <col min="12545" max="12545" width="1.25" style="79" customWidth="1"/>
    <col min="12546" max="12546" width="11.375" style="79" customWidth="1"/>
    <col min="12547" max="12547" width="6.25" style="79" customWidth="1"/>
    <col min="12548" max="12548" width="9.375" style="79" customWidth="1"/>
    <col min="12549" max="12549" width="6.25" style="79" customWidth="1"/>
    <col min="12550" max="12550" width="9.375" style="79" customWidth="1"/>
    <col min="12551" max="12551" width="6.25" style="79" customWidth="1"/>
    <col min="12552" max="12552" width="9.375" style="79" customWidth="1"/>
    <col min="12553" max="12553" width="6.25" style="79" customWidth="1"/>
    <col min="12554" max="12554" width="9.375" style="79" customWidth="1"/>
    <col min="12555" max="12555" width="6.25" style="79" customWidth="1"/>
    <col min="12556" max="12556" width="9.375" style="79" customWidth="1"/>
    <col min="12557" max="12557" width="0.875" style="79" customWidth="1"/>
    <col min="12558" max="12800" width="10" style="79"/>
    <col min="12801" max="12801" width="1.25" style="79" customWidth="1"/>
    <col min="12802" max="12802" width="11.375" style="79" customWidth="1"/>
    <col min="12803" max="12803" width="6.25" style="79" customWidth="1"/>
    <col min="12804" max="12804" width="9.375" style="79" customWidth="1"/>
    <col min="12805" max="12805" width="6.25" style="79" customWidth="1"/>
    <col min="12806" max="12806" width="9.375" style="79" customWidth="1"/>
    <col min="12807" max="12807" width="6.25" style="79" customWidth="1"/>
    <col min="12808" max="12808" width="9.375" style="79" customWidth="1"/>
    <col min="12809" max="12809" width="6.25" style="79" customWidth="1"/>
    <col min="12810" max="12810" width="9.375" style="79" customWidth="1"/>
    <col min="12811" max="12811" width="6.25" style="79" customWidth="1"/>
    <col min="12812" max="12812" width="9.375" style="79" customWidth="1"/>
    <col min="12813" max="12813" width="0.875" style="79" customWidth="1"/>
    <col min="12814" max="13056" width="10" style="79"/>
    <col min="13057" max="13057" width="1.25" style="79" customWidth="1"/>
    <col min="13058" max="13058" width="11.375" style="79" customWidth="1"/>
    <col min="13059" max="13059" width="6.25" style="79" customWidth="1"/>
    <col min="13060" max="13060" width="9.375" style="79" customWidth="1"/>
    <col min="13061" max="13061" width="6.25" style="79" customWidth="1"/>
    <col min="13062" max="13062" width="9.375" style="79" customWidth="1"/>
    <col min="13063" max="13063" width="6.25" style="79" customWidth="1"/>
    <col min="13064" max="13064" width="9.375" style="79" customWidth="1"/>
    <col min="13065" max="13065" width="6.25" style="79" customWidth="1"/>
    <col min="13066" max="13066" width="9.375" style="79" customWidth="1"/>
    <col min="13067" max="13067" width="6.25" style="79" customWidth="1"/>
    <col min="13068" max="13068" width="9.375" style="79" customWidth="1"/>
    <col min="13069" max="13069" width="0.875" style="79" customWidth="1"/>
    <col min="13070" max="13312" width="10" style="79"/>
    <col min="13313" max="13313" width="1.25" style="79" customWidth="1"/>
    <col min="13314" max="13314" width="11.375" style="79" customWidth="1"/>
    <col min="13315" max="13315" width="6.25" style="79" customWidth="1"/>
    <col min="13316" max="13316" width="9.375" style="79" customWidth="1"/>
    <col min="13317" max="13317" width="6.25" style="79" customWidth="1"/>
    <col min="13318" max="13318" width="9.375" style="79" customWidth="1"/>
    <col min="13319" max="13319" width="6.25" style="79" customWidth="1"/>
    <col min="13320" max="13320" width="9.375" style="79" customWidth="1"/>
    <col min="13321" max="13321" width="6.25" style="79" customWidth="1"/>
    <col min="13322" max="13322" width="9.375" style="79" customWidth="1"/>
    <col min="13323" max="13323" width="6.25" style="79" customWidth="1"/>
    <col min="13324" max="13324" width="9.375" style="79" customWidth="1"/>
    <col min="13325" max="13325" width="0.875" style="79" customWidth="1"/>
    <col min="13326" max="13568" width="10" style="79"/>
    <col min="13569" max="13569" width="1.25" style="79" customWidth="1"/>
    <col min="13570" max="13570" width="11.375" style="79" customWidth="1"/>
    <col min="13571" max="13571" width="6.25" style="79" customWidth="1"/>
    <col min="13572" max="13572" width="9.375" style="79" customWidth="1"/>
    <col min="13573" max="13573" width="6.25" style="79" customWidth="1"/>
    <col min="13574" max="13574" width="9.375" style="79" customWidth="1"/>
    <col min="13575" max="13575" width="6.25" style="79" customWidth="1"/>
    <col min="13576" max="13576" width="9.375" style="79" customWidth="1"/>
    <col min="13577" max="13577" width="6.25" style="79" customWidth="1"/>
    <col min="13578" max="13578" width="9.375" style="79" customWidth="1"/>
    <col min="13579" max="13579" width="6.25" style="79" customWidth="1"/>
    <col min="13580" max="13580" width="9.375" style="79" customWidth="1"/>
    <col min="13581" max="13581" width="0.875" style="79" customWidth="1"/>
    <col min="13582" max="13824" width="10" style="79"/>
    <col min="13825" max="13825" width="1.25" style="79" customWidth="1"/>
    <col min="13826" max="13826" width="11.375" style="79" customWidth="1"/>
    <col min="13827" max="13827" width="6.25" style="79" customWidth="1"/>
    <col min="13828" max="13828" width="9.375" style="79" customWidth="1"/>
    <col min="13829" max="13829" width="6.25" style="79" customWidth="1"/>
    <col min="13830" max="13830" width="9.375" style="79" customWidth="1"/>
    <col min="13831" max="13831" width="6.25" style="79" customWidth="1"/>
    <col min="13832" max="13832" width="9.375" style="79" customWidth="1"/>
    <col min="13833" max="13833" width="6.25" style="79" customWidth="1"/>
    <col min="13834" max="13834" width="9.375" style="79" customWidth="1"/>
    <col min="13835" max="13835" width="6.25" style="79" customWidth="1"/>
    <col min="13836" max="13836" width="9.375" style="79" customWidth="1"/>
    <col min="13837" max="13837" width="0.875" style="79" customWidth="1"/>
    <col min="13838" max="14080" width="10" style="79"/>
    <col min="14081" max="14081" width="1.25" style="79" customWidth="1"/>
    <col min="14082" max="14082" width="11.375" style="79" customWidth="1"/>
    <col min="14083" max="14083" width="6.25" style="79" customWidth="1"/>
    <col min="14084" max="14084" width="9.375" style="79" customWidth="1"/>
    <col min="14085" max="14085" width="6.25" style="79" customWidth="1"/>
    <col min="14086" max="14086" width="9.375" style="79" customWidth="1"/>
    <col min="14087" max="14087" width="6.25" style="79" customWidth="1"/>
    <col min="14088" max="14088" width="9.375" style="79" customWidth="1"/>
    <col min="14089" max="14089" width="6.25" style="79" customWidth="1"/>
    <col min="14090" max="14090" width="9.375" style="79" customWidth="1"/>
    <col min="14091" max="14091" width="6.25" style="79" customWidth="1"/>
    <col min="14092" max="14092" width="9.375" style="79" customWidth="1"/>
    <col min="14093" max="14093" width="0.875" style="79" customWidth="1"/>
    <col min="14094" max="14336" width="10" style="79"/>
    <col min="14337" max="14337" width="1.25" style="79" customWidth="1"/>
    <col min="14338" max="14338" width="11.375" style="79" customWidth="1"/>
    <col min="14339" max="14339" width="6.25" style="79" customWidth="1"/>
    <col min="14340" max="14340" width="9.375" style="79" customWidth="1"/>
    <col min="14341" max="14341" width="6.25" style="79" customWidth="1"/>
    <col min="14342" max="14342" width="9.375" style="79" customWidth="1"/>
    <col min="14343" max="14343" width="6.25" style="79" customWidth="1"/>
    <col min="14344" max="14344" width="9.375" style="79" customWidth="1"/>
    <col min="14345" max="14345" width="6.25" style="79" customWidth="1"/>
    <col min="14346" max="14346" width="9.375" style="79" customWidth="1"/>
    <col min="14347" max="14347" width="6.25" style="79" customWidth="1"/>
    <col min="14348" max="14348" width="9.375" style="79" customWidth="1"/>
    <col min="14349" max="14349" width="0.875" style="79" customWidth="1"/>
    <col min="14350" max="14592" width="10" style="79"/>
    <col min="14593" max="14593" width="1.25" style="79" customWidth="1"/>
    <col min="14594" max="14594" width="11.375" style="79" customWidth="1"/>
    <col min="14595" max="14595" width="6.25" style="79" customWidth="1"/>
    <col min="14596" max="14596" width="9.375" style="79" customWidth="1"/>
    <col min="14597" max="14597" width="6.25" style="79" customWidth="1"/>
    <col min="14598" max="14598" width="9.375" style="79" customWidth="1"/>
    <col min="14599" max="14599" width="6.25" style="79" customWidth="1"/>
    <col min="14600" max="14600" width="9.375" style="79" customWidth="1"/>
    <col min="14601" max="14601" width="6.25" style="79" customWidth="1"/>
    <col min="14602" max="14602" width="9.375" style="79" customWidth="1"/>
    <col min="14603" max="14603" width="6.25" style="79" customWidth="1"/>
    <col min="14604" max="14604" width="9.375" style="79" customWidth="1"/>
    <col min="14605" max="14605" width="0.875" style="79" customWidth="1"/>
    <col min="14606" max="14848" width="10" style="79"/>
    <col min="14849" max="14849" width="1.25" style="79" customWidth="1"/>
    <col min="14850" max="14850" width="11.375" style="79" customWidth="1"/>
    <col min="14851" max="14851" width="6.25" style="79" customWidth="1"/>
    <col min="14852" max="14852" width="9.375" style="79" customWidth="1"/>
    <col min="14853" max="14853" width="6.25" style="79" customWidth="1"/>
    <col min="14854" max="14854" width="9.375" style="79" customWidth="1"/>
    <col min="14855" max="14855" width="6.25" style="79" customWidth="1"/>
    <col min="14856" max="14856" width="9.375" style="79" customWidth="1"/>
    <col min="14857" max="14857" width="6.25" style="79" customWidth="1"/>
    <col min="14858" max="14858" width="9.375" style="79" customWidth="1"/>
    <col min="14859" max="14859" width="6.25" style="79" customWidth="1"/>
    <col min="14860" max="14860" width="9.375" style="79" customWidth="1"/>
    <col min="14861" max="14861" width="0.875" style="79" customWidth="1"/>
    <col min="14862" max="15104" width="10" style="79"/>
    <col min="15105" max="15105" width="1.25" style="79" customWidth="1"/>
    <col min="15106" max="15106" width="11.375" style="79" customWidth="1"/>
    <col min="15107" max="15107" width="6.25" style="79" customWidth="1"/>
    <col min="15108" max="15108" width="9.375" style="79" customWidth="1"/>
    <col min="15109" max="15109" width="6.25" style="79" customWidth="1"/>
    <col min="15110" max="15110" width="9.375" style="79" customWidth="1"/>
    <col min="15111" max="15111" width="6.25" style="79" customWidth="1"/>
    <col min="15112" max="15112" width="9.375" style="79" customWidth="1"/>
    <col min="15113" max="15113" width="6.25" style="79" customWidth="1"/>
    <col min="15114" max="15114" width="9.375" style="79" customWidth="1"/>
    <col min="15115" max="15115" width="6.25" style="79" customWidth="1"/>
    <col min="15116" max="15116" width="9.375" style="79" customWidth="1"/>
    <col min="15117" max="15117" width="0.875" style="79" customWidth="1"/>
    <col min="15118" max="15360" width="10" style="79"/>
    <col min="15361" max="15361" width="1.25" style="79" customWidth="1"/>
    <col min="15362" max="15362" width="11.375" style="79" customWidth="1"/>
    <col min="15363" max="15363" width="6.25" style="79" customWidth="1"/>
    <col min="15364" max="15364" width="9.375" style="79" customWidth="1"/>
    <col min="15365" max="15365" width="6.25" style="79" customWidth="1"/>
    <col min="15366" max="15366" width="9.375" style="79" customWidth="1"/>
    <col min="15367" max="15367" width="6.25" style="79" customWidth="1"/>
    <col min="15368" max="15368" width="9.375" style="79" customWidth="1"/>
    <col min="15369" max="15369" width="6.25" style="79" customWidth="1"/>
    <col min="15370" max="15370" width="9.375" style="79" customWidth="1"/>
    <col min="15371" max="15371" width="6.25" style="79" customWidth="1"/>
    <col min="15372" max="15372" width="9.375" style="79" customWidth="1"/>
    <col min="15373" max="15373" width="0.875" style="79" customWidth="1"/>
    <col min="15374" max="15616" width="10" style="79"/>
    <col min="15617" max="15617" width="1.25" style="79" customWidth="1"/>
    <col min="15618" max="15618" width="11.375" style="79" customWidth="1"/>
    <col min="15619" max="15619" width="6.25" style="79" customWidth="1"/>
    <col min="15620" max="15620" width="9.375" style="79" customWidth="1"/>
    <col min="15621" max="15621" width="6.25" style="79" customWidth="1"/>
    <col min="15622" max="15622" width="9.375" style="79" customWidth="1"/>
    <col min="15623" max="15623" width="6.25" style="79" customWidth="1"/>
    <col min="15624" max="15624" width="9.375" style="79" customWidth="1"/>
    <col min="15625" max="15625" width="6.25" style="79" customWidth="1"/>
    <col min="15626" max="15626" width="9.375" style="79" customWidth="1"/>
    <col min="15627" max="15627" width="6.25" style="79" customWidth="1"/>
    <col min="15628" max="15628" width="9.375" style="79" customWidth="1"/>
    <col min="15629" max="15629" width="0.875" style="79" customWidth="1"/>
    <col min="15630" max="15872" width="10" style="79"/>
    <col min="15873" max="15873" width="1.25" style="79" customWidth="1"/>
    <col min="15874" max="15874" width="11.375" style="79" customWidth="1"/>
    <col min="15875" max="15875" width="6.25" style="79" customWidth="1"/>
    <col min="15876" max="15876" width="9.375" style="79" customWidth="1"/>
    <col min="15877" max="15877" width="6.25" style="79" customWidth="1"/>
    <col min="15878" max="15878" width="9.375" style="79" customWidth="1"/>
    <col min="15879" max="15879" width="6.25" style="79" customWidth="1"/>
    <col min="15880" max="15880" width="9.375" style="79" customWidth="1"/>
    <col min="15881" max="15881" width="6.25" style="79" customWidth="1"/>
    <col min="15882" max="15882" width="9.375" style="79" customWidth="1"/>
    <col min="15883" max="15883" width="6.25" style="79" customWidth="1"/>
    <col min="15884" max="15884" width="9.375" style="79" customWidth="1"/>
    <col min="15885" max="15885" width="0.875" style="79" customWidth="1"/>
    <col min="15886" max="16128" width="10" style="79"/>
    <col min="16129" max="16129" width="1.25" style="79" customWidth="1"/>
    <col min="16130" max="16130" width="11.375" style="79" customWidth="1"/>
    <col min="16131" max="16131" width="6.25" style="79" customWidth="1"/>
    <col min="16132" max="16132" width="9.375" style="79" customWidth="1"/>
    <col min="16133" max="16133" width="6.25" style="79" customWidth="1"/>
    <col min="16134" max="16134" width="9.375" style="79" customWidth="1"/>
    <col min="16135" max="16135" width="6.25" style="79" customWidth="1"/>
    <col min="16136" max="16136" width="9.375" style="79" customWidth="1"/>
    <col min="16137" max="16137" width="6.25" style="79" customWidth="1"/>
    <col min="16138" max="16138" width="9.375" style="79" customWidth="1"/>
    <col min="16139" max="16139" width="6.25" style="79" customWidth="1"/>
    <col min="16140" max="16140" width="9.375" style="79" customWidth="1"/>
    <col min="16141" max="16141" width="0.875" style="79" customWidth="1"/>
    <col min="16142" max="16384" width="10" style="79"/>
  </cols>
  <sheetData>
    <row r="1" spans="2:12" ht="22.5" customHeight="1">
      <c r="B1" s="78" t="s">
        <v>68</v>
      </c>
      <c r="L1" s="80" t="s">
        <v>84</v>
      </c>
    </row>
    <row r="2" spans="2:12">
      <c r="C2" s="81"/>
      <c r="K2" s="82"/>
      <c r="L2" s="80" t="s">
        <v>23</v>
      </c>
    </row>
    <row r="3" spans="2:12" ht="30.75" customHeight="1">
      <c r="B3" s="168" t="s">
        <v>24</v>
      </c>
      <c r="C3" s="174" t="s">
        <v>60</v>
      </c>
      <c r="D3" s="175"/>
      <c r="E3" s="182" t="s">
        <v>61</v>
      </c>
      <c r="F3" s="183"/>
      <c r="G3" s="174" t="s">
        <v>62</v>
      </c>
      <c r="H3" s="175"/>
      <c r="I3" s="182" t="s">
        <v>63</v>
      </c>
      <c r="J3" s="183"/>
      <c r="K3" s="182" t="s">
        <v>64</v>
      </c>
      <c r="L3" s="183"/>
    </row>
    <row r="4" spans="2:12" ht="15" customHeight="1">
      <c r="B4" s="169"/>
      <c r="C4" s="83" t="s">
        <v>30</v>
      </c>
      <c r="D4" s="83" t="s">
        <v>31</v>
      </c>
      <c r="E4" s="83" t="s">
        <v>30</v>
      </c>
      <c r="F4" s="83" t="s">
        <v>31</v>
      </c>
      <c r="G4" s="83" t="s">
        <v>30</v>
      </c>
      <c r="H4" s="83" t="s">
        <v>31</v>
      </c>
      <c r="I4" s="83" t="s">
        <v>30</v>
      </c>
      <c r="J4" s="83" t="s">
        <v>31</v>
      </c>
      <c r="K4" s="83" t="s">
        <v>30</v>
      </c>
      <c r="L4" s="83" t="s">
        <v>31</v>
      </c>
    </row>
    <row r="5" spans="2:12" s="85" customFormat="1" ht="15" customHeight="1">
      <c r="B5" s="84" t="s">
        <v>32</v>
      </c>
      <c r="C5" s="29">
        <v>1782</v>
      </c>
      <c r="D5" s="30">
        <v>2075719</v>
      </c>
      <c r="E5" s="29">
        <v>1513</v>
      </c>
      <c r="F5" s="30">
        <v>584931</v>
      </c>
      <c r="G5" s="29">
        <v>808</v>
      </c>
      <c r="H5" s="30">
        <v>607330</v>
      </c>
      <c r="I5" s="29">
        <v>498</v>
      </c>
      <c r="J5" s="30">
        <v>1079474</v>
      </c>
      <c r="K5" s="29">
        <v>98809</v>
      </c>
      <c r="L5" s="30">
        <v>4166408</v>
      </c>
    </row>
    <row r="6" spans="2:12" s="85" customFormat="1" ht="15" customHeight="1">
      <c r="B6" s="86" t="s">
        <v>33</v>
      </c>
      <c r="C6" s="33">
        <v>0.46651657154824866</v>
      </c>
      <c r="D6" s="33">
        <v>20.100346845706628</v>
      </c>
      <c r="E6" s="33">
        <v>0.39609403633698093</v>
      </c>
      <c r="F6" s="33">
        <v>5.6642136921259691</v>
      </c>
      <c r="G6" s="33">
        <v>0.2115293994449971</v>
      </c>
      <c r="H6" s="33">
        <v>5.8811157241433003</v>
      </c>
      <c r="I6" s="33">
        <v>0.13037331797476306</v>
      </c>
      <c r="J6" s="33">
        <v>10.453149877667602</v>
      </c>
      <c r="K6" s="33">
        <v>25.867584690297925</v>
      </c>
      <c r="L6" s="33">
        <v>40.345656565617439</v>
      </c>
    </row>
    <row r="7" spans="2:12" ht="15" customHeight="1">
      <c r="B7" s="84" t="s">
        <v>34</v>
      </c>
      <c r="C7" s="30">
        <v>24466</v>
      </c>
      <c r="D7" s="30">
        <v>2276463</v>
      </c>
      <c r="E7" s="30">
        <v>6298</v>
      </c>
      <c r="F7" s="30">
        <v>1034192</v>
      </c>
      <c r="G7" s="30">
        <v>1051</v>
      </c>
      <c r="H7" s="30">
        <v>741694</v>
      </c>
      <c r="I7" s="30">
        <v>4032</v>
      </c>
      <c r="J7" s="30">
        <v>1914341</v>
      </c>
      <c r="K7" s="30">
        <v>36994</v>
      </c>
      <c r="L7" s="30">
        <v>2310209</v>
      </c>
    </row>
    <row r="8" spans="2:12" ht="15" customHeight="1" thickBot="1">
      <c r="B8" s="87" t="s">
        <v>33</v>
      </c>
      <c r="C8" s="33">
        <v>29.935884886452623</v>
      </c>
      <c r="D8" s="33">
        <v>24.281554561001236</v>
      </c>
      <c r="E8" s="33">
        <v>7.7060493343774477</v>
      </c>
      <c r="F8" s="33">
        <v>11.031055402416376</v>
      </c>
      <c r="G8" s="33">
        <v>1.2859729835552076</v>
      </c>
      <c r="H8" s="33">
        <v>7.9111689179957034</v>
      </c>
      <c r="I8" s="33">
        <v>4.9334377447141735</v>
      </c>
      <c r="J8" s="33">
        <v>20.41903401894152</v>
      </c>
      <c r="K8" s="33">
        <v>45.264780736100235</v>
      </c>
      <c r="L8" s="33">
        <v>24.641501259109464</v>
      </c>
    </row>
    <row r="9" spans="2:12" ht="15" customHeight="1" thickTop="1">
      <c r="B9" s="88" t="s">
        <v>20</v>
      </c>
      <c r="C9" s="36">
        <v>26248</v>
      </c>
      <c r="D9" s="36">
        <v>4352182</v>
      </c>
      <c r="E9" s="36">
        <v>7811</v>
      </c>
      <c r="F9" s="36">
        <v>1619123</v>
      </c>
      <c r="G9" s="36">
        <v>1859</v>
      </c>
      <c r="H9" s="36">
        <v>1349024</v>
      </c>
      <c r="I9" s="36">
        <v>4530</v>
      </c>
      <c r="J9" s="36">
        <v>2993815</v>
      </c>
      <c r="K9" s="36">
        <v>135803</v>
      </c>
      <c r="L9" s="36">
        <v>6476617</v>
      </c>
    </row>
    <row r="10" spans="2:12" ht="15" customHeight="1">
      <c r="B10" s="86" t="s">
        <v>33</v>
      </c>
      <c r="C10" s="33">
        <v>5.6604587369637791</v>
      </c>
      <c r="D10" s="33">
        <v>22.089985620284661</v>
      </c>
      <c r="E10" s="33">
        <v>1.6844652238046356</v>
      </c>
      <c r="F10" s="33">
        <v>8.218039546019023</v>
      </c>
      <c r="G10" s="33">
        <v>0.40089884151233107</v>
      </c>
      <c r="H10" s="33">
        <v>6.847121917562017</v>
      </c>
      <c r="I10" s="33">
        <v>0.97690788168416332</v>
      </c>
      <c r="J10" s="33">
        <v>15.195442263166505</v>
      </c>
      <c r="K10" s="33">
        <v>29.286318113985526</v>
      </c>
      <c r="L10" s="33">
        <v>32.872792635531141</v>
      </c>
    </row>
    <row r="11" spans="2:12" ht="7.5" customHeight="1"/>
    <row r="12" spans="2:12" ht="30.75" customHeight="1">
      <c r="B12" s="168" t="s">
        <v>24</v>
      </c>
      <c r="C12" s="170" t="s">
        <v>36</v>
      </c>
      <c r="D12" s="171"/>
      <c r="E12" s="170" t="s">
        <v>37</v>
      </c>
      <c r="F12" s="171"/>
    </row>
    <row r="13" spans="2:12" ht="15" customHeight="1">
      <c r="B13" s="169"/>
      <c r="C13" s="83" t="s">
        <v>30</v>
      </c>
      <c r="D13" s="83" t="s">
        <v>31</v>
      </c>
      <c r="E13" s="83" t="s">
        <v>30</v>
      </c>
      <c r="F13" s="83" t="s">
        <v>31</v>
      </c>
    </row>
    <row r="14" spans="2:12" ht="15" customHeight="1">
      <c r="B14" s="84" t="s">
        <v>32</v>
      </c>
      <c r="C14" s="29">
        <v>278570</v>
      </c>
      <c r="D14" s="30">
        <v>1812920</v>
      </c>
      <c r="E14" s="29">
        <v>381980</v>
      </c>
      <c r="F14" s="29">
        <v>10326782</v>
      </c>
    </row>
    <row r="15" spans="2:12" ht="15" customHeight="1">
      <c r="B15" s="86" t="s">
        <v>33</v>
      </c>
      <c r="C15" s="33">
        <v>72.927901984397096</v>
      </c>
      <c r="D15" s="33">
        <v>17.555517294739058</v>
      </c>
      <c r="E15" s="33">
        <v>100</v>
      </c>
      <c r="F15" s="33">
        <v>100</v>
      </c>
    </row>
    <row r="16" spans="2:12" ht="15" customHeight="1">
      <c r="B16" s="84" t="s">
        <v>34</v>
      </c>
      <c r="C16" s="30">
        <v>8887</v>
      </c>
      <c r="D16" s="30">
        <v>1098378</v>
      </c>
      <c r="E16" s="29">
        <v>81728</v>
      </c>
      <c r="F16" s="29">
        <v>9375277</v>
      </c>
    </row>
    <row r="17" spans="2:12" ht="15" customHeight="1" thickBot="1">
      <c r="B17" s="87" t="s">
        <v>33</v>
      </c>
      <c r="C17" s="33">
        <v>10.873874314800315</v>
      </c>
      <c r="D17" s="33">
        <v>11.715685840535699</v>
      </c>
      <c r="E17" s="33">
        <v>100</v>
      </c>
      <c r="F17" s="33">
        <v>100</v>
      </c>
    </row>
    <row r="18" spans="2:12" ht="15" customHeight="1" thickTop="1">
      <c r="B18" s="88" t="s">
        <v>20</v>
      </c>
      <c r="C18" s="36">
        <v>287457</v>
      </c>
      <c r="D18" s="36">
        <v>2911298</v>
      </c>
      <c r="E18" s="36">
        <v>463708</v>
      </c>
      <c r="F18" s="36">
        <v>19702059</v>
      </c>
    </row>
    <row r="19" spans="2:12" ht="15" customHeight="1">
      <c r="B19" s="86" t="s">
        <v>33</v>
      </c>
      <c r="C19" s="33">
        <v>61.990951202049573</v>
      </c>
      <c r="D19" s="33">
        <v>14.776618017436654</v>
      </c>
      <c r="E19" s="33">
        <v>100</v>
      </c>
      <c r="F19" s="33">
        <v>100</v>
      </c>
      <c r="H19" s="81" t="s">
        <v>65</v>
      </c>
    </row>
    <row r="20" spans="2:12" ht="23.1" customHeight="1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23.1" customHeight="1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23.1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23.1" customHeight="1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22.5" customHeight="1">
      <c r="B24" s="78" t="s">
        <v>69</v>
      </c>
      <c r="C24" s="91"/>
      <c r="D24" s="91"/>
      <c r="E24" s="91"/>
      <c r="F24" s="91"/>
      <c r="G24" s="91"/>
      <c r="H24" s="91"/>
      <c r="I24" s="91"/>
      <c r="J24" s="91"/>
      <c r="K24" s="91"/>
      <c r="L24" s="80"/>
    </row>
    <row r="25" spans="2:12">
      <c r="C25" s="81"/>
      <c r="K25" s="82"/>
      <c r="L25" s="80" t="s">
        <v>23</v>
      </c>
    </row>
    <row r="26" spans="2:12" ht="15" customHeight="1">
      <c r="B26" s="168" t="s">
        <v>24</v>
      </c>
      <c r="C26" s="174" t="s">
        <v>67</v>
      </c>
      <c r="D26" s="175"/>
      <c r="E26" s="176" t="s">
        <v>54</v>
      </c>
      <c r="F26" s="177"/>
      <c r="G26" s="178" t="s">
        <v>55</v>
      </c>
      <c r="H26" s="179"/>
      <c r="I26" s="180" t="s">
        <v>56</v>
      </c>
      <c r="J26" s="181"/>
      <c r="K26" s="172" t="s">
        <v>66</v>
      </c>
      <c r="L26" s="173"/>
    </row>
    <row r="27" spans="2:12" ht="15" customHeight="1">
      <c r="B27" s="169"/>
      <c r="C27" s="83" t="s">
        <v>30</v>
      </c>
      <c r="D27" s="83" t="s">
        <v>31</v>
      </c>
      <c r="E27" s="83" t="s">
        <v>30</v>
      </c>
      <c r="F27" s="83" t="s">
        <v>31</v>
      </c>
      <c r="G27" s="83" t="s">
        <v>30</v>
      </c>
      <c r="H27" s="83" t="s">
        <v>31</v>
      </c>
      <c r="I27" s="83" t="s">
        <v>30</v>
      </c>
      <c r="J27" s="83" t="s">
        <v>31</v>
      </c>
      <c r="K27" s="83" t="s">
        <v>30</v>
      </c>
      <c r="L27" s="83" t="s">
        <v>31</v>
      </c>
    </row>
    <row r="28" spans="2:12" ht="15" customHeight="1">
      <c r="B28" s="84" t="s">
        <v>32</v>
      </c>
      <c r="C28" s="29">
        <v>8109</v>
      </c>
      <c r="D28" s="30">
        <v>2805378</v>
      </c>
      <c r="E28" s="29">
        <v>295288</v>
      </c>
      <c r="F28" s="30">
        <v>4737374</v>
      </c>
      <c r="G28" s="29">
        <v>66989</v>
      </c>
      <c r="H28" s="30">
        <v>1100273</v>
      </c>
      <c r="I28" s="29">
        <v>11311</v>
      </c>
      <c r="J28" s="30">
        <v>1589846</v>
      </c>
      <c r="K28" s="29">
        <v>283</v>
      </c>
      <c r="L28" s="30">
        <v>93911</v>
      </c>
    </row>
    <row r="29" spans="2:12" ht="15" customHeight="1">
      <c r="B29" s="86" t="s">
        <v>33</v>
      </c>
      <c r="C29" s="33">
        <v>2.1228860149746063</v>
      </c>
      <c r="D29" s="33">
        <v>27.166042625863508</v>
      </c>
      <c r="E29" s="33">
        <v>77.304570919943444</v>
      </c>
      <c r="F29" s="33">
        <v>45.874639360063959</v>
      </c>
      <c r="G29" s="33">
        <v>17.537305618095189</v>
      </c>
      <c r="H29" s="33">
        <v>10.654558215715216</v>
      </c>
      <c r="I29" s="33">
        <v>2.9611497984187656</v>
      </c>
      <c r="J29" s="33">
        <v>15.39536711436341</v>
      </c>
      <c r="K29" s="33">
        <v>7.4087648567987843E-2</v>
      </c>
      <c r="L29" s="33">
        <v>0.90939268399391016</v>
      </c>
    </row>
    <row r="30" spans="2:12" ht="15" customHeight="1">
      <c r="B30" s="84" t="s">
        <v>34</v>
      </c>
      <c r="C30" s="30">
        <v>54283</v>
      </c>
      <c r="D30" s="30">
        <v>5783745</v>
      </c>
      <c r="E30" s="30">
        <v>19273</v>
      </c>
      <c r="F30" s="30">
        <v>1183264</v>
      </c>
      <c r="G30" s="30">
        <v>2482</v>
      </c>
      <c r="H30" s="30">
        <v>972283</v>
      </c>
      <c r="I30" s="30">
        <v>4838</v>
      </c>
      <c r="J30" s="30">
        <v>1210424</v>
      </c>
      <c r="K30" s="30">
        <v>852</v>
      </c>
      <c r="L30" s="30">
        <v>225561</v>
      </c>
    </row>
    <row r="31" spans="2:12" ht="15" customHeight="1" thickBot="1">
      <c r="B31" s="87" t="s">
        <v>33</v>
      </c>
      <c r="C31" s="33">
        <v>66.419097494126859</v>
      </c>
      <c r="D31" s="33">
        <v>61.691457223077251</v>
      </c>
      <c r="E31" s="33">
        <v>23.58188136256852</v>
      </c>
      <c r="F31" s="33">
        <v>12.621109754943774</v>
      </c>
      <c r="G31" s="33">
        <v>3.0369028974158185</v>
      </c>
      <c r="H31" s="33">
        <v>10.370712246688818</v>
      </c>
      <c r="I31" s="33">
        <v>5.9196358653093188</v>
      </c>
      <c r="J31" s="33">
        <v>12.910807861997037</v>
      </c>
      <c r="K31" s="33">
        <v>1.0424823805794832</v>
      </c>
      <c r="L31" s="33">
        <v>2.4059129132931218</v>
      </c>
    </row>
    <row r="32" spans="2:12" ht="15" customHeight="1" thickTop="1">
      <c r="B32" s="88" t="s">
        <v>20</v>
      </c>
      <c r="C32" s="36">
        <v>62392</v>
      </c>
      <c r="D32" s="36">
        <v>8589123</v>
      </c>
      <c r="E32" s="36">
        <v>314561</v>
      </c>
      <c r="F32" s="36">
        <v>5920638</v>
      </c>
      <c r="G32" s="36">
        <v>69471</v>
      </c>
      <c r="H32" s="36">
        <v>2072556</v>
      </c>
      <c r="I32" s="36">
        <v>16149</v>
      </c>
      <c r="J32" s="36">
        <v>2800270</v>
      </c>
      <c r="K32" s="36">
        <v>1135</v>
      </c>
      <c r="L32" s="36">
        <v>319472</v>
      </c>
    </row>
    <row r="33" spans="2:12" ht="15" customHeight="1">
      <c r="B33" s="86" t="s">
        <v>33</v>
      </c>
      <c r="C33" s="33">
        <v>13.455019106851726</v>
      </c>
      <c r="D33" s="33">
        <v>43.595052679519434</v>
      </c>
      <c r="E33" s="33">
        <v>67.836008867649468</v>
      </c>
      <c r="F33" s="33">
        <v>30.050859151320175</v>
      </c>
      <c r="G33" s="33">
        <v>14.981626368317993</v>
      </c>
      <c r="H33" s="33">
        <v>10.519489358954818</v>
      </c>
      <c r="I33" s="33">
        <v>3.4825795543747358</v>
      </c>
      <c r="J33" s="33">
        <v>14.21308300822772</v>
      </c>
      <c r="K33" s="33">
        <v>0.24476610280607625</v>
      </c>
      <c r="L33" s="33">
        <v>1.6215158019778539</v>
      </c>
    </row>
    <row r="34" spans="2:12" ht="7.5" customHeight="1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 ht="15" customHeight="1">
      <c r="B35" s="168" t="s">
        <v>24</v>
      </c>
      <c r="C35" s="172" t="s">
        <v>37</v>
      </c>
      <c r="D35" s="173"/>
    </row>
    <row r="36" spans="2:12" ht="15" customHeight="1">
      <c r="B36" s="169"/>
      <c r="C36" s="83" t="s">
        <v>30</v>
      </c>
      <c r="D36" s="83" t="s">
        <v>31</v>
      </c>
    </row>
    <row r="37" spans="2:12" ht="15" customHeight="1">
      <c r="B37" s="84" t="s">
        <v>32</v>
      </c>
      <c r="C37" s="29">
        <v>381980</v>
      </c>
      <c r="D37" s="29">
        <v>10326782</v>
      </c>
    </row>
    <row r="38" spans="2:12" ht="15" customHeight="1">
      <c r="B38" s="86" t="s">
        <v>33</v>
      </c>
      <c r="C38" s="33">
        <v>100</v>
      </c>
      <c r="D38" s="33">
        <v>100</v>
      </c>
    </row>
    <row r="39" spans="2:12" ht="15" customHeight="1">
      <c r="B39" s="84" t="s">
        <v>34</v>
      </c>
      <c r="C39" s="29">
        <v>81728</v>
      </c>
      <c r="D39" s="29">
        <v>9375277</v>
      </c>
    </row>
    <row r="40" spans="2:12" ht="15" customHeight="1" thickBot="1">
      <c r="B40" s="87" t="s">
        <v>33</v>
      </c>
      <c r="C40" s="33">
        <v>100</v>
      </c>
      <c r="D40" s="33">
        <v>100</v>
      </c>
    </row>
    <row r="41" spans="2:12" ht="15" customHeight="1" thickTop="1">
      <c r="B41" s="88" t="s">
        <v>20</v>
      </c>
      <c r="C41" s="36">
        <v>463708</v>
      </c>
      <c r="D41" s="36">
        <v>19702059</v>
      </c>
    </row>
    <row r="42" spans="2:12" ht="15" customHeight="1">
      <c r="B42" s="86" t="s">
        <v>33</v>
      </c>
      <c r="C42" s="33">
        <v>100</v>
      </c>
      <c r="D42" s="33">
        <v>100</v>
      </c>
      <c r="F42" s="81" t="s">
        <v>65</v>
      </c>
    </row>
  </sheetData>
  <mergeCells count="17">
    <mergeCell ref="K3:L3"/>
    <mergeCell ref="B3:B4"/>
    <mergeCell ref="C3:D3"/>
    <mergeCell ref="E3:F3"/>
    <mergeCell ref="G3:H3"/>
    <mergeCell ref="I3:J3"/>
    <mergeCell ref="B12:B13"/>
    <mergeCell ref="C12:D12"/>
    <mergeCell ref="E12:F12"/>
    <mergeCell ref="K26:L26"/>
    <mergeCell ref="B35:B36"/>
    <mergeCell ref="C35:D35"/>
    <mergeCell ref="B26:B27"/>
    <mergeCell ref="C26:D26"/>
    <mergeCell ref="E26:F26"/>
    <mergeCell ref="G26:H26"/>
    <mergeCell ref="I26:J26"/>
  </mergeCells>
  <phoneticPr fontId="4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tabSelected="1" topLeftCell="A10" zoomScaleNormal="100" zoomScaleSheetLayoutView="100" workbookViewId="0">
      <selection activeCell="B1" sqref="B1"/>
    </sheetView>
  </sheetViews>
  <sheetFormatPr defaultColWidth="10" defaultRowHeight="12.75"/>
  <cols>
    <col min="1" max="1" width="1.25" style="79" customWidth="1"/>
    <col min="2" max="2" width="11.375" style="79" customWidth="1"/>
    <col min="3" max="3" width="6.625" style="79" customWidth="1"/>
    <col min="4" max="4" width="10.125" style="79" customWidth="1"/>
    <col min="5" max="5" width="6.625" style="79" customWidth="1"/>
    <col min="6" max="6" width="10.125" style="79" customWidth="1"/>
    <col min="7" max="7" width="6.625" style="79" customWidth="1"/>
    <col min="8" max="8" width="10.125" style="79" customWidth="1"/>
    <col min="9" max="9" width="6.625" style="79" customWidth="1"/>
    <col min="10" max="10" width="10.125" style="79" customWidth="1"/>
    <col min="11" max="11" width="6.25" style="79" customWidth="1"/>
    <col min="12" max="12" width="9.375" style="79" customWidth="1"/>
    <col min="13" max="13" width="1.125" style="79" customWidth="1"/>
    <col min="14" max="256" width="10" style="79"/>
    <col min="257" max="257" width="1.25" style="79" customWidth="1"/>
    <col min="258" max="258" width="11.375" style="79" customWidth="1"/>
    <col min="259" max="259" width="6.625" style="79" customWidth="1"/>
    <col min="260" max="260" width="10.125" style="79" customWidth="1"/>
    <col min="261" max="261" width="6.625" style="79" customWidth="1"/>
    <col min="262" max="262" width="10.125" style="79" customWidth="1"/>
    <col min="263" max="263" width="6.625" style="79" customWidth="1"/>
    <col min="264" max="264" width="10.125" style="79" customWidth="1"/>
    <col min="265" max="265" width="6.625" style="79" customWidth="1"/>
    <col min="266" max="266" width="10.125" style="79" customWidth="1"/>
    <col min="267" max="267" width="6.25" style="79" customWidth="1"/>
    <col min="268" max="268" width="9.375" style="79" customWidth="1"/>
    <col min="269" max="269" width="1.125" style="79" customWidth="1"/>
    <col min="270" max="512" width="10" style="79"/>
    <col min="513" max="513" width="1.25" style="79" customWidth="1"/>
    <col min="514" max="514" width="11.375" style="79" customWidth="1"/>
    <col min="515" max="515" width="6.625" style="79" customWidth="1"/>
    <col min="516" max="516" width="10.125" style="79" customWidth="1"/>
    <col min="517" max="517" width="6.625" style="79" customWidth="1"/>
    <col min="518" max="518" width="10.125" style="79" customWidth="1"/>
    <col min="519" max="519" width="6.625" style="79" customWidth="1"/>
    <col min="520" max="520" width="10.125" style="79" customWidth="1"/>
    <col min="521" max="521" width="6.625" style="79" customWidth="1"/>
    <col min="522" max="522" width="10.125" style="79" customWidth="1"/>
    <col min="523" max="523" width="6.25" style="79" customWidth="1"/>
    <col min="524" max="524" width="9.375" style="79" customWidth="1"/>
    <col min="525" max="525" width="1.125" style="79" customWidth="1"/>
    <col min="526" max="768" width="10" style="79"/>
    <col min="769" max="769" width="1.25" style="79" customWidth="1"/>
    <col min="770" max="770" width="11.375" style="79" customWidth="1"/>
    <col min="771" max="771" width="6.625" style="79" customWidth="1"/>
    <col min="772" max="772" width="10.125" style="79" customWidth="1"/>
    <col min="773" max="773" width="6.625" style="79" customWidth="1"/>
    <col min="774" max="774" width="10.125" style="79" customWidth="1"/>
    <col min="775" max="775" width="6.625" style="79" customWidth="1"/>
    <col min="776" max="776" width="10.125" style="79" customWidth="1"/>
    <col min="777" max="777" width="6.625" style="79" customWidth="1"/>
    <col min="778" max="778" width="10.125" style="79" customWidth="1"/>
    <col min="779" max="779" width="6.25" style="79" customWidth="1"/>
    <col min="780" max="780" width="9.375" style="79" customWidth="1"/>
    <col min="781" max="781" width="1.125" style="79" customWidth="1"/>
    <col min="782" max="1024" width="10" style="79"/>
    <col min="1025" max="1025" width="1.25" style="79" customWidth="1"/>
    <col min="1026" max="1026" width="11.375" style="79" customWidth="1"/>
    <col min="1027" max="1027" width="6.625" style="79" customWidth="1"/>
    <col min="1028" max="1028" width="10.125" style="79" customWidth="1"/>
    <col min="1029" max="1029" width="6.625" style="79" customWidth="1"/>
    <col min="1030" max="1030" width="10.125" style="79" customWidth="1"/>
    <col min="1031" max="1031" width="6.625" style="79" customWidth="1"/>
    <col min="1032" max="1032" width="10.125" style="79" customWidth="1"/>
    <col min="1033" max="1033" width="6.625" style="79" customWidth="1"/>
    <col min="1034" max="1034" width="10.125" style="79" customWidth="1"/>
    <col min="1035" max="1035" width="6.25" style="79" customWidth="1"/>
    <col min="1036" max="1036" width="9.375" style="79" customWidth="1"/>
    <col min="1037" max="1037" width="1.125" style="79" customWidth="1"/>
    <col min="1038" max="1280" width="10" style="79"/>
    <col min="1281" max="1281" width="1.25" style="79" customWidth="1"/>
    <col min="1282" max="1282" width="11.375" style="79" customWidth="1"/>
    <col min="1283" max="1283" width="6.625" style="79" customWidth="1"/>
    <col min="1284" max="1284" width="10.125" style="79" customWidth="1"/>
    <col min="1285" max="1285" width="6.625" style="79" customWidth="1"/>
    <col min="1286" max="1286" width="10.125" style="79" customWidth="1"/>
    <col min="1287" max="1287" width="6.625" style="79" customWidth="1"/>
    <col min="1288" max="1288" width="10.125" style="79" customWidth="1"/>
    <col min="1289" max="1289" width="6.625" style="79" customWidth="1"/>
    <col min="1290" max="1290" width="10.125" style="79" customWidth="1"/>
    <col min="1291" max="1291" width="6.25" style="79" customWidth="1"/>
    <col min="1292" max="1292" width="9.375" style="79" customWidth="1"/>
    <col min="1293" max="1293" width="1.125" style="79" customWidth="1"/>
    <col min="1294" max="1536" width="10" style="79"/>
    <col min="1537" max="1537" width="1.25" style="79" customWidth="1"/>
    <col min="1538" max="1538" width="11.375" style="79" customWidth="1"/>
    <col min="1539" max="1539" width="6.625" style="79" customWidth="1"/>
    <col min="1540" max="1540" width="10.125" style="79" customWidth="1"/>
    <col min="1541" max="1541" width="6.625" style="79" customWidth="1"/>
    <col min="1542" max="1542" width="10.125" style="79" customWidth="1"/>
    <col min="1543" max="1543" width="6.625" style="79" customWidth="1"/>
    <col min="1544" max="1544" width="10.125" style="79" customWidth="1"/>
    <col min="1545" max="1545" width="6.625" style="79" customWidth="1"/>
    <col min="1546" max="1546" width="10.125" style="79" customWidth="1"/>
    <col min="1547" max="1547" width="6.25" style="79" customWidth="1"/>
    <col min="1548" max="1548" width="9.375" style="79" customWidth="1"/>
    <col min="1549" max="1549" width="1.125" style="79" customWidth="1"/>
    <col min="1550" max="1792" width="10" style="79"/>
    <col min="1793" max="1793" width="1.25" style="79" customWidth="1"/>
    <col min="1794" max="1794" width="11.375" style="79" customWidth="1"/>
    <col min="1795" max="1795" width="6.625" style="79" customWidth="1"/>
    <col min="1796" max="1796" width="10.125" style="79" customWidth="1"/>
    <col min="1797" max="1797" width="6.625" style="79" customWidth="1"/>
    <col min="1798" max="1798" width="10.125" style="79" customWidth="1"/>
    <col min="1799" max="1799" width="6.625" style="79" customWidth="1"/>
    <col min="1800" max="1800" width="10.125" style="79" customWidth="1"/>
    <col min="1801" max="1801" width="6.625" style="79" customWidth="1"/>
    <col min="1802" max="1802" width="10.125" style="79" customWidth="1"/>
    <col min="1803" max="1803" width="6.25" style="79" customWidth="1"/>
    <col min="1804" max="1804" width="9.375" style="79" customWidth="1"/>
    <col min="1805" max="1805" width="1.125" style="79" customWidth="1"/>
    <col min="1806" max="2048" width="10" style="79"/>
    <col min="2049" max="2049" width="1.25" style="79" customWidth="1"/>
    <col min="2050" max="2050" width="11.375" style="79" customWidth="1"/>
    <col min="2051" max="2051" width="6.625" style="79" customWidth="1"/>
    <col min="2052" max="2052" width="10.125" style="79" customWidth="1"/>
    <col min="2053" max="2053" width="6.625" style="79" customWidth="1"/>
    <col min="2054" max="2054" width="10.125" style="79" customWidth="1"/>
    <col min="2055" max="2055" width="6.625" style="79" customWidth="1"/>
    <col min="2056" max="2056" width="10.125" style="79" customWidth="1"/>
    <col min="2057" max="2057" width="6.625" style="79" customWidth="1"/>
    <col min="2058" max="2058" width="10.125" style="79" customWidth="1"/>
    <col min="2059" max="2059" width="6.25" style="79" customWidth="1"/>
    <col min="2060" max="2060" width="9.375" style="79" customWidth="1"/>
    <col min="2061" max="2061" width="1.125" style="79" customWidth="1"/>
    <col min="2062" max="2304" width="10" style="79"/>
    <col min="2305" max="2305" width="1.25" style="79" customWidth="1"/>
    <col min="2306" max="2306" width="11.375" style="79" customWidth="1"/>
    <col min="2307" max="2307" width="6.625" style="79" customWidth="1"/>
    <col min="2308" max="2308" width="10.125" style="79" customWidth="1"/>
    <col min="2309" max="2309" width="6.625" style="79" customWidth="1"/>
    <col min="2310" max="2310" width="10.125" style="79" customWidth="1"/>
    <col min="2311" max="2311" width="6.625" style="79" customWidth="1"/>
    <col min="2312" max="2312" width="10.125" style="79" customWidth="1"/>
    <col min="2313" max="2313" width="6.625" style="79" customWidth="1"/>
    <col min="2314" max="2314" width="10.125" style="79" customWidth="1"/>
    <col min="2315" max="2315" width="6.25" style="79" customWidth="1"/>
    <col min="2316" max="2316" width="9.375" style="79" customWidth="1"/>
    <col min="2317" max="2317" width="1.125" style="79" customWidth="1"/>
    <col min="2318" max="2560" width="10" style="79"/>
    <col min="2561" max="2561" width="1.25" style="79" customWidth="1"/>
    <col min="2562" max="2562" width="11.375" style="79" customWidth="1"/>
    <col min="2563" max="2563" width="6.625" style="79" customWidth="1"/>
    <col min="2564" max="2564" width="10.125" style="79" customWidth="1"/>
    <col min="2565" max="2565" width="6.625" style="79" customWidth="1"/>
    <col min="2566" max="2566" width="10.125" style="79" customWidth="1"/>
    <col min="2567" max="2567" width="6.625" style="79" customWidth="1"/>
    <col min="2568" max="2568" width="10.125" style="79" customWidth="1"/>
    <col min="2569" max="2569" width="6.625" style="79" customWidth="1"/>
    <col min="2570" max="2570" width="10.125" style="79" customWidth="1"/>
    <col min="2571" max="2571" width="6.25" style="79" customWidth="1"/>
    <col min="2572" max="2572" width="9.375" style="79" customWidth="1"/>
    <col min="2573" max="2573" width="1.125" style="79" customWidth="1"/>
    <col min="2574" max="2816" width="10" style="79"/>
    <col min="2817" max="2817" width="1.25" style="79" customWidth="1"/>
    <col min="2818" max="2818" width="11.375" style="79" customWidth="1"/>
    <col min="2819" max="2819" width="6.625" style="79" customWidth="1"/>
    <col min="2820" max="2820" width="10.125" style="79" customWidth="1"/>
    <col min="2821" max="2821" width="6.625" style="79" customWidth="1"/>
    <col min="2822" max="2822" width="10.125" style="79" customWidth="1"/>
    <col min="2823" max="2823" width="6.625" style="79" customWidth="1"/>
    <col min="2824" max="2824" width="10.125" style="79" customWidth="1"/>
    <col min="2825" max="2825" width="6.625" style="79" customWidth="1"/>
    <col min="2826" max="2826" width="10.125" style="79" customWidth="1"/>
    <col min="2827" max="2827" width="6.25" style="79" customWidth="1"/>
    <col min="2828" max="2828" width="9.375" style="79" customWidth="1"/>
    <col min="2829" max="2829" width="1.125" style="79" customWidth="1"/>
    <col min="2830" max="3072" width="10" style="79"/>
    <col min="3073" max="3073" width="1.25" style="79" customWidth="1"/>
    <col min="3074" max="3074" width="11.375" style="79" customWidth="1"/>
    <col min="3075" max="3075" width="6.625" style="79" customWidth="1"/>
    <col min="3076" max="3076" width="10.125" style="79" customWidth="1"/>
    <col min="3077" max="3077" width="6.625" style="79" customWidth="1"/>
    <col min="3078" max="3078" width="10.125" style="79" customWidth="1"/>
    <col min="3079" max="3079" width="6.625" style="79" customWidth="1"/>
    <col min="3080" max="3080" width="10.125" style="79" customWidth="1"/>
    <col min="3081" max="3081" width="6.625" style="79" customWidth="1"/>
    <col min="3082" max="3082" width="10.125" style="79" customWidth="1"/>
    <col min="3083" max="3083" width="6.25" style="79" customWidth="1"/>
    <col min="3084" max="3084" width="9.375" style="79" customWidth="1"/>
    <col min="3085" max="3085" width="1.125" style="79" customWidth="1"/>
    <col min="3086" max="3328" width="10" style="79"/>
    <col min="3329" max="3329" width="1.25" style="79" customWidth="1"/>
    <col min="3330" max="3330" width="11.375" style="79" customWidth="1"/>
    <col min="3331" max="3331" width="6.625" style="79" customWidth="1"/>
    <col min="3332" max="3332" width="10.125" style="79" customWidth="1"/>
    <col min="3333" max="3333" width="6.625" style="79" customWidth="1"/>
    <col min="3334" max="3334" width="10.125" style="79" customWidth="1"/>
    <col min="3335" max="3335" width="6.625" style="79" customWidth="1"/>
    <col min="3336" max="3336" width="10.125" style="79" customWidth="1"/>
    <col min="3337" max="3337" width="6.625" style="79" customWidth="1"/>
    <col min="3338" max="3338" width="10.125" style="79" customWidth="1"/>
    <col min="3339" max="3339" width="6.25" style="79" customWidth="1"/>
    <col min="3340" max="3340" width="9.375" style="79" customWidth="1"/>
    <col min="3341" max="3341" width="1.125" style="79" customWidth="1"/>
    <col min="3342" max="3584" width="10" style="79"/>
    <col min="3585" max="3585" width="1.25" style="79" customWidth="1"/>
    <col min="3586" max="3586" width="11.375" style="79" customWidth="1"/>
    <col min="3587" max="3587" width="6.625" style="79" customWidth="1"/>
    <col min="3588" max="3588" width="10.125" style="79" customWidth="1"/>
    <col min="3589" max="3589" width="6.625" style="79" customWidth="1"/>
    <col min="3590" max="3590" width="10.125" style="79" customWidth="1"/>
    <col min="3591" max="3591" width="6.625" style="79" customWidth="1"/>
    <col min="3592" max="3592" width="10.125" style="79" customWidth="1"/>
    <col min="3593" max="3593" width="6.625" style="79" customWidth="1"/>
    <col min="3594" max="3594" width="10.125" style="79" customWidth="1"/>
    <col min="3595" max="3595" width="6.25" style="79" customWidth="1"/>
    <col min="3596" max="3596" width="9.375" style="79" customWidth="1"/>
    <col min="3597" max="3597" width="1.125" style="79" customWidth="1"/>
    <col min="3598" max="3840" width="10" style="79"/>
    <col min="3841" max="3841" width="1.25" style="79" customWidth="1"/>
    <col min="3842" max="3842" width="11.375" style="79" customWidth="1"/>
    <col min="3843" max="3843" width="6.625" style="79" customWidth="1"/>
    <col min="3844" max="3844" width="10.125" style="79" customWidth="1"/>
    <col min="3845" max="3845" width="6.625" style="79" customWidth="1"/>
    <col min="3846" max="3846" width="10.125" style="79" customWidth="1"/>
    <col min="3847" max="3847" width="6.625" style="79" customWidth="1"/>
    <col min="3848" max="3848" width="10.125" style="79" customWidth="1"/>
    <col min="3849" max="3849" width="6.625" style="79" customWidth="1"/>
    <col min="3850" max="3850" width="10.125" style="79" customWidth="1"/>
    <col min="3851" max="3851" width="6.25" style="79" customWidth="1"/>
    <col min="3852" max="3852" width="9.375" style="79" customWidth="1"/>
    <col min="3853" max="3853" width="1.125" style="79" customWidth="1"/>
    <col min="3854" max="4096" width="10" style="79"/>
    <col min="4097" max="4097" width="1.25" style="79" customWidth="1"/>
    <col min="4098" max="4098" width="11.375" style="79" customWidth="1"/>
    <col min="4099" max="4099" width="6.625" style="79" customWidth="1"/>
    <col min="4100" max="4100" width="10.125" style="79" customWidth="1"/>
    <col min="4101" max="4101" width="6.625" style="79" customWidth="1"/>
    <col min="4102" max="4102" width="10.125" style="79" customWidth="1"/>
    <col min="4103" max="4103" width="6.625" style="79" customWidth="1"/>
    <col min="4104" max="4104" width="10.125" style="79" customWidth="1"/>
    <col min="4105" max="4105" width="6.625" style="79" customWidth="1"/>
    <col min="4106" max="4106" width="10.125" style="79" customWidth="1"/>
    <col min="4107" max="4107" width="6.25" style="79" customWidth="1"/>
    <col min="4108" max="4108" width="9.375" style="79" customWidth="1"/>
    <col min="4109" max="4109" width="1.125" style="79" customWidth="1"/>
    <col min="4110" max="4352" width="10" style="79"/>
    <col min="4353" max="4353" width="1.25" style="79" customWidth="1"/>
    <col min="4354" max="4354" width="11.375" style="79" customWidth="1"/>
    <col min="4355" max="4355" width="6.625" style="79" customWidth="1"/>
    <col min="4356" max="4356" width="10.125" style="79" customWidth="1"/>
    <col min="4357" max="4357" width="6.625" style="79" customWidth="1"/>
    <col min="4358" max="4358" width="10.125" style="79" customWidth="1"/>
    <col min="4359" max="4359" width="6.625" style="79" customWidth="1"/>
    <col min="4360" max="4360" width="10.125" style="79" customWidth="1"/>
    <col min="4361" max="4361" width="6.625" style="79" customWidth="1"/>
    <col min="4362" max="4362" width="10.125" style="79" customWidth="1"/>
    <col min="4363" max="4363" width="6.25" style="79" customWidth="1"/>
    <col min="4364" max="4364" width="9.375" style="79" customWidth="1"/>
    <col min="4365" max="4365" width="1.125" style="79" customWidth="1"/>
    <col min="4366" max="4608" width="10" style="79"/>
    <col min="4609" max="4609" width="1.25" style="79" customWidth="1"/>
    <col min="4610" max="4610" width="11.375" style="79" customWidth="1"/>
    <col min="4611" max="4611" width="6.625" style="79" customWidth="1"/>
    <col min="4612" max="4612" width="10.125" style="79" customWidth="1"/>
    <col min="4613" max="4613" width="6.625" style="79" customWidth="1"/>
    <col min="4614" max="4614" width="10.125" style="79" customWidth="1"/>
    <col min="4615" max="4615" width="6.625" style="79" customWidth="1"/>
    <col min="4616" max="4616" width="10.125" style="79" customWidth="1"/>
    <col min="4617" max="4617" width="6.625" style="79" customWidth="1"/>
    <col min="4618" max="4618" width="10.125" style="79" customWidth="1"/>
    <col min="4619" max="4619" width="6.25" style="79" customWidth="1"/>
    <col min="4620" max="4620" width="9.375" style="79" customWidth="1"/>
    <col min="4621" max="4621" width="1.125" style="79" customWidth="1"/>
    <col min="4622" max="4864" width="10" style="79"/>
    <col min="4865" max="4865" width="1.25" style="79" customWidth="1"/>
    <col min="4866" max="4866" width="11.375" style="79" customWidth="1"/>
    <col min="4867" max="4867" width="6.625" style="79" customWidth="1"/>
    <col min="4868" max="4868" width="10.125" style="79" customWidth="1"/>
    <col min="4869" max="4869" width="6.625" style="79" customWidth="1"/>
    <col min="4870" max="4870" width="10.125" style="79" customWidth="1"/>
    <col min="4871" max="4871" width="6.625" style="79" customWidth="1"/>
    <col min="4872" max="4872" width="10.125" style="79" customWidth="1"/>
    <col min="4873" max="4873" width="6.625" style="79" customWidth="1"/>
    <col min="4874" max="4874" width="10.125" style="79" customWidth="1"/>
    <col min="4875" max="4875" width="6.25" style="79" customWidth="1"/>
    <col min="4876" max="4876" width="9.375" style="79" customWidth="1"/>
    <col min="4877" max="4877" width="1.125" style="79" customWidth="1"/>
    <col min="4878" max="5120" width="10" style="79"/>
    <col min="5121" max="5121" width="1.25" style="79" customWidth="1"/>
    <col min="5122" max="5122" width="11.375" style="79" customWidth="1"/>
    <col min="5123" max="5123" width="6.625" style="79" customWidth="1"/>
    <col min="5124" max="5124" width="10.125" style="79" customWidth="1"/>
    <col min="5125" max="5125" width="6.625" style="79" customWidth="1"/>
    <col min="5126" max="5126" width="10.125" style="79" customWidth="1"/>
    <col min="5127" max="5127" width="6.625" style="79" customWidth="1"/>
    <col min="5128" max="5128" width="10.125" style="79" customWidth="1"/>
    <col min="5129" max="5129" width="6.625" style="79" customWidth="1"/>
    <col min="5130" max="5130" width="10.125" style="79" customWidth="1"/>
    <col min="5131" max="5131" width="6.25" style="79" customWidth="1"/>
    <col min="5132" max="5132" width="9.375" style="79" customWidth="1"/>
    <col min="5133" max="5133" width="1.125" style="79" customWidth="1"/>
    <col min="5134" max="5376" width="10" style="79"/>
    <col min="5377" max="5377" width="1.25" style="79" customWidth="1"/>
    <col min="5378" max="5378" width="11.375" style="79" customWidth="1"/>
    <col min="5379" max="5379" width="6.625" style="79" customWidth="1"/>
    <col min="5380" max="5380" width="10.125" style="79" customWidth="1"/>
    <col min="5381" max="5381" width="6.625" style="79" customWidth="1"/>
    <col min="5382" max="5382" width="10.125" style="79" customWidth="1"/>
    <col min="5383" max="5383" width="6.625" style="79" customWidth="1"/>
    <col min="5384" max="5384" width="10.125" style="79" customWidth="1"/>
    <col min="5385" max="5385" width="6.625" style="79" customWidth="1"/>
    <col min="5386" max="5386" width="10.125" style="79" customWidth="1"/>
    <col min="5387" max="5387" width="6.25" style="79" customWidth="1"/>
    <col min="5388" max="5388" width="9.375" style="79" customWidth="1"/>
    <col min="5389" max="5389" width="1.125" style="79" customWidth="1"/>
    <col min="5390" max="5632" width="10" style="79"/>
    <col min="5633" max="5633" width="1.25" style="79" customWidth="1"/>
    <col min="5634" max="5634" width="11.375" style="79" customWidth="1"/>
    <col min="5635" max="5635" width="6.625" style="79" customWidth="1"/>
    <col min="5636" max="5636" width="10.125" style="79" customWidth="1"/>
    <col min="5637" max="5637" width="6.625" style="79" customWidth="1"/>
    <col min="5638" max="5638" width="10.125" style="79" customWidth="1"/>
    <col min="5639" max="5639" width="6.625" style="79" customWidth="1"/>
    <col min="5640" max="5640" width="10.125" style="79" customWidth="1"/>
    <col min="5641" max="5641" width="6.625" style="79" customWidth="1"/>
    <col min="5642" max="5642" width="10.125" style="79" customWidth="1"/>
    <col min="5643" max="5643" width="6.25" style="79" customWidth="1"/>
    <col min="5644" max="5644" width="9.375" style="79" customWidth="1"/>
    <col min="5645" max="5645" width="1.125" style="79" customWidth="1"/>
    <col min="5646" max="5888" width="10" style="79"/>
    <col min="5889" max="5889" width="1.25" style="79" customWidth="1"/>
    <col min="5890" max="5890" width="11.375" style="79" customWidth="1"/>
    <col min="5891" max="5891" width="6.625" style="79" customWidth="1"/>
    <col min="5892" max="5892" width="10.125" style="79" customWidth="1"/>
    <col min="5893" max="5893" width="6.625" style="79" customWidth="1"/>
    <col min="5894" max="5894" width="10.125" style="79" customWidth="1"/>
    <col min="5895" max="5895" width="6.625" style="79" customWidth="1"/>
    <col min="5896" max="5896" width="10.125" style="79" customWidth="1"/>
    <col min="5897" max="5897" width="6.625" style="79" customWidth="1"/>
    <col min="5898" max="5898" width="10.125" style="79" customWidth="1"/>
    <col min="5899" max="5899" width="6.25" style="79" customWidth="1"/>
    <col min="5900" max="5900" width="9.375" style="79" customWidth="1"/>
    <col min="5901" max="5901" width="1.125" style="79" customWidth="1"/>
    <col min="5902" max="6144" width="10" style="79"/>
    <col min="6145" max="6145" width="1.25" style="79" customWidth="1"/>
    <col min="6146" max="6146" width="11.375" style="79" customWidth="1"/>
    <col min="6147" max="6147" width="6.625" style="79" customWidth="1"/>
    <col min="6148" max="6148" width="10.125" style="79" customWidth="1"/>
    <col min="6149" max="6149" width="6.625" style="79" customWidth="1"/>
    <col min="6150" max="6150" width="10.125" style="79" customWidth="1"/>
    <col min="6151" max="6151" width="6.625" style="79" customWidth="1"/>
    <col min="6152" max="6152" width="10.125" style="79" customWidth="1"/>
    <col min="6153" max="6153" width="6.625" style="79" customWidth="1"/>
    <col min="6154" max="6154" width="10.125" style="79" customWidth="1"/>
    <col min="6155" max="6155" width="6.25" style="79" customWidth="1"/>
    <col min="6156" max="6156" width="9.375" style="79" customWidth="1"/>
    <col min="6157" max="6157" width="1.125" style="79" customWidth="1"/>
    <col min="6158" max="6400" width="10" style="79"/>
    <col min="6401" max="6401" width="1.25" style="79" customWidth="1"/>
    <col min="6402" max="6402" width="11.375" style="79" customWidth="1"/>
    <col min="6403" max="6403" width="6.625" style="79" customWidth="1"/>
    <col min="6404" max="6404" width="10.125" style="79" customWidth="1"/>
    <col min="6405" max="6405" width="6.625" style="79" customWidth="1"/>
    <col min="6406" max="6406" width="10.125" style="79" customWidth="1"/>
    <col min="6407" max="6407" width="6.625" style="79" customWidth="1"/>
    <col min="6408" max="6408" width="10.125" style="79" customWidth="1"/>
    <col min="6409" max="6409" width="6.625" style="79" customWidth="1"/>
    <col min="6410" max="6410" width="10.125" style="79" customWidth="1"/>
    <col min="6411" max="6411" width="6.25" style="79" customWidth="1"/>
    <col min="6412" max="6412" width="9.375" style="79" customWidth="1"/>
    <col min="6413" max="6413" width="1.125" style="79" customWidth="1"/>
    <col min="6414" max="6656" width="10" style="79"/>
    <col min="6657" max="6657" width="1.25" style="79" customWidth="1"/>
    <col min="6658" max="6658" width="11.375" style="79" customWidth="1"/>
    <col min="6659" max="6659" width="6.625" style="79" customWidth="1"/>
    <col min="6660" max="6660" width="10.125" style="79" customWidth="1"/>
    <col min="6661" max="6661" width="6.625" style="79" customWidth="1"/>
    <col min="6662" max="6662" width="10.125" style="79" customWidth="1"/>
    <col min="6663" max="6663" width="6.625" style="79" customWidth="1"/>
    <col min="6664" max="6664" width="10.125" style="79" customWidth="1"/>
    <col min="6665" max="6665" width="6.625" style="79" customWidth="1"/>
    <col min="6666" max="6666" width="10.125" style="79" customWidth="1"/>
    <col min="6667" max="6667" width="6.25" style="79" customWidth="1"/>
    <col min="6668" max="6668" width="9.375" style="79" customWidth="1"/>
    <col min="6669" max="6669" width="1.125" style="79" customWidth="1"/>
    <col min="6670" max="6912" width="10" style="79"/>
    <col min="6913" max="6913" width="1.25" style="79" customWidth="1"/>
    <col min="6914" max="6914" width="11.375" style="79" customWidth="1"/>
    <col min="6915" max="6915" width="6.625" style="79" customWidth="1"/>
    <col min="6916" max="6916" width="10.125" style="79" customWidth="1"/>
    <col min="6917" max="6917" width="6.625" style="79" customWidth="1"/>
    <col min="6918" max="6918" width="10.125" style="79" customWidth="1"/>
    <col min="6919" max="6919" width="6.625" style="79" customWidth="1"/>
    <col min="6920" max="6920" width="10.125" style="79" customWidth="1"/>
    <col min="6921" max="6921" width="6.625" style="79" customWidth="1"/>
    <col min="6922" max="6922" width="10.125" style="79" customWidth="1"/>
    <col min="6923" max="6923" width="6.25" style="79" customWidth="1"/>
    <col min="6924" max="6924" width="9.375" style="79" customWidth="1"/>
    <col min="6925" max="6925" width="1.125" style="79" customWidth="1"/>
    <col min="6926" max="7168" width="10" style="79"/>
    <col min="7169" max="7169" width="1.25" style="79" customWidth="1"/>
    <col min="7170" max="7170" width="11.375" style="79" customWidth="1"/>
    <col min="7171" max="7171" width="6.625" style="79" customWidth="1"/>
    <col min="7172" max="7172" width="10.125" style="79" customWidth="1"/>
    <col min="7173" max="7173" width="6.625" style="79" customWidth="1"/>
    <col min="7174" max="7174" width="10.125" style="79" customWidth="1"/>
    <col min="7175" max="7175" width="6.625" style="79" customWidth="1"/>
    <col min="7176" max="7176" width="10.125" style="79" customWidth="1"/>
    <col min="7177" max="7177" width="6.625" style="79" customWidth="1"/>
    <col min="7178" max="7178" width="10.125" style="79" customWidth="1"/>
    <col min="7179" max="7179" width="6.25" style="79" customWidth="1"/>
    <col min="7180" max="7180" width="9.375" style="79" customWidth="1"/>
    <col min="7181" max="7181" width="1.125" style="79" customWidth="1"/>
    <col min="7182" max="7424" width="10" style="79"/>
    <col min="7425" max="7425" width="1.25" style="79" customWidth="1"/>
    <col min="7426" max="7426" width="11.375" style="79" customWidth="1"/>
    <col min="7427" max="7427" width="6.625" style="79" customWidth="1"/>
    <col min="7428" max="7428" width="10.125" style="79" customWidth="1"/>
    <col min="7429" max="7429" width="6.625" style="79" customWidth="1"/>
    <col min="7430" max="7430" width="10.125" style="79" customWidth="1"/>
    <col min="7431" max="7431" width="6.625" style="79" customWidth="1"/>
    <col min="7432" max="7432" width="10.125" style="79" customWidth="1"/>
    <col min="7433" max="7433" width="6.625" style="79" customWidth="1"/>
    <col min="7434" max="7434" width="10.125" style="79" customWidth="1"/>
    <col min="7435" max="7435" width="6.25" style="79" customWidth="1"/>
    <col min="7436" max="7436" width="9.375" style="79" customWidth="1"/>
    <col min="7437" max="7437" width="1.125" style="79" customWidth="1"/>
    <col min="7438" max="7680" width="10" style="79"/>
    <col min="7681" max="7681" width="1.25" style="79" customWidth="1"/>
    <col min="7682" max="7682" width="11.375" style="79" customWidth="1"/>
    <col min="7683" max="7683" width="6.625" style="79" customWidth="1"/>
    <col min="7684" max="7684" width="10.125" style="79" customWidth="1"/>
    <col min="7685" max="7685" width="6.625" style="79" customWidth="1"/>
    <col min="7686" max="7686" width="10.125" style="79" customWidth="1"/>
    <col min="7687" max="7687" width="6.625" style="79" customWidth="1"/>
    <col min="7688" max="7688" width="10.125" style="79" customWidth="1"/>
    <col min="7689" max="7689" width="6.625" style="79" customWidth="1"/>
    <col min="7690" max="7690" width="10.125" style="79" customWidth="1"/>
    <col min="7691" max="7691" width="6.25" style="79" customWidth="1"/>
    <col min="7692" max="7692" width="9.375" style="79" customWidth="1"/>
    <col min="7693" max="7693" width="1.125" style="79" customWidth="1"/>
    <col min="7694" max="7936" width="10" style="79"/>
    <col min="7937" max="7937" width="1.25" style="79" customWidth="1"/>
    <col min="7938" max="7938" width="11.375" style="79" customWidth="1"/>
    <col min="7939" max="7939" width="6.625" style="79" customWidth="1"/>
    <col min="7940" max="7940" width="10.125" style="79" customWidth="1"/>
    <col min="7941" max="7941" width="6.625" style="79" customWidth="1"/>
    <col min="7942" max="7942" width="10.125" style="79" customWidth="1"/>
    <col min="7943" max="7943" width="6.625" style="79" customWidth="1"/>
    <col min="7944" max="7944" width="10.125" style="79" customWidth="1"/>
    <col min="7945" max="7945" width="6.625" style="79" customWidth="1"/>
    <col min="7946" max="7946" width="10.125" style="79" customWidth="1"/>
    <col min="7947" max="7947" width="6.25" style="79" customWidth="1"/>
    <col min="7948" max="7948" width="9.375" style="79" customWidth="1"/>
    <col min="7949" max="7949" width="1.125" style="79" customWidth="1"/>
    <col min="7950" max="8192" width="10" style="79"/>
    <col min="8193" max="8193" width="1.25" style="79" customWidth="1"/>
    <col min="8194" max="8194" width="11.375" style="79" customWidth="1"/>
    <col min="8195" max="8195" width="6.625" style="79" customWidth="1"/>
    <col min="8196" max="8196" width="10.125" style="79" customWidth="1"/>
    <col min="8197" max="8197" width="6.625" style="79" customWidth="1"/>
    <col min="8198" max="8198" width="10.125" style="79" customWidth="1"/>
    <col min="8199" max="8199" width="6.625" style="79" customWidth="1"/>
    <col min="8200" max="8200" width="10.125" style="79" customWidth="1"/>
    <col min="8201" max="8201" width="6.625" style="79" customWidth="1"/>
    <col min="8202" max="8202" width="10.125" style="79" customWidth="1"/>
    <col min="8203" max="8203" width="6.25" style="79" customWidth="1"/>
    <col min="8204" max="8204" width="9.375" style="79" customWidth="1"/>
    <col min="8205" max="8205" width="1.125" style="79" customWidth="1"/>
    <col min="8206" max="8448" width="10" style="79"/>
    <col min="8449" max="8449" width="1.25" style="79" customWidth="1"/>
    <col min="8450" max="8450" width="11.375" style="79" customWidth="1"/>
    <col min="8451" max="8451" width="6.625" style="79" customWidth="1"/>
    <col min="8452" max="8452" width="10.125" style="79" customWidth="1"/>
    <col min="8453" max="8453" width="6.625" style="79" customWidth="1"/>
    <col min="8454" max="8454" width="10.125" style="79" customWidth="1"/>
    <col min="8455" max="8455" width="6.625" style="79" customWidth="1"/>
    <col min="8456" max="8456" width="10.125" style="79" customWidth="1"/>
    <col min="8457" max="8457" width="6.625" style="79" customWidth="1"/>
    <col min="8458" max="8458" width="10.125" style="79" customWidth="1"/>
    <col min="8459" max="8459" width="6.25" style="79" customWidth="1"/>
    <col min="8460" max="8460" width="9.375" style="79" customWidth="1"/>
    <col min="8461" max="8461" width="1.125" style="79" customWidth="1"/>
    <col min="8462" max="8704" width="10" style="79"/>
    <col min="8705" max="8705" width="1.25" style="79" customWidth="1"/>
    <col min="8706" max="8706" width="11.375" style="79" customWidth="1"/>
    <col min="8707" max="8707" width="6.625" style="79" customWidth="1"/>
    <col min="8708" max="8708" width="10.125" style="79" customWidth="1"/>
    <col min="8709" max="8709" width="6.625" style="79" customWidth="1"/>
    <col min="8710" max="8710" width="10.125" style="79" customWidth="1"/>
    <col min="8711" max="8711" width="6.625" style="79" customWidth="1"/>
    <col min="8712" max="8712" width="10.125" style="79" customWidth="1"/>
    <col min="8713" max="8713" width="6.625" style="79" customWidth="1"/>
    <col min="8714" max="8714" width="10.125" style="79" customWidth="1"/>
    <col min="8715" max="8715" width="6.25" style="79" customWidth="1"/>
    <col min="8716" max="8716" width="9.375" style="79" customWidth="1"/>
    <col min="8717" max="8717" width="1.125" style="79" customWidth="1"/>
    <col min="8718" max="8960" width="10" style="79"/>
    <col min="8961" max="8961" width="1.25" style="79" customWidth="1"/>
    <col min="8962" max="8962" width="11.375" style="79" customWidth="1"/>
    <col min="8963" max="8963" width="6.625" style="79" customWidth="1"/>
    <col min="8964" max="8964" width="10.125" style="79" customWidth="1"/>
    <col min="8965" max="8965" width="6.625" style="79" customWidth="1"/>
    <col min="8966" max="8966" width="10.125" style="79" customWidth="1"/>
    <col min="8967" max="8967" width="6.625" style="79" customWidth="1"/>
    <col min="8968" max="8968" width="10.125" style="79" customWidth="1"/>
    <col min="8969" max="8969" width="6.625" style="79" customWidth="1"/>
    <col min="8970" max="8970" width="10.125" style="79" customWidth="1"/>
    <col min="8971" max="8971" width="6.25" style="79" customWidth="1"/>
    <col min="8972" max="8972" width="9.375" style="79" customWidth="1"/>
    <col min="8973" max="8973" width="1.125" style="79" customWidth="1"/>
    <col min="8974" max="9216" width="10" style="79"/>
    <col min="9217" max="9217" width="1.25" style="79" customWidth="1"/>
    <col min="9218" max="9218" width="11.375" style="79" customWidth="1"/>
    <col min="9219" max="9219" width="6.625" style="79" customWidth="1"/>
    <col min="9220" max="9220" width="10.125" style="79" customWidth="1"/>
    <col min="9221" max="9221" width="6.625" style="79" customWidth="1"/>
    <col min="9222" max="9222" width="10.125" style="79" customWidth="1"/>
    <col min="9223" max="9223" width="6.625" style="79" customWidth="1"/>
    <col min="9224" max="9224" width="10.125" style="79" customWidth="1"/>
    <col min="9225" max="9225" width="6.625" style="79" customWidth="1"/>
    <col min="9226" max="9226" width="10.125" style="79" customWidth="1"/>
    <col min="9227" max="9227" width="6.25" style="79" customWidth="1"/>
    <col min="9228" max="9228" width="9.375" style="79" customWidth="1"/>
    <col min="9229" max="9229" width="1.125" style="79" customWidth="1"/>
    <col min="9230" max="9472" width="10" style="79"/>
    <col min="9473" max="9473" width="1.25" style="79" customWidth="1"/>
    <col min="9474" max="9474" width="11.375" style="79" customWidth="1"/>
    <col min="9475" max="9475" width="6.625" style="79" customWidth="1"/>
    <col min="9476" max="9476" width="10.125" style="79" customWidth="1"/>
    <col min="9477" max="9477" width="6.625" style="79" customWidth="1"/>
    <col min="9478" max="9478" width="10.125" style="79" customWidth="1"/>
    <col min="9479" max="9479" width="6.625" style="79" customWidth="1"/>
    <col min="9480" max="9480" width="10.125" style="79" customWidth="1"/>
    <col min="9481" max="9481" width="6.625" style="79" customWidth="1"/>
    <col min="9482" max="9482" width="10.125" style="79" customWidth="1"/>
    <col min="9483" max="9483" width="6.25" style="79" customWidth="1"/>
    <col min="9484" max="9484" width="9.375" style="79" customWidth="1"/>
    <col min="9485" max="9485" width="1.125" style="79" customWidth="1"/>
    <col min="9486" max="9728" width="10" style="79"/>
    <col min="9729" max="9729" width="1.25" style="79" customWidth="1"/>
    <col min="9730" max="9730" width="11.375" style="79" customWidth="1"/>
    <col min="9731" max="9731" width="6.625" style="79" customWidth="1"/>
    <col min="9732" max="9732" width="10.125" style="79" customWidth="1"/>
    <col min="9733" max="9733" width="6.625" style="79" customWidth="1"/>
    <col min="9734" max="9734" width="10.125" style="79" customWidth="1"/>
    <col min="9735" max="9735" width="6.625" style="79" customWidth="1"/>
    <col min="9736" max="9736" width="10.125" style="79" customWidth="1"/>
    <col min="9737" max="9737" width="6.625" style="79" customWidth="1"/>
    <col min="9738" max="9738" width="10.125" style="79" customWidth="1"/>
    <col min="9739" max="9739" width="6.25" style="79" customWidth="1"/>
    <col min="9740" max="9740" width="9.375" style="79" customWidth="1"/>
    <col min="9741" max="9741" width="1.125" style="79" customWidth="1"/>
    <col min="9742" max="9984" width="10" style="79"/>
    <col min="9985" max="9985" width="1.25" style="79" customWidth="1"/>
    <col min="9986" max="9986" width="11.375" style="79" customWidth="1"/>
    <col min="9987" max="9987" width="6.625" style="79" customWidth="1"/>
    <col min="9988" max="9988" width="10.125" style="79" customWidth="1"/>
    <col min="9989" max="9989" width="6.625" style="79" customWidth="1"/>
    <col min="9990" max="9990" width="10.125" style="79" customWidth="1"/>
    <col min="9991" max="9991" width="6.625" style="79" customWidth="1"/>
    <col min="9992" max="9992" width="10.125" style="79" customWidth="1"/>
    <col min="9993" max="9993" width="6.625" style="79" customWidth="1"/>
    <col min="9994" max="9994" width="10.125" style="79" customWidth="1"/>
    <col min="9995" max="9995" width="6.25" style="79" customWidth="1"/>
    <col min="9996" max="9996" width="9.375" style="79" customWidth="1"/>
    <col min="9997" max="9997" width="1.125" style="79" customWidth="1"/>
    <col min="9998" max="10240" width="10" style="79"/>
    <col min="10241" max="10241" width="1.25" style="79" customWidth="1"/>
    <col min="10242" max="10242" width="11.375" style="79" customWidth="1"/>
    <col min="10243" max="10243" width="6.625" style="79" customWidth="1"/>
    <col min="10244" max="10244" width="10.125" style="79" customWidth="1"/>
    <col min="10245" max="10245" width="6.625" style="79" customWidth="1"/>
    <col min="10246" max="10246" width="10.125" style="79" customWidth="1"/>
    <col min="10247" max="10247" width="6.625" style="79" customWidth="1"/>
    <col min="10248" max="10248" width="10.125" style="79" customWidth="1"/>
    <col min="10249" max="10249" width="6.625" style="79" customWidth="1"/>
    <col min="10250" max="10250" width="10.125" style="79" customWidth="1"/>
    <col min="10251" max="10251" width="6.25" style="79" customWidth="1"/>
    <col min="10252" max="10252" width="9.375" style="79" customWidth="1"/>
    <col min="10253" max="10253" width="1.125" style="79" customWidth="1"/>
    <col min="10254" max="10496" width="10" style="79"/>
    <col min="10497" max="10497" width="1.25" style="79" customWidth="1"/>
    <col min="10498" max="10498" width="11.375" style="79" customWidth="1"/>
    <col min="10499" max="10499" width="6.625" style="79" customWidth="1"/>
    <col min="10500" max="10500" width="10.125" style="79" customWidth="1"/>
    <col min="10501" max="10501" width="6.625" style="79" customWidth="1"/>
    <col min="10502" max="10502" width="10.125" style="79" customWidth="1"/>
    <col min="10503" max="10503" width="6.625" style="79" customWidth="1"/>
    <col min="10504" max="10504" width="10.125" style="79" customWidth="1"/>
    <col min="10505" max="10505" width="6.625" style="79" customWidth="1"/>
    <col min="10506" max="10506" width="10.125" style="79" customWidth="1"/>
    <col min="10507" max="10507" width="6.25" style="79" customWidth="1"/>
    <col min="10508" max="10508" width="9.375" style="79" customWidth="1"/>
    <col min="10509" max="10509" width="1.125" style="79" customWidth="1"/>
    <col min="10510" max="10752" width="10" style="79"/>
    <col min="10753" max="10753" width="1.25" style="79" customWidth="1"/>
    <col min="10754" max="10754" width="11.375" style="79" customWidth="1"/>
    <col min="10755" max="10755" width="6.625" style="79" customWidth="1"/>
    <col min="10756" max="10756" width="10.125" style="79" customWidth="1"/>
    <col min="10757" max="10757" width="6.625" style="79" customWidth="1"/>
    <col min="10758" max="10758" width="10.125" style="79" customWidth="1"/>
    <col min="10759" max="10759" width="6.625" style="79" customWidth="1"/>
    <col min="10760" max="10760" width="10.125" style="79" customWidth="1"/>
    <col min="10761" max="10761" width="6.625" style="79" customWidth="1"/>
    <col min="10762" max="10762" width="10.125" style="79" customWidth="1"/>
    <col min="10763" max="10763" width="6.25" style="79" customWidth="1"/>
    <col min="10764" max="10764" width="9.375" style="79" customWidth="1"/>
    <col min="10765" max="10765" width="1.125" style="79" customWidth="1"/>
    <col min="10766" max="11008" width="10" style="79"/>
    <col min="11009" max="11009" width="1.25" style="79" customWidth="1"/>
    <col min="11010" max="11010" width="11.375" style="79" customWidth="1"/>
    <col min="11011" max="11011" width="6.625" style="79" customWidth="1"/>
    <col min="11012" max="11012" width="10.125" style="79" customWidth="1"/>
    <col min="11013" max="11013" width="6.625" style="79" customWidth="1"/>
    <col min="11014" max="11014" width="10.125" style="79" customWidth="1"/>
    <col min="11015" max="11015" width="6.625" style="79" customWidth="1"/>
    <col min="11016" max="11016" width="10.125" style="79" customWidth="1"/>
    <col min="11017" max="11017" width="6.625" style="79" customWidth="1"/>
    <col min="11018" max="11018" width="10.125" style="79" customWidth="1"/>
    <col min="11019" max="11019" width="6.25" style="79" customWidth="1"/>
    <col min="11020" max="11020" width="9.375" style="79" customWidth="1"/>
    <col min="11021" max="11021" width="1.125" style="79" customWidth="1"/>
    <col min="11022" max="11264" width="10" style="79"/>
    <col min="11265" max="11265" width="1.25" style="79" customWidth="1"/>
    <col min="11266" max="11266" width="11.375" style="79" customWidth="1"/>
    <col min="11267" max="11267" width="6.625" style="79" customWidth="1"/>
    <col min="11268" max="11268" width="10.125" style="79" customWidth="1"/>
    <col min="11269" max="11269" width="6.625" style="79" customWidth="1"/>
    <col min="11270" max="11270" width="10.125" style="79" customWidth="1"/>
    <col min="11271" max="11271" width="6.625" style="79" customWidth="1"/>
    <col min="11272" max="11272" width="10.125" style="79" customWidth="1"/>
    <col min="11273" max="11273" width="6.625" style="79" customWidth="1"/>
    <col min="11274" max="11274" width="10.125" style="79" customWidth="1"/>
    <col min="11275" max="11275" width="6.25" style="79" customWidth="1"/>
    <col min="11276" max="11276" width="9.375" style="79" customWidth="1"/>
    <col min="11277" max="11277" width="1.125" style="79" customWidth="1"/>
    <col min="11278" max="11520" width="10" style="79"/>
    <col min="11521" max="11521" width="1.25" style="79" customWidth="1"/>
    <col min="11522" max="11522" width="11.375" style="79" customWidth="1"/>
    <col min="11523" max="11523" width="6.625" style="79" customWidth="1"/>
    <col min="11524" max="11524" width="10.125" style="79" customWidth="1"/>
    <col min="11525" max="11525" width="6.625" style="79" customWidth="1"/>
    <col min="11526" max="11526" width="10.125" style="79" customWidth="1"/>
    <col min="11527" max="11527" width="6.625" style="79" customWidth="1"/>
    <col min="11528" max="11528" width="10.125" style="79" customWidth="1"/>
    <col min="11529" max="11529" width="6.625" style="79" customWidth="1"/>
    <col min="11530" max="11530" width="10.125" style="79" customWidth="1"/>
    <col min="11531" max="11531" width="6.25" style="79" customWidth="1"/>
    <col min="11532" max="11532" width="9.375" style="79" customWidth="1"/>
    <col min="11533" max="11533" width="1.125" style="79" customWidth="1"/>
    <col min="11534" max="11776" width="10" style="79"/>
    <col min="11777" max="11777" width="1.25" style="79" customWidth="1"/>
    <col min="11778" max="11778" width="11.375" style="79" customWidth="1"/>
    <col min="11779" max="11779" width="6.625" style="79" customWidth="1"/>
    <col min="11780" max="11780" width="10.125" style="79" customWidth="1"/>
    <col min="11781" max="11781" width="6.625" style="79" customWidth="1"/>
    <col min="11782" max="11782" width="10.125" style="79" customWidth="1"/>
    <col min="11783" max="11783" width="6.625" style="79" customWidth="1"/>
    <col min="11784" max="11784" width="10.125" style="79" customWidth="1"/>
    <col min="11785" max="11785" width="6.625" style="79" customWidth="1"/>
    <col min="11786" max="11786" width="10.125" style="79" customWidth="1"/>
    <col min="11787" max="11787" width="6.25" style="79" customWidth="1"/>
    <col min="11788" max="11788" width="9.375" style="79" customWidth="1"/>
    <col min="11789" max="11789" width="1.125" style="79" customWidth="1"/>
    <col min="11790" max="12032" width="10" style="79"/>
    <col min="12033" max="12033" width="1.25" style="79" customWidth="1"/>
    <col min="12034" max="12034" width="11.375" style="79" customWidth="1"/>
    <col min="12035" max="12035" width="6.625" style="79" customWidth="1"/>
    <col min="12036" max="12036" width="10.125" style="79" customWidth="1"/>
    <col min="12037" max="12037" width="6.625" style="79" customWidth="1"/>
    <col min="12038" max="12038" width="10.125" style="79" customWidth="1"/>
    <col min="12039" max="12039" width="6.625" style="79" customWidth="1"/>
    <col min="12040" max="12040" width="10.125" style="79" customWidth="1"/>
    <col min="12041" max="12041" width="6.625" style="79" customWidth="1"/>
    <col min="12042" max="12042" width="10.125" style="79" customWidth="1"/>
    <col min="12043" max="12043" width="6.25" style="79" customWidth="1"/>
    <col min="12044" max="12044" width="9.375" style="79" customWidth="1"/>
    <col min="12045" max="12045" width="1.125" style="79" customWidth="1"/>
    <col min="12046" max="12288" width="10" style="79"/>
    <col min="12289" max="12289" width="1.25" style="79" customWidth="1"/>
    <col min="12290" max="12290" width="11.375" style="79" customWidth="1"/>
    <col min="12291" max="12291" width="6.625" style="79" customWidth="1"/>
    <col min="12292" max="12292" width="10.125" style="79" customWidth="1"/>
    <col min="12293" max="12293" width="6.625" style="79" customWidth="1"/>
    <col min="12294" max="12294" width="10.125" style="79" customWidth="1"/>
    <col min="12295" max="12295" width="6.625" style="79" customWidth="1"/>
    <col min="12296" max="12296" width="10.125" style="79" customWidth="1"/>
    <col min="12297" max="12297" width="6.625" style="79" customWidth="1"/>
    <col min="12298" max="12298" width="10.125" style="79" customWidth="1"/>
    <col min="12299" max="12299" width="6.25" style="79" customWidth="1"/>
    <col min="12300" max="12300" width="9.375" style="79" customWidth="1"/>
    <col min="12301" max="12301" width="1.125" style="79" customWidth="1"/>
    <col min="12302" max="12544" width="10" style="79"/>
    <col min="12545" max="12545" width="1.25" style="79" customWidth="1"/>
    <col min="12546" max="12546" width="11.375" style="79" customWidth="1"/>
    <col min="12547" max="12547" width="6.625" style="79" customWidth="1"/>
    <col min="12548" max="12548" width="10.125" style="79" customWidth="1"/>
    <col min="12549" max="12549" width="6.625" style="79" customWidth="1"/>
    <col min="12550" max="12550" width="10.125" style="79" customWidth="1"/>
    <col min="12551" max="12551" width="6.625" style="79" customWidth="1"/>
    <col min="12552" max="12552" width="10.125" style="79" customWidth="1"/>
    <col min="12553" max="12553" width="6.625" style="79" customWidth="1"/>
    <col min="12554" max="12554" width="10.125" style="79" customWidth="1"/>
    <col min="12555" max="12555" width="6.25" style="79" customWidth="1"/>
    <col min="12556" max="12556" width="9.375" style="79" customWidth="1"/>
    <col min="12557" max="12557" width="1.125" style="79" customWidth="1"/>
    <col min="12558" max="12800" width="10" style="79"/>
    <col min="12801" max="12801" width="1.25" style="79" customWidth="1"/>
    <col min="12802" max="12802" width="11.375" style="79" customWidth="1"/>
    <col min="12803" max="12803" width="6.625" style="79" customWidth="1"/>
    <col min="12804" max="12804" width="10.125" style="79" customWidth="1"/>
    <col min="12805" max="12805" width="6.625" style="79" customWidth="1"/>
    <col min="12806" max="12806" width="10.125" style="79" customWidth="1"/>
    <col min="12807" max="12807" width="6.625" style="79" customWidth="1"/>
    <col min="12808" max="12808" width="10.125" style="79" customWidth="1"/>
    <col min="12809" max="12809" width="6.625" style="79" customWidth="1"/>
    <col min="12810" max="12810" width="10.125" style="79" customWidth="1"/>
    <col min="12811" max="12811" width="6.25" style="79" customWidth="1"/>
    <col min="12812" max="12812" width="9.375" style="79" customWidth="1"/>
    <col min="12813" max="12813" width="1.125" style="79" customWidth="1"/>
    <col min="12814" max="13056" width="10" style="79"/>
    <col min="13057" max="13057" width="1.25" style="79" customWidth="1"/>
    <col min="13058" max="13058" width="11.375" style="79" customWidth="1"/>
    <col min="13059" max="13059" width="6.625" style="79" customWidth="1"/>
    <col min="13060" max="13060" width="10.125" style="79" customWidth="1"/>
    <col min="13061" max="13061" width="6.625" style="79" customWidth="1"/>
    <col min="13062" max="13062" width="10.125" style="79" customWidth="1"/>
    <col min="13063" max="13063" width="6.625" style="79" customWidth="1"/>
    <col min="13064" max="13064" width="10.125" style="79" customWidth="1"/>
    <col min="13065" max="13065" width="6.625" style="79" customWidth="1"/>
    <col min="13066" max="13066" width="10.125" style="79" customWidth="1"/>
    <col min="13067" max="13067" width="6.25" style="79" customWidth="1"/>
    <col min="13068" max="13068" width="9.375" style="79" customWidth="1"/>
    <col min="13069" max="13069" width="1.125" style="79" customWidth="1"/>
    <col min="13070" max="13312" width="10" style="79"/>
    <col min="13313" max="13313" width="1.25" style="79" customWidth="1"/>
    <col min="13314" max="13314" width="11.375" style="79" customWidth="1"/>
    <col min="13315" max="13315" width="6.625" style="79" customWidth="1"/>
    <col min="13316" max="13316" width="10.125" style="79" customWidth="1"/>
    <col min="13317" max="13317" width="6.625" style="79" customWidth="1"/>
    <col min="13318" max="13318" width="10.125" style="79" customWidth="1"/>
    <col min="13319" max="13319" width="6.625" style="79" customWidth="1"/>
    <col min="13320" max="13320" width="10.125" style="79" customWidth="1"/>
    <col min="13321" max="13321" width="6.625" style="79" customWidth="1"/>
    <col min="13322" max="13322" width="10.125" style="79" customWidth="1"/>
    <col min="13323" max="13323" width="6.25" style="79" customWidth="1"/>
    <col min="13324" max="13324" width="9.375" style="79" customWidth="1"/>
    <col min="13325" max="13325" width="1.125" style="79" customWidth="1"/>
    <col min="13326" max="13568" width="10" style="79"/>
    <col min="13569" max="13569" width="1.25" style="79" customWidth="1"/>
    <col min="13570" max="13570" width="11.375" style="79" customWidth="1"/>
    <col min="13571" max="13571" width="6.625" style="79" customWidth="1"/>
    <col min="13572" max="13572" width="10.125" style="79" customWidth="1"/>
    <col min="13573" max="13573" width="6.625" style="79" customWidth="1"/>
    <col min="13574" max="13574" width="10.125" style="79" customWidth="1"/>
    <col min="13575" max="13575" width="6.625" style="79" customWidth="1"/>
    <col min="13576" max="13576" width="10.125" style="79" customWidth="1"/>
    <col min="13577" max="13577" width="6.625" style="79" customWidth="1"/>
    <col min="13578" max="13578" width="10.125" style="79" customWidth="1"/>
    <col min="13579" max="13579" width="6.25" style="79" customWidth="1"/>
    <col min="13580" max="13580" width="9.375" style="79" customWidth="1"/>
    <col min="13581" max="13581" width="1.125" style="79" customWidth="1"/>
    <col min="13582" max="13824" width="10" style="79"/>
    <col min="13825" max="13825" width="1.25" style="79" customWidth="1"/>
    <col min="13826" max="13826" width="11.375" style="79" customWidth="1"/>
    <col min="13827" max="13827" width="6.625" style="79" customWidth="1"/>
    <col min="13828" max="13828" width="10.125" style="79" customWidth="1"/>
    <col min="13829" max="13829" width="6.625" style="79" customWidth="1"/>
    <col min="13830" max="13830" width="10.125" style="79" customWidth="1"/>
    <col min="13831" max="13831" width="6.625" style="79" customWidth="1"/>
    <col min="13832" max="13832" width="10.125" style="79" customWidth="1"/>
    <col min="13833" max="13833" width="6.625" style="79" customWidth="1"/>
    <col min="13834" max="13834" width="10.125" style="79" customWidth="1"/>
    <col min="13835" max="13835" width="6.25" style="79" customWidth="1"/>
    <col min="13836" max="13836" width="9.375" style="79" customWidth="1"/>
    <col min="13837" max="13837" width="1.125" style="79" customWidth="1"/>
    <col min="13838" max="14080" width="10" style="79"/>
    <col min="14081" max="14081" width="1.25" style="79" customWidth="1"/>
    <col min="14082" max="14082" width="11.375" style="79" customWidth="1"/>
    <col min="14083" max="14083" width="6.625" style="79" customWidth="1"/>
    <col min="14084" max="14084" width="10.125" style="79" customWidth="1"/>
    <col min="14085" max="14085" width="6.625" style="79" customWidth="1"/>
    <col min="14086" max="14086" width="10.125" style="79" customWidth="1"/>
    <col min="14087" max="14087" width="6.625" style="79" customWidth="1"/>
    <col min="14088" max="14088" width="10.125" style="79" customWidth="1"/>
    <col min="14089" max="14089" width="6.625" style="79" customWidth="1"/>
    <col min="14090" max="14090" width="10.125" style="79" customWidth="1"/>
    <col min="14091" max="14091" width="6.25" style="79" customWidth="1"/>
    <col min="14092" max="14092" width="9.375" style="79" customWidth="1"/>
    <col min="14093" max="14093" width="1.125" style="79" customWidth="1"/>
    <col min="14094" max="14336" width="10" style="79"/>
    <col min="14337" max="14337" width="1.25" style="79" customWidth="1"/>
    <col min="14338" max="14338" width="11.375" style="79" customWidth="1"/>
    <col min="14339" max="14339" width="6.625" style="79" customWidth="1"/>
    <col min="14340" max="14340" width="10.125" style="79" customWidth="1"/>
    <col min="14341" max="14341" width="6.625" style="79" customWidth="1"/>
    <col min="14342" max="14342" width="10.125" style="79" customWidth="1"/>
    <col min="14343" max="14343" width="6.625" style="79" customWidth="1"/>
    <col min="14344" max="14344" width="10.125" style="79" customWidth="1"/>
    <col min="14345" max="14345" width="6.625" style="79" customWidth="1"/>
    <col min="14346" max="14346" width="10.125" style="79" customWidth="1"/>
    <col min="14347" max="14347" width="6.25" style="79" customWidth="1"/>
    <col min="14348" max="14348" width="9.375" style="79" customWidth="1"/>
    <col min="14349" max="14349" width="1.125" style="79" customWidth="1"/>
    <col min="14350" max="14592" width="10" style="79"/>
    <col min="14593" max="14593" width="1.25" style="79" customWidth="1"/>
    <col min="14594" max="14594" width="11.375" style="79" customWidth="1"/>
    <col min="14595" max="14595" width="6.625" style="79" customWidth="1"/>
    <col min="14596" max="14596" width="10.125" style="79" customWidth="1"/>
    <col min="14597" max="14597" width="6.625" style="79" customWidth="1"/>
    <col min="14598" max="14598" width="10.125" style="79" customWidth="1"/>
    <col min="14599" max="14599" width="6.625" style="79" customWidth="1"/>
    <col min="14600" max="14600" width="10.125" style="79" customWidth="1"/>
    <col min="14601" max="14601" width="6.625" style="79" customWidth="1"/>
    <col min="14602" max="14602" width="10.125" style="79" customWidth="1"/>
    <col min="14603" max="14603" width="6.25" style="79" customWidth="1"/>
    <col min="14604" max="14604" width="9.375" style="79" customWidth="1"/>
    <col min="14605" max="14605" width="1.125" style="79" customWidth="1"/>
    <col min="14606" max="14848" width="10" style="79"/>
    <col min="14849" max="14849" width="1.25" style="79" customWidth="1"/>
    <col min="14850" max="14850" width="11.375" style="79" customWidth="1"/>
    <col min="14851" max="14851" width="6.625" style="79" customWidth="1"/>
    <col min="14852" max="14852" width="10.125" style="79" customWidth="1"/>
    <col min="14853" max="14853" width="6.625" style="79" customWidth="1"/>
    <col min="14854" max="14854" width="10.125" style="79" customWidth="1"/>
    <col min="14855" max="14855" width="6.625" style="79" customWidth="1"/>
    <col min="14856" max="14856" width="10.125" style="79" customWidth="1"/>
    <col min="14857" max="14857" width="6.625" style="79" customWidth="1"/>
    <col min="14858" max="14858" width="10.125" style="79" customWidth="1"/>
    <col min="14859" max="14859" width="6.25" style="79" customWidth="1"/>
    <col min="14860" max="14860" width="9.375" style="79" customWidth="1"/>
    <col min="14861" max="14861" width="1.125" style="79" customWidth="1"/>
    <col min="14862" max="15104" width="10" style="79"/>
    <col min="15105" max="15105" width="1.25" style="79" customWidth="1"/>
    <col min="15106" max="15106" width="11.375" style="79" customWidth="1"/>
    <col min="15107" max="15107" width="6.625" style="79" customWidth="1"/>
    <col min="15108" max="15108" width="10.125" style="79" customWidth="1"/>
    <col min="15109" max="15109" width="6.625" style="79" customWidth="1"/>
    <col min="15110" max="15110" width="10.125" style="79" customWidth="1"/>
    <col min="15111" max="15111" width="6.625" style="79" customWidth="1"/>
    <col min="15112" max="15112" width="10.125" style="79" customWidth="1"/>
    <col min="15113" max="15113" width="6.625" style="79" customWidth="1"/>
    <col min="15114" max="15114" width="10.125" style="79" customWidth="1"/>
    <col min="15115" max="15115" width="6.25" style="79" customWidth="1"/>
    <col min="15116" max="15116" width="9.375" style="79" customWidth="1"/>
    <col min="15117" max="15117" width="1.125" style="79" customWidth="1"/>
    <col min="15118" max="15360" width="10" style="79"/>
    <col min="15361" max="15361" width="1.25" style="79" customWidth="1"/>
    <col min="15362" max="15362" width="11.375" style="79" customWidth="1"/>
    <col min="15363" max="15363" width="6.625" style="79" customWidth="1"/>
    <col min="15364" max="15364" width="10.125" style="79" customWidth="1"/>
    <col min="15365" max="15365" width="6.625" style="79" customWidth="1"/>
    <col min="15366" max="15366" width="10.125" style="79" customWidth="1"/>
    <col min="15367" max="15367" width="6.625" style="79" customWidth="1"/>
    <col min="15368" max="15368" width="10.125" style="79" customWidth="1"/>
    <col min="15369" max="15369" width="6.625" style="79" customWidth="1"/>
    <col min="15370" max="15370" width="10.125" style="79" customWidth="1"/>
    <col min="15371" max="15371" width="6.25" style="79" customWidth="1"/>
    <col min="15372" max="15372" width="9.375" style="79" customWidth="1"/>
    <col min="15373" max="15373" width="1.125" style="79" customWidth="1"/>
    <col min="15374" max="15616" width="10" style="79"/>
    <col min="15617" max="15617" width="1.25" style="79" customWidth="1"/>
    <col min="15618" max="15618" width="11.375" style="79" customWidth="1"/>
    <col min="15619" max="15619" width="6.625" style="79" customWidth="1"/>
    <col min="15620" max="15620" width="10.125" style="79" customWidth="1"/>
    <col min="15621" max="15621" width="6.625" style="79" customWidth="1"/>
    <col min="15622" max="15622" width="10.125" style="79" customWidth="1"/>
    <col min="15623" max="15623" width="6.625" style="79" customWidth="1"/>
    <col min="15624" max="15624" width="10.125" style="79" customWidth="1"/>
    <col min="15625" max="15625" width="6.625" style="79" customWidth="1"/>
    <col min="15626" max="15626" width="10.125" style="79" customWidth="1"/>
    <col min="15627" max="15627" width="6.25" style="79" customWidth="1"/>
    <col min="15628" max="15628" width="9.375" style="79" customWidth="1"/>
    <col min="15629" max="15629" width="1.125" style="79" customWidth="1"/>
    <col min="15630" max="15872" width="10" style="79"/>
    <col min="15873" max="15873" width="1.25" style="79" customWidth="1"/>
    <col min="15874" max="15874" width="11.375" style="79" customWidth="1"/>
    <col min="15875" max="15875" width="6.625" style="79" customWidth="1"/>
    <col min="15876" max="15876" width="10.125" style="79" customWidth="1"/>
    <col min="15877" max="15877" width="6.625" style="79" customWidth="1"/>
    <col min="15878" max="15878" width="10.125" style="79" customWidth="1"/>
    <col min="15879" max="15879" width="6.625" style="79" customWidth="1"/>
    <col min="15880" max="15880" width="10.125" style="79" customWidth="1"/>
    <col min="15881" max="15881" width="6.625" style="79" customWidth="1"/>
    <col min="15882" max="15882" width="10.125" style="79" customWidth="1"/>
    <col min="15883" max="15883" width="6.25" style="79" customWidth="1"/>
    <col min="15884" max="15884" width="9.375" style="79" customWidth="1"/>
    <col min="15885" max="15885" width="1.125" style="79" customWidth="1"/>
    <col min="15886" max="16128" width="10" style="79"/>
    <col min="16129" max="16129" width="1.25" style="79" customWidth="1"/>
    <col min="16130" max="16130" width="11.375" style="79" customWidth="1"/>
    <col min="16131" max="16131" width="6.625" style="79" customWidth="1"/>
    <col min="16132" max="16132" width="10.125" style="79" customWidth="1"/>
    <col min="16133" max="16133" width="6.625" style="79" customWidth="1"/>
    <col min="16134" max="16134" width="10.125" style="79" customWidth="1"/>
    <col min="16135" max="16135" width="6.625" style="79" customWidth="1"/>
    <col min="16136" max="16136" width="10.125" style="79" customWidth="1"/>
    <col min="16137" max="16137" width="6.625" style="79" customWidth="1"/>
    <col min="16138" max="16138" width="10.125" style="79" customWidth="1"/>
    <col min="16139" max="16139" width="6.25" style="79" customWidth="1"/>
    <col min="16140" max="16140" width="9.375" style="79" customWidth="1"/>
    <col min="16141" max="16141" width="1.125" style="79" customWidth="1"/>
    <col min="16142" max="16384" width="10" style="79"/>
  </cols>
  <sheetData>
    <row r="1" spans="2:12" ht="33" customHeight="1">
      <c r="B1" s="78" t="s">
        <v>89</v>
      </c>
      <c r="C1" s="91"/>
      <c r="D1" s="91"/>
      <c r="E1" s="91"/>
      <c r="F1" s="91"/>
      <c r="G1" s="91"/>
      <c r="H1" s="91"/>
      <c r="I1" s="91"/>
      <c r="J1" s="80" t="s">
        <v>84</v>
      </c>
      <c r="K1" s="91"/>
    </row>
    <row r="2" spans="2:12">
      <c r="C2" s="81"/>
      <c r="F2" s="80" t="s">
        <v>23</v>
      </c>
      <c r="K2" s="82"/>
    </row>
    <row r="3" spans="2:12" ht="15" customHeight="1">
      <c r="B3" s="168" t="s">
        <v>24</v>
      </c>
      <c r="C3" s="195" t="s">
        <v>70</v>
      </c>
      <c r="D3" s="196"/>
      <c r="E3" s="197"/>
      <c r="F3" s="198"/>
    </row>
    <row r="4" spans="2:12" ht="15" customHeight="1">
      <c r="B4" s="169"/>
      <c r="C4" s="199" t="s">
        <v>30</v>
      </c>
      <c r="D4" s="200"/>
      <c r="E4" s="199" t="s">
        <v>31</v>
      </c>
      <c r="F4" s="200"/>
    </row>
    <row r="5" spans="2:12" ht="15" customHeight="1">
      <c r="B5" s="84" t="s">
        <v>32</v>
      </c>
      <c r="C5" s="201">
        <v>498</v>
      </c>
      <c r="D5" s="202"/>
      <c r="E5" s="201">
        <v>106087</v>
      </c>
      <c r="F5" s="202"/>
    </row>
    <row r="6" spans="2:12" ht="15" customHeight="1" thickBot="1">
      <c r="B6" s="84" t="s">
        <v>34</v>
      </c>
      <c r="C6" s="189">
        <v>19073</v>
      </c>
      <c r="D6" s="190"/>
      <c r="E6" s="189">
        <v>3330357</v>
      </c>
      <c r="F6" s="190"/>
      <c r="G6" s="92" t="s">
        <v>71</v>
      </c>
      <c r="H6" s="93" t="s">
        <v>72</v>
      </c>
    </row>
    <row r="7" spans="2:12" ht="15" customHeight="1" thickTop="1">
      <c r="B7" s="88" t="s">
        <v>20</v>
      </c>
      <c r="C7" s="191">
        <f>C5+C6</f>
        <v>19571</v>
      </c>
      <c r="D7" s="192"/>
      <c r="E7" s="191">
        <f>E5+E6</f>
        <v>3436444</v>
      </c>
      <c r="F7" s="192"/>
      <c r="G7" s="93"/>
      <c r="H7" s="93" t="s">
        <v>73</v>
      </c>
    </row>
    <row r="8" spans="2:12" ht="22.5" customHeight="1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2" ht="22.5" customHeight="1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2:12" ht="33" customHeight="1">
      <c r="B10" s="78" t="s">
        <v>90</v>
      </c>
      <c r="C10" s="91"/>
      <c r="D10" s="91"/>
      <c r="E10" s="91"/>
      <c r="F10" s="91"/>
      <c r="G10" s="91"/>
      <c r="H10" s="91"/>
      <c r="I10" s="91"/>
      <c r="J10" s="80"/>
      <c r="K10" s="91"/>
    </row>
    <row r="11" spans="2:12">
      <c r="C11" s="81"/>
      <c r="J11" s="80" t="s">
        <v>23</v>
      </c>
      <c r="K11" s="82"/>
    </row>
    <row r="12" spans="2:12" ht="29.25" customHeight="1">
      <c r="B12" s="168" t="s">
        <v>24</v>
      </c>
      <c r="C12" s="193" t="s">
        <v>74</v>
      </c>
      <c r="D12" s="194"/>
      <c r="E12" s="186" t="s">
        <v>75</v>
      </c>
      <c r="F12" s="187"/>
      <c r="G12" s="184" t="s">
        <v>76</v>
      </c>
      <c r="H12" s="185"/>
      <c r="I12" s="172" t="s">
        <v>37</v>
      </c>
      <c r="J12" s="173"/>
    </row>
    <row r="13" spans="2:12" ht="15" customHeight="1">
      <c r="B13" s="169"/>
      <c r="C13" s="83" t="s">
        <v>30</v>
      </c>
      <c r="D13" s="83" t="s">
        <v>31</v>
      </c>
      <c r="E13" s="83" t="s">
        <v>30</v>
      </c>
      <c r="F13" s="83" t="s">
        <v>31</v>
      </c>
      <c r="G13" s="83" t="s">
        <v>30</v>
      </c>
      <c r="H13" s="83" t="s">
        <v>31</v>
      </c>
      <c r="I13" s="83" t="s">
        <v>30</v>
      </c>
      <c r="J13" s="83" t="s">
        <v>31</v>
      </c>
    </row>
    <row r="14" spans="2:12" ht="15" customHeight="1">
      <c r="B14" s="84" t="s">
        <v>32</v>
      </c>
      <c r="C14" s="94">
        <v>96</v>
      </c>
      <c r="D14" s="95">
        <v>22492</v>
      </c>
      <c r="E14" s="95">
        <v>231</v>
      </c>
      <c r="F14" s="95">
        <v>20792</v>
      </c>
      <c r="G14" s="95">
        <v>115</v>
      </c>
      <c r="H14" s="95">
        <v>5670</v>
      </c>
      <c r="I14" s="95">
        <f>SUM(C14,E14,G14)</f>
        <v>442</v>
      </c>
      <c r="J14" s="95">
        <f>SUM(D14,F14,H14)</f>
        <v>48954</v>
      </c>
    </row>
    <row r="15" spans="2:12" ht="15" customHeight="1">
      <c r="B15" s="86" t="s">
        <v>33</v>
      </c>
      <c r="C15" s="33">
        <f>IF(ISERROR(C14/$I$14*100)=TRUE,0,C14/$I$14*100)</f>
        <v>21.719457013574662</v>
      </c>
      <c r="D15" s="33">
        <f>IF(ISERROR(D14/$J$14*100)=TRUE,0,D14/$J$14*100)</f>
        <v>45.945173019569388</v>
      </c>
      <c r="E15" s="33">
        <f>IF(ISERROR(E14/$I$14*100)=TRUE,0,E14/$I$14*100)</f>
        <v>52.262443438914033</v>
      </c>
      <c r="F15" s="33">
        <f>IF(ISERROR(F14/$J$14*100)=TRUE,0,F14/$J$14*100)</f>
        <v>42.472525227764841</v>
      </c>
      <c r="G15" s="33">
        <f>IF(ISERROR(G14/$I$14*100)=TRUE,0,G14/$I$14*100)</f>
        <v>26.018099547511316</v>
      </c>
      <c r="H15" s="33">
        <f>IF(ISERROR(H14/$J$14*100)=TRUE,0,H14/$J$14*100)</f>
        <v>11.582301752665767</v>
      </c>
      <c r="I15" s="33">
        <f>IF(ISERROR(I14/$I$14*100)=TRUE,0,I14/$I$14*100)</f>
        <v>100</v>
      </c>
      <c r="J15" s="33">
        <f>IF(ISERROR(J14/$J$14*100)=TRUE,0,J14/$J$14*100)</f>
        <v>100</v>
      </c>
    </row>
    <row r="16" spans="2:12" ht="15" customHeight="1">
      <c r="B16" s="84" t="s">
        <v>34</v>
      </c>
      <c r="C16" s="95">
        <v>4408</v>
      </c>
      <c r="D16" s="95">
        <v>327855</v>
      </c>
      <c r="E16" s="95">
        <v>3588</v>
      </c>
      <c r="F16" s="95">
        <v>210217</v>
      </c>
      <c r="G16" s="95">
        <v>2150</v>
      </c>
      <c r="H16" s="95">
        <v>72900</v>
      </c>
      <c r="I16" s="95">
        <f>SUM(C16,E16,G16)</f>
        <v>10146</v>
      </c>
      <c r="J16" s="95">
        <f>SUM(D16,F16,H16)</f>
        <v>610972</v>
      </c>
    </row>
    <row r="17" spans="2:12" ht="15" customHeight="1" thickBot="1">
      <c r="B17" s="87" t="s">
        <v>33</v>
      </c>
      <c r="C17" s="33">
        <f>IF(ISERROR(C16/$I$16*100)=TRUE,0,C16/$I$16*100)</f>
        <v>43.445692883895134</v>
      </c>
      <c r="D17" s="33">
        <f>IF(ISERROR(D16/$J$16*100)=TRUE,0,D16/$J$16*100)</f>
        <v>53.661215243906433</v>
      </c>
      <c r="E17" s="33">
        <f>IF(ISERROR(E16/$I$16*100)=TRUE,0,E16/$I$16*100)</f>
        <v>35.363690124186867</v>
      </c>
      <c r="F17" s="33">
        <f>IF(ISERROR(F16/$J$16*100)=TRUE,0,F16/$J$16*100)</f>
        <v>34.406977733840506</v>
      </c>
      <c r="G17" s="33">
        <f>IF(ISERROR(G16/$I$16*100)=TRUE,0,G16/$I$16*100)</f>
        <v>21.190616991917995</v>
      </c>
      <c r="H17" s="33">
        <f>IF(ISERROR(H16/$J$16*100)=TRUE,0,H16/$J$16*100)</f>
        <v>11.931807022253066</v>
      </c>
      <c r="I17" s="33">
        <f>IF(ISERROR(I16/$I$16*100)=TRUE,0,I16/$I$16*100)</f>
        <v>100</v>
      </c>
      <c r="J17" s="33">
        <f>IF(ISERROR(J16/$J$16*100)=TRUE,0,J16/$J$16*100)</f>
        <v>100</v>
      </c>
    </row>
    <row r="18" spans="2:12" ht="15" customHeight="1" thickTop="1">
      <c r="B18" s="88" t="s">
        <v>20</v>
      </c>
      <c r="C18" s="96">
        <f t="shared" ref="C18:H18" si="0">C14+C16</f>
        <v>4504</v>
      </c>
      <c r="D18" s="96">
        <f t="shared" si="0"/>
        <v>350347</v>
      </c>
      <c r="E18" s="96">
        <f t="shared" si="0"/>
        <v>3819</v>
      </c>
      <c r="F18" s="96">
        <f t="shared" si="0"/>
        <v>231009</v>
      </c>
      <c r="G18" s="96">
        <f t="shared" si="0"/>
        <v>2265</v>
      </c>
      <c r="H18" s="96">
        <f t="shared" si="0"/>
        <v>78570</v>
      </c>
      <c r="I18" s="96">
        <f>SUM(C18,E18,G18)</f>
        <v>10588</v>
      </c>
      <c r="J18" s="96">
        <f>SUM(D18,F18,H18)</f>
        <v>659926</v>
      </c>
    </row>
    <row r="19" spans="2:12" ht="15" customHeight="1">
      <c r="B19" s="86" t="s">
        <v>33</v>
      </c>
      <c r="C19" s="33">
        <f>IF(ISERROR(C18/$I$18*100)=TRUE,0,C18/$I$18*100)</f>
        <v>42.538723082735167</v>
      </c>
      <c r="D19" s="33">
        <f>IF(ISERROR(D18/$J$18*100)=TRUE,0,D18/$J$18*100)</f>
        <v>53.088831171979891</v>
      </c>
      <c r="E19" s="33">
        <f>IF(ISERROR(E18/$I$18*100)=TRUE,0,E18/$I$18*100)</f>
        <v>36.06913486966377</v>
      </c>
      <c r="F19" s="33">
        <f>IF(ISERROR(F18/$J$18*100)=TRUE,0,F18/$J$18*100)</f>
        <v>35.005288471737742</v>
      </c>
      <c r="G19" s="33">
        <f>IF(ISERROR(G18/$I$18*100)=TRUE,0,G18/$I$18*100)</f>
        <v>21.392142047601055</v>
      </c>
      <c r="H19" s="33">
        <f>IF(ISERROR(H18/$J$18*100)=TRUE,0,H18/$J$18*100)</f>
        <v>11.905880356282371</v>
      </c>
      <c r="I19" s="33">
        <f>IF(ISERROR(I18/$I$18*100)=TRUE,0,I18/$I$18*100)</f>
        <v>100</v>
      </c>
      <c r="J19" s="33">
        <f>IF(ISERROR(J18/$J$18*100)=TRUE,0,J18/$J$18*100)</f>
        <v>100</v>
      </c>
    </row>
    <row r="20" spans="2:12" ht="22.5" customHeight="1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 ht="22.5" customHeight="1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 ht="22.5" customHeight="1">
      <c r="B22" s="78" t="s">
        <v>79</v>
      </c>
      <c r="C22" s="91"/>
      <c r="D22" s="91"/>
      <c r="E22" s="91"/>
      <c r="F22" s="91"/>
      <c r="G22" s="91"/>
      <c r="H22" s="91"/>
      <c r="I22" s="91"/>
      <c r="J22" s="91"/>
      <c r="K22" s="91"/>
      <c r="L22" s="80"/>
    </row>
    <row r="23" spans="2:12" ht="12" customHeight="1">
      <c r="C23" s="81"/>
      <c r="H23" s="80" t="s">
        <v>23</v>
      </c>
      <c r="K23" s="82"/>
    </row>
    <row r="24" spans="2:12" ht="15" customHeight="1">
      <c r="B24" s="168" t="s">
        <v>24</v>
      </c>
      <c r="C24" s="186" t="s">
        <v>77</v>
      </c>
      <c r="D24" s="187"/>
      <c r="E24" s="186" t="s">
        <v>78</v>
      </c>
      <c r="F24" s="187"/>
      <c r="G24" s="188" t="s">
        <v>37</v>
      </c>
      <c r="H24" s="185"/>
    </row>
    <row r="25" spans="2:12" ht="15" customHeight="1">
      <c r="B25" s="169"/>
      <c r="C25" s="83" t="s">
        <v>30</v>
      </c>
      <c r="D25" s="83" t="s">
        <v>31</v>
      </c>
      <c r="E25" s="83" t="s">
        <v>30</v>
      </c>
      <c r="F25" s="83" t="s">
        <v>31</v>
      </c>
      <c r="G25" s="83" t="s">
        <v>30</v>
      </c>
      <c r="H25" s="83" t="s">
        <v>31</v>
      </c>
    </row>
    <row r="26" spans="2:12" ht="15" customHeight="1">
      <c r="B26" s="84" t="s">
        <v>32</v>
      </c>
      <c r="C26" s="94">
        <v>7020</v>
      </c>
      <c r="D26" s="95">
        <v>482393</v>
      </c>
      <c r="E26" s="95">
        <v>4056</v>
      </c>
      <c r="F26" s="95">
        <v>243247</v>
      </c>
      <c r="G26" s="95">
        <f>SUM(C26,E26)</f>
        <v>11076</v>
      </c>
      <c r="H26" s="95">
        <f>SUM(D26,F26)</f>
        <v>725640</v>
      </c>
    </row>
    <row r="27" spans="2:12" ht="15" customHeight="1">
      <c r="B27" s="86" t="s">
        <v>33</v>
      </c>
      <c r="C27" s="33">
        <f>IF(ISERROR(C26/$G$26*100)=TRUE,0,C26/$G$26*100)</f>
        <v>63.380281690140848</v>
      </c>
      <c r="D27" s="33">
        <f>IF(ISERROR(D26/$H$26*100)=TRUE,0,D26/$H$26*100)</f>
        <v>66.47828124138691</v>
      </c>
      <c r="E27" s="33">
        <f>IF(ISERROR(E26/$G$26*100)=TRUE,0,E26/$G$26*100)</f>
        <v>36.619718309859159</v>
      </c>
      <c r="F27" s="33">
        <f>IF(ISERROR(F26/$H$26*100)=TRUE,0,F26/$H$26*100)</f>
        <v>33.521718758613083</v>
      </c>
      <c r="G27" s="33">
        <f>IF(ISERROR(G26/$G$26*100)=TRUE,0,G26/$G$26*100)</f>
        <v>100</v>
      </c>
      <c r="H27" s="33">
        <f>IF(ISERROR(H26/$H$26*100)=TRUE,0,H26/$H$26*100)</f>
        <v>100</v>
      </c>
    </row>
    <row r="28" spans="2:12" ht="15" customHeight="1">
      <c r="B28" s="84" t="s">
        <v>34</v>
      </c>
      <c r="C28" s="95">
        <v>62905</v>
      </c>
      <c r="D28" s="95">
        <v>4315221</v>
      </c>
      <c r="E28" s="95">
        <v>38658</v>
      </c>
      <c r="F28" s="95">
        <v>1904328</v>
      </c>
      <c r="G28" s="95">
        <f>SUM(C28,E28)</f>
        <v>101563</v>
      </c>
      <c r="H28" s="95">
        <f>SUM(D28,F28)</f>
        <v>6219549</v>
      </c>
    </row>
    <row r="29" spans="2:12" ht="15" customHeight="1" thickBot="1">
      <c r="B29" s="87" t="s">
        <v>33</v>
      </c>
      <c r="C29" s="33">
        <f>IF(ISERROR(C28/$G$28*100)=TRUE,0,C28/$G$28*100)</f>
        <v>61.936925848980437</v>
      </c>
      <c r="D29" s="33">
        <f>IF(ISERROR(D28/$H$28*100)=TRUE,0,D28/$H$28*100)</f>
        <v>69.381574130214261</v>
      </c>
      <c r="E29" s="33">
        <f>IF(ISERROR(E28/$G$28*100)=TRUE,0,E28/$G$28*100)</f>
        <v>38.063074151019563</v>
      </c>
      <c r="F29" s="33">
        <f>IF(ISERROR(F28/$H$28*100)=TRUE,0,F28/$H$28*100)</f>
        <v>30.618425869785739</v>
      </c>
      <c r="G29" s="33">
        <f>IF(ISERROR(G28/$G$28*100)=TRUE,0,G28/$G$28*100)</f>
        <v>100</v>
      </c>
      <c r="H29" s="33">
        <f>IF(ISERROR(H28/$H$28*100)=TRUE,0,H28/$H$28*100)</f>
        <v>100</v>
      </c>
    </row>
    <row r="30" spans="2:12" ht="15" customHeight="1" thickTop="1">
      <c r="B30" s="88" t="s">
        <v>20</v>
      </c>
      <c r="C30" s="96">
        <f>C26+C28</f>
        <v>69925</v>
      </c>
      <c r="D30" s="96">
        <f>D26+D28</f>
        <v>4797614</v>
      </c>
      <c r="E30" s="96">
        <f>E26+E28</f>
        <v>42714</v>
      </c>
      <c r="F30" s="96">
        <f>F26+F28</f>
        <v>2147575</v>
      </c>
      <c r="G30" s="96">
        <f>SUM(C30,E30)</f>
        <v>112639</v>
      </c>
      <c r="H30" s="96">
        <f>SUM(D30,F30)</f>
        <v>6945189</v>
      </c>
    </row>
    <row r="31" spans="2:12" ht="15" customHeight="1">
      <c r="B31" s="86" t="s">
        <v>33</v>
      </c>
      <c r="C31" s="33">
        <f>IF(ISERROR(C30/$G$30*100)=TRUE,0,C30/$G$30*100)</f>
        <v>62.078853683005001</v>
      </c>
      <c r="D31" s="33">
        <f>IF(ISERROR(D30/$H$30*100)=TRUE,0,D30/$H$30*100)</f>
        <v>69.078235307923237</v>
      </c>
      <c r="E31" s="33">
        <f>IF(ISERROR(E30/$G$30*100)=TRUE,0,E30/$G$30*100)</f>
        <v>37.921146316994999</v>
      </c>
      <c r="F31" s="33">
        <f>IF(ISERROR(F30/$H$30*100)=TRUE,0,F30/$H$30*100)</f>
        <v>30.921764692076774</v>
      </c>
      <c r="G31" s="33">
        <f>IF(ISERROR(G30/$G$30*100)=TRUE,0,G30/$G$30*100)</f>
        <v>100</v>
      </c>
      <c r="H31" s="33">
        <f>IF(ISERROR(H30/$H$30*100)=TRUE,0,H30/$H$30*100)</f>
        <v>100</v>
      </c>
    </row>
    <row r="32" spans="2:12" ht="7.5" customHeight="1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ht="14.1" customHeight="1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</row>
  </sheetData>
  <mergeCells count="19">
    <mergeCell ref="B3:B4"/>
    <mergeCell ref="C3:F3"/>
    <mergeCell ref="C4:D4"/>
    <mergeCell ref="E4:F4"/>
    <mergeCell ref="C5:D5"/>
    <mergeCell ref="E5:F5"/>
    <mergeCell ref="C6:D6"/>
    <mergeCell ref="E6:F6"/>
    <mergeCell ref="C7:D7"/>
    <mergeCell ref="E7:F7"/>
    <mergeCell ref="B12:B13"/>
    <mergeCell ref="C12:D12"/>
    <mergeCell ref="E12:F12"/>
    <mergeCell ref="G12:H12"/>
    <mergeCell ref="I12:J12"/>
    <mergeCell ref="B24:B25"/>
    <mergeCell ref="C24:D24"/>
    <mergeCell ref="E24:F24"/>
    <mergeCell ref="G24:H24"/>
  </mergeCells>
  <phoneticPr fontId="4"/>
  <printOptions horizontalCentered="1"/>
  <pageMargins left="0.59055118110236227" right="0.11811023622047245" top="0.70866141732283472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表１</vt:lpstr>
      <vt:lpstr>表２</vt:lpstr>
      <vt:lpstr>表３</vt:lpstr>
      <vt:lpstr>表４</vt:lpstr>
      <vt:lpstr>表５</vt:lpstr>
      <vt:lpstr>表６・表７</vt:lpstr>
      <vt:lpstr>表８・表９・表１０</vt:lpstr>
      <vt:lpstr>表２!Print_Area</vt:lpstr>
      <vt:lpstr>表３!Print_Area</vt:lpstr>
      <vt:lpstr>表４!Print_Area</vt:lpstr>
      <vt:lpstr>表５!Print_Area</vt:lpstr>
      <vt:lpstr>表６・表７!Print_Area</vt:lpstr>
      <vt:lpstr>表８・表９・表１０!Print_Area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2019-05-31T05:28:30Z</cp:lastPrinted>
  <dcterms:created xsi:type="dcterms:W3CDTF">2017-04-07T11:11:47Z</dcterms:created>
  <dcterms:modified xsi:type="dcterms:W3CDTF">2019-06-19T02:46:23Z</dcterms:modified>
</cp:coreProperties>
</file>