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8月\"/>
    </mc:Choice>
  </mc:AlternateContent>
  <bookViews>
    <workbookView xWindow="0" yWindow="0" windowWidth="18270" windowHeight="11580"/>
  </bookViews>
  <sheets>
    <sheet name="2-１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'2-１'!$G$1:$G$59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'2-１'!$A$2:$V$43</definedName>
    <definedName name="_xlnm.Print_Titles" localSheetId="0">'2-１'!$3:$8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1" i="1" l="1"/>
  <c r="V41" i="1" s="1"/>
  <c r="U41" i="1"/>
  <c r="M41" i="1"/>
  <c r="X40" i="1"/>
  <c r="V40" i="1" s="1"/>
  <c r="U40" i="1"/>
  <c r="M40" i="1"/>
  <c r="X39" i="1"/>
  <c r="V39" i="1" s="1"/>
  <c r="U39" i="1"/>
  <c r="M39" i="1"/>
  <c r="X38" i="1"/>
  <c r="V38" i="1" s="1"/>
  <c r="U38" i="1"/>
  <c r="M38" i="1"/>
  <c r="X37" i="1"/>
  <c r="V37" i="1" s="1"/>
  <c r="U37" i="1"/>
  <c r="M37" i="1"/>
  <c r="X36" i="1"/>
  <c r="V36" i="1" s="1"/>
  <c r="U36" i="1"/>
  <c r="M36" i="1"/>
  <c r="X35" i="1"/>
  <c r="V35" i="1" s="1"/>
  <c r="U35" i="1"/>
  <c r="M35" i="1"/>
  <c r="X34" i="1"/>
  <c r="V34" i="1" s="1"/>
  <c r="U34" i="1"/>
  <c r="M34" i="1"/>
  <c r="X33" i="1"/>
  <c r="V33" i="1" s="1"/>
  <c r="U33" i="1"/>
  <c r="M33" i="1"/>
  <c r="X32" i="1"/>
  <c r="V32" i="1" s="1"/>
  <c r="U32" i="1"/>
  <c r="M32" i="1"/>
  <c r="X31" i="1"/>
  <c r="V31" i="1" s="1"/>
  <c r="U31" i="1"/>
  <c r="M31" i="1"/>
  <c r="X30" i="1"/>
  <c r="V30" i="1" s="1"/>
  <c r="U30" i="1"/>
  <c r="M30" i="1"/>
  <c r="X29" i="1"/>
  <c r="V29" i="1" s="1"/>
  <c r="U29" i="1"/>
  <c r="M29" i="1"/>
  <c r="X28" i="1"/>
  <c r="V28" i="1" s="1"/>
  <c r="U28" i="1"/>
  <c r="M28" i="1"/>
  <c r="X27" i="1"/>
  <c r="V27" i="1" s="1"/>
  <c r="U27" i="1"/>
  <c r="M27" i="1"/>
  <c r="X26" i="1"/>
  <c r="V26" i="1" s="1"/>
  <c r="U26" i="1"/>
  <c r="M26" i="1"/>
  <c r="X25" i="1"/>
  <c r="V25" i="1" s="1"/>
  <c r="U25" i="1"/>
  <c r="M25" i="1"/>
  <c r="X24" i="1"/>
  <c r="V24" i="1" s="1"/>
  <c r="U24" i="1"/>
  <c r="M24" i="1"/>
  <c r="X23" i="1"/>
  <c r="V23" i="1" s="1"/>
  <c r="U23" i="1"/>
  <c r="M23" i="1"/>
  <c r="X22" i="1"/>
  <c r="V22" i="1" s="1"/>
  <c r="U22" i="1"/>
  <c r="M22" i="1"/>
  <c r="X21" i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<sst xmlns="http://schemas.openxmlformats.org/spreadsheetml/2006/main" count="347" uniqueCount="116">
  <si>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</si>
  <si>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ＭＳ Ｐゴシック"/>
        <family val="3"/>
        <charset val="128"/>
      </rPr>
      <t>株式会社</t>
    </r>
    <r>
      <rPr>
        <sz val="8"/>
        <rFont val="Arial"/>
        <family val="2"/>
      </rPr>
      <t>SUBARU</t>
    </r>
    <rPh sb="0" eb="2">
      <t>カブシキ</t>
    </rPh>
    <rPh sb="2" eb="4">
      <t>カイシャ</t>
    </rPh>
    <phoneticPr fontId="7"/>
  </si>
  <si>
    <t>ガソリン貨物車（軽自動車）又はガソリン貨物車（普通・小型）</t>
    <rPh sb="4" eb="6">
      <t>カモツ</t>
    </rPh>
    <rPh sb="8" eb="12">
      <t>ケイジドウシャ</t>
    </rPh>
    <rPh sb="13" eb="14">
      <t>マタ</t>
    </rPh>
    <rPh sb="19" eb="22">
      <t>カモツシャ</t>
    </rPh>
    <rPh sb="23" eb="25">
      <t>フツウ</t>
    </rPh>
    <rPh sb="26" eb="28">
      <t>コガタ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</si>
  <si>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</si>
  <si>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</si>
  <si>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</si>
  <si>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</si>
  <si>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</si>
  <si>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</si>
  <si>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t>最大積載量
(kg)</t>
    <rPh sb="0" eb="2">
      <t>サイダイ</t>
    </rPh>
    <rPh sb="2" eb="5">
      <t>セキサイリョウ</t>
    </rPh>
    <phoneticPr fontId="7"/>
  </si>
  <si>
    <t>車両総重量
(kg)</t>
    <phoneticPr fontId="7"/>
  </si>
  <si>
    <t>自動車の構造</t>
    <rPh sb="0" eb="3">
      <t>ジドウシャ</t>
    </rPh>
    <rPh sb="4" eb="6">
      <t>コウゾウ</t>
    </rPh>
    <phoneticPr fontId="7"/>
  </si>
  <si>
    <r>
      <t>WLTC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</si>
  <si>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</si>
  <si>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</si>
  <si>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</si>
  <si>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</si>
  <si>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</si>
  <si>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</si>
  <si>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</si>
  <si>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</si>
  <si>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</si>
  <si>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</si>
  <si>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</si>
  <si>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</si>
  <si>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</si>
  <si>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</si>
  <si>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</si>
  <si>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R４</t>
    <phoneticPr fontId="7"/>
  </si>
  <si>
    <t>スバル</t>
  </si>
  <si>
    <t>※</t>
  </si>
  <si>
    <t>サンバートラック</t>
  </si>
  <si>
    <t>3BD-S500J</t>
  </si>
  <si>
    <t>KF</t>
  </si>
  <si>
    <t>5MT</t>
  </si>
  <si>
    <t>760~800</t>
    <phoneticPr fontId="7"/>
  </si>
  <si>
    <t>1220～1260</t>
  </si>
  <si>
    <t>構造B</t>
    <rPh sb="0" eb="2">
      <t>コウゾウ</t>
    </rPh>
    <phoneticPr fontId="2"/>
  </si>
  <si>
    <t>V,I,FI,B,EP</t>
  </si>
  <si>
    <t>3W</t>
  </si>
  <si>
    <t>R</t>
  </si>
  <si>
    <t>4AT(E)</t>
  </si>
  <si>
    <t>770～810</t>
  </si>
  <si>
    <t>1230～1270</t>
  </si>
  <si>
    <r>
      <t>780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7"/>
  </si>
  <si>
    <r>
      <t>1240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7"/>
  </si>
  <si>
    <t>KF</t>
    <phoneticPr fontId="7"/>
  </si>
  <si>
    <t>CVT</t>
    <phoneticPr fontId="7"/>
  </si>
  <si>
    <r>
      <t>800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850</t>
    </r>
    <phoneticPr fontId="7"/>
  </si>
  <si>
    <r>
      <t>1260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1310</t>
    </r>
    <phoneticPr fontId="7"/>
  </si>
  <si>
    <t>V,C,I,FI,B,EP</t>
  </si>
  <si>
    <t>3BD-S510J</t>
  </si>
  <si>
    <t>810～850</t>
  </si>
  <si>
    <t>1270～1310</t>
  </si>
  <si>
    <t>A</t>
  </si>
  <si>
    <t>5MT</t>
    <phoneticPr fontId="7"/>
  </si>
  <si>
    <r>
      <t>820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830</t>
    </r>
    <phoneticPr fontId="7"/>
  </si>
  <si>
    <r>
      <t>1280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1290</t>
    </r>
    <phoneticPr fontId="7"/>
  </si>
  <si>
    <t>860~890</t>
    <phoneticPr fontId="7"/>
  </si>
  <si>
    <r>
      <t>1320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1350</t>
    </r>
    <phoneticPr fontId="7"/>
  </si>
  <si>
    <t>サンバー</t>
  </si>
  <si>
    <t>3BD-S321B</t>
  </si>
  <si>
    <t>100～200</t>
  </si>
  <si>
    <t>1260～1270</t>
  </si>
  <si>
    <r>
      <t>900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940</t>
    </r>
    <phoneticPr fontId="7"/>
  </si>
  <si>
    <t>250～350</t>
  </si>
  <si>
    <r>
      <t>1360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1410</t>
    </r>
    <phoneticPr fontId="7"/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</si>
  <si>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950</t>
    </r>
    <phoneticPr fontId="7"/>
  </si>
  <si>
    <t>250～351</t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</si>
  <si>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1420</t>
    </r>
    <phoneticPr fontId="7"/>
  </si>
  <si>
    <t>1270～1280</t>
  </si>
  <si>
    <t>3BD-S331B</t>
  </si>
  <si>
    <r>
      <t>940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970</t>
    </r>
    <phoneticPr fontId="7"/>
  </si>
  <si>
    <r>
      <t>1400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7"/>
  </si>
  <si>
    <t>1300～1310</t>
  </si>
  <si>
    <r>
      <t>960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970</t>
    </r>
    <phoneticPr fontId="7"/>
  </si>
  <si>
    <r>
      <t>1420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1440</t>
    </r>
    <phoneticPr fontId="7"/>
  </si>
  <si>
    <t>1460～1470</t>
  </si>
  <si>
    <t>1320～1330</t>
  </si>
  <si>
    <t>3BD-S700B</t>
  </si>
  <si>
    <t>880～900</t>
  </si>
  <si>
    <t>1340～1370</t>
  </si>
  <si>
    <r>
      <rPr>
        <sz val="8"/>
        <rFont val="ＭＳ ゴシック"/>
        <family val="2"/>
        <charset val="128"/>
      </rPr>
      <t>構造Ｂ</t>
    </r>
    <rPh sb="0" eb="2">
      <t>コウゾウ</t>
    </rPh>
    <phoneticPr fontId="2"/>
  </si>
  <si>
    <t>CVT</t>
  </si>
  <si>
    <t>910～930</t>
  </si>
  <si>
    <t>1370～1400</t>
  </si>
  <si>
    <t>950～970</t>
  </si>
  <si>
    <t>1410～1440</t>
  </si>
  <si>
    <t>3BD-S710B</t>
  </si>
  <si>
    <t>930～940</t>
  </si>
  <si>
    <t>1390～1410</t>
  </si>
  <si>
    <t>990～1020</t>
  </si>
  <si>
    <t>1450～1490</t>
  </si>
  <si>
    <t>5BD-S321B</t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</si>
  <si>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7"/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</si>
  <si>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7"/>
  </si>
  <si>
    <t>☆☆☆☆</t>
  </si>
  <si>
    <t>5BD-S331B</t>
  </si>
  <si>
    <t>5BD-S700B</t>
  </si>
  <si>
    <t>1370～1380</t>
  </si>
  <si>
    <t>5BD-S710B</t>
  </si>
  <si>
    <t>1410～1420</t>
  </si>
  <si>
    <t>サンバーオープンデッキ</t>
  </si>
  <si>
    <t>3BD-S321Q</t>
  </si>
  <si>
    <t>構造Ｂ</t>
    <rPh sb="0" eb="2">
      <t>コウゾウ</t>
    </rPh>
    <phoneticPr fontId="2"/>
  </si>
  <si>
    <t>4AT(E)</t>
    <phoneticPr fontId="7"/>
  </si>
  <si>
    <t>3BD-S331Q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</si>
  <si>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7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</si>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</sst>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  <charset val="1"/>
    </font>
    <font>
      <sz val="8"/>
      <name val="ＭＳ Ｐゴシック"/>
      <family val="2"/>
      <charset val="128"/>
    </font>
    <font>
      <sz val="8"/>
      <name val="ＭＳ ゴシック"/>
      <family val="3"/>
      <charset val="128"/>
    </font>
    <font>
      <sz val="8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0" applyFont="1" applyBorder="1" applyAlignment="1" applyProtection="1">
      <protection locked="0"/>
    </xf>
    <xf numFmtId="0" fontId="8" fillId="0" borderId="0" xfId="1" applyFont="1" applyFill="1" applyBorder="1" applyAlignment="1"/>
    <xf numFmtId="0" fontId="9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shrinkToFit="1"/>
    </xf>
    <xf numFmtId="0" fontId="4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1" xfId="1" applyFont="1" applyFill="1" applyBorder="1" applyAlignment="1">
      <alignment horizontal="center" shrinkToFit="1"/>
    </xf>
    <xf numFmtId="0" fontId="4" fillId="0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4" fillId="0" borderId="2" xfId="1" applyFont="1" applyFill="1" applyBorder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176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177" fontId="10" fillId="0" borderId="27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28" xfId="1" applyNumberFormat="1" applyFont="1" applyFill="1" applyBorder="1" applyAlignment="1">
      <alignment horizontal="center" vertical="center" wrapText="1"/>
    </xf>
    <xf numFmtId="177" fontId="10" fillId="0" borderId="29" xfId="0" quotePrefix="1" applyNumberFormat="1" applyFont="1" applyFill="1" applyBorder="1" applyAlignment="1" applyProtection="1">
      <alignment horizontal="center" vertical="center" wrapText="1"/>
      <protection locked="0"/>
    </xf>
    <xf numFmtId="177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vertical="center"/>
      <protection locked="0"/>
    </xf>
    <xf numFmtId="177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22" xfId="1" applyFont="1" applyFill="1" applyBorder="1" applyAlignment="1" applyProtection="1">
      <alignment vertical="center"/>
      <protection locked="0"/>
    </xf>
    <xf numFmtId="177" fontId="10" fillId="0" borderId="33" xfId="1" applyNumberFormat="1" applyFont="1" applyFill="1" applyBorder="1" applyAlignment="1" applyProtection="1">
      <alignment horizontal="center" vertical="center" wrapText="1"/>
      <protection locked="0"/>
    </xf>
    <xf numFmtId="178" fontId="10" fillId="0" borderId="34" xfId="1" applyNumberFormat="1" applyFont="1" applyFill="1" applyBorder="1" applyAlignment="1">
      <alignment horizontal="center" vertical="center" wrapText="1"/>
    </xf>
    <xf numFmtId="0" fontId="4" fillId="0" borderId="0" xfId="0" applyFont="1" applyFill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59"/>
  <sheetViews>
    <sheetView tabSelected="1" zoomScaleNormal="100" zoomScaleSheetLayoutView="100" workbookViewId="0"/>
  </sheetViews>
  <sheetFormatPr defaultRowHeight="11.25" x14ac:dyDescent="0.2"/>
  <cols>
    <col min="1" max="1" width="15.75" style="2" customWidth="1"/>
    <col min="2" max="2" width="3.75" style="2" customWidth="1"/>
    <col min="3" max="3" width="16.75" style="2" customWidth="1"/>
    <col min="4" max="4" width="13.75" style="2" customWidth="1"/>
    <col min="5" max="5" width="9.75" style="2" customWidth="1"/>
    <col min="6" max="6" width="7.75" style="2" customWidth="1"/>
    <col min="7" max="7" width="8.75" style="2" customWidth="1"/>
    <col min="8" max="11" width="9.75" style="2" customWidth="1"/>
    <col min="12" max="12" width="5.75" style="2" customWidth="1"/>
    <col min="13" max="15" width="8.75" style="2" customWidth="1"/>
    <col min="16" max="16" width="11.75" style="2" customWidth="1"/>
    <col min="17" max="17" width="9.75" style="2" customWidth="1"/>
    <col min="18" max="18" width="5.75" style="2" customWidth="1"/>
    <col min="19" max="19" width="24.75" style="2" customWidth="1"/>
    <col min="20" max="20" width="10.75" style="2" customWidth="1"/>
    <col min="21" max="22" width="8.75" style="2" customWidth="1"/>
    <col min="23" max="23" width="9" style="2"/>
    <col min="24" max="24" width="0" style="2" hidden="1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P1" s="3"/>
    </row>
    <row r="2" spans="1:24" s="4" customFormat="1" ht="15" x14ac:dyDescent="0.2">
      <c r="A2" s="2"/>
      <c r="B2" s="2"/>
      <c r="C2" s="2"/>
      <c r="E2" s="5"/>
      <c r="H2" s="2"/>
      <c r="I2" s="2"/>
      <c r="J2" s="6" t="s">
        <v>0</v>
      </c>
      <c r="K2" s="6"/>
      <c r="L2" s="6"/>
      <c r="M2" s="6"/>
      <c r="N2" s="6"/>
      <c r="O2" s="6"/>
      <c r="P2" s="6"/>
      <c r="Q2" s="6"/>
      <c r="R2" s="7" t="s">
        <v>1</v>
      </c>
      <c r="S2" s="7"/>
      <c r="T2" s="7"/>
      <c r="U2" s="7"/>
      <c r="V2" s="7"/>
    </row>
    <row r="3" spans="1:24" s="4" customFormat="1" ht="23.25" customHeight="1" x14ac:dyDescent="0.25">
      <c r="A3" s="8" t="s">
        <v>2</v>
      </c>
      <c r="B3" s="9"/>
      <c r="C3" s="6"/>
      <c r="E3" s="2"/>
      <c r="F3" s="2"/>
      <c r="G3" s="2"/>
      <c r="H3" s="2"/>
      <c r="I3" s="6"/>
      <c r="J3" s="2"/>
      <c r="K3" s="2"/>
      <c r="L3" s="2"/>
      <c r="M3" s="2"/>
      <c r="N3" s="2"/>
      <c r="P3" s="10"/>
      <c r="U3" s="11"/>
      <c r="V3" s="11" t="s">
        <v>3</v>
      </c>
    </row>
    <row r="4" spans="1:24" s="4" customFormat="1" ht="14.25" customHeight="1" thickBot="1" x14ac:dyDescent="0.25">
      <c r="A4" s="12" t="s">
        <v>4</v>
      </c>
      <c r="B4" s="13" t="s">
        <v>5</v>
      </c>
      <c r="C4" s="14"/>
      <c r="D4" s="15"/>
      <c r="E4" s="13" t="s">
        <v>6</v>
      </c>
      <c r="F4" s="15"/>
      <c r="G4" s="16" t="s">
        <v>7</v>
      </c>
      <c r="H4" s="17" t="s">
        <v>8</v>
      </c>
      <c r="I4" s="16" t="s">
        <v>9</v>
      </c>
      <c r="J4" s="16" t="s">
        <v>10</v>
      </c>
      <c r="K4" s="18" t="s">
        <v>11</v>
      </c>
      <c r="L4" s="19" t="s">
        <v>12</v>
      </c>
      <c r="M4" s="20"/>
      <c r="N4" s="20"/>
      <c r="O4" s="21"/>
      <c r="P4" s="16" t="s">
        <v>13</v>
      </c>
      <c r="Q4" s="22" t="s">
        <v>14</v>
      </c>
      <c r="R4" s="23"/>
      <c r="S4" s="24"/>
      <c r="T4" s="25" t="s">
        <v>15</v>
      </c>
      <c r="U4" s="26" t="s">
        <v>16</v>
      </c>
      <c r="V4" s="27" t="s">
        <v>17</v>
      </c>
    </row>
    <row r="5" spans="1:24" s="4" customFormat="1" ht="14.25" customHeight="1" x14ac:dyDescent="0.2">
      <c r="A5" s="28"/>
      <c r="B5" s="29"/>
      <c r="C5" s="30"/>
      <c r="D5" s="31"/>
      <c r="E5" s="32"/>
      <c r="F5" s="31"/>
      <c r="G5" s="28"/>
      <c r="H5" s="28"/>
      <c r="I5" s="28"/>
      <c r="J5" s="28"/>
      <c r="K5" s="29"/>
      <c r="L5" s="33" t="s">
        <v>18</v>
      </c>
      <c r="M5" s="34" t="s">
        <v>19</v>
      </c>
      <c r="N5" s="35" t="s">
        <v>20</v>
      </c>
      <c r="O5" s="36" t="s">
        <v>21</v>
      </c>
      <c r="P5" s="37"/>
      <c r="Q5" s="38"/>
      <c r="R5" s="39"/>
      <c r="S5" s="40"/>
      <c r="T5" s="41"/>
      <c r="U5" s="42"/>
      <c r="V5" s="36"/>
    </row>
    <row r="6" spans="1:24" s="4" customFormat="1" ht="14.25" customHeight="1" x14ac:dyDescent="0.2">
      <c r="A6" s="28"/>
      <c r="B6" s="29"/>
      <c r="C6" s="30"/>
      <c r="D6" s="12" t="s">
        <v>22</v>
      </c>
      <c r="E6" s="12" t="s">
        <v>22</v>
      </c>
      <c r="F6" s="16" t="s">
        <v>23</v>
      </c>
      <c r="G6" s="28"/>
      <c r="H6" s="28"/>
      <c r="I6" s="28"/>
      <c r="J6" s="28"/>
      <c r="K6" s="29"/>
      <c r="L6" s="43"/>
      <c r="M6" s="44"/>
      <c r="N6" s="45"/>
      <c r="O6" s="46"/>
      <c r="P6" s="37"/>
      <c r="Q6" s="16" t="s">
        <v>24</v>
      </c>
      <c r="R6" s="16" t="s">
        <v>25</v>
      </c>
      <c r="S6" s="12" t="s">
        <v>26</v>
      </c>
      <c r="T6" s="47" t="s">
        <v>27</v>
      </c>
      <c r="U6" s="42"/>
      <c r="V6" s="36"/>
    </row>
    <row r="7" spans="1:24" s="4" customFormat="1" x14ac:dyDescent="0.2">
      <c r="A7" s="28"/>
      <c r="B7" s="29"/>
      <c r="C7" s="30"/>
      <c r="D7" s="28"/>
      <c r="E7" s="28"/>
      <c r="F7" s="28"/>
      <c r="G7" s="28"/>
      <c r="H7" s="28"/>
      <c r="I7" s="28"/>
      <c r="J7" s="28"/>
      <c r="K7" s="29"/>
      <c r="L7" s="43"/>
      <c r="M7" s="44"/>
      <c r="N7" s="45"/>
      <c r="O7" s="46"/>
      <c r="P7" s="37"/>
      <c r="Q7" s="37"/>
      <c r="R7" s="37"/>
      <c r="S7" s="28"/>
      <c r="T7" s="48"/>
      <c r="U7" s="42"/>
      <c r="V7" s="36"/>
    </row>
    <row r="8" spans="1:24" s="4" customFormat="1" x14ac:dyDescent="0.2">
      <c r="A8" s="49"/>
      <c r="B8" s="32"/>
      <c r="C8" s="50"/>
      <c r="D8" s="49"/>
      <c r="E8" s="49"/>
      <c r="F8" s="49"/>
      <c r="G8" s="49"/>
      <c r="H8" s="49"/>
      <c r="I8" s="49"/>
      <c r="J8" s="49"/>
      <c r="K8" s="32"/>
      <c r="L8" s="51"/>
      <c r="M8" s="52"/>
      <c r="N8" s="53"/>
      <c r="O8" s="46"/>
      <c r="P8" s="54"/>
      <c r="Q8" s="54"/>
      <c r="R8" s="54"/>
      <c r="S8" s="49"/>
      <c r="T8" s="55"/>
      <c r="U8" s="56"/>
      <c r="V8" s="36"/>
      <c r="X8" s="57" t="s">
        <v>28</v>
      </c>
    </row>
    <row r="9" spans="1:24" s="4" customFormat="1" ht="24" customHeight="1" x14ac:dyDescent="0.2">
      <c r="A9" s="58" t="s">
        <v>29</v>
      </c>
      <c r="B9" s="59" t="s">
        <v>30</v>
      </c>
      <c r="C9" s="60" t="s">
        <v>31</v>
      </c>
      <c r="D9" s="61" t="s">
        <v>32</v>
      </c>
      <c r="E9" s="62" t="s">
        <v>33</v>
      </c>
      <c r="F9" s="63">
        <v>0.65800000000000003</v>
      </c>
      <c r="G9" s="64" t="s">
        <v>34</v>
      </c>
      <c r="H9" s="62" t="s">
        <v>35</v>
      </c>
      <c r="I9" s="62">
        <v>350</v>
      </c>
      <c r="J9" s="62" t="s">
        <v>36</v>
      </c>
      <c r="K9" s="64" t="s">
        <v>37</v>
      </c>
      <c r="L9" s="65">
        <v>15.3</v>
      </c>
      <c r="M9" s="66">
        <f t="shared" ref="M9:M38" si="0">IF(L9&gt;0,1/L9*34.6*67.1,"")</f>
        <v>151.74248366013074</v>
      </c>
      <c r="N9" s="67">
        <v>18</v>
      </c>
      <c r="O9" s="68">
        <v>20.399999999999999</v>
      </c>
      <c r="P9" s="69" t="s">
        <v>38</v>
      </c>
      <c r="Q9" s="64" t="s">
        <v>39</v>
      </c>
      <c r="R9" s="62" t="s">
        <v>40</v>
      </c>
      <c r="S9" s="62"/>
      <c r="T9" s="70"/>
      <c r="U9" s="71" t="str">
        <f t="shared" ref="U9:U38" si="1">IFERROR(IF(L9&lt;N9,"",(ROUNDDOWN(L9/N9*100,0))),"")</f>
        <v/>
      </c>
      <c r="V9" s="72" t="str">
        <f t="shared" ref="V9:V38" si="2">IF(X9&lt;90,"",X9)</f>
        <v/>
      </c>
      <c r="X9" s="73">
        <f t="shared" ref="X9:X38" si="3">IFERROR(ROUNDDOWN(L9/O9*100,0),"")</f>
        <v>75</v>
      </c>
    </row>
    <row r="10" spans="1:24" s="4" customFormat="1" ht="24" customHeight="1" x14ac:dyDescent="0.2">
      <c r="A10" s="74"/>
      <c r="B10" s="75"/>
      <c r="C10" s="76"/>
      <c r="D10" s="61" t="s">
        <v>32</v>
      </c>
      <c r="E10" s="62" t="s">
        <v>33</v>
      </c>
      <c r="F10" s="63">
        <v>0.65800000000000003</v>
      </c>
      <c r="G10" s="64" t="s">
        <v>41</v>
      </c>
      <c r="H10" s="62" t="s">
        <v>42</v>
      </c>
      <c r="I10" s="62">
        <v>350</v>
      </c>
      <c r="J10" s="62" t="s">
        <v>43</v>
      </c>
      <c r="K10" s="64" t="s">
        <v>37</v>
      </c>
      <c r="L10" s="65">
        <v>13.2</v>
      </c>
      <c r="M10" s="66">
        <f t="shared" si="0"/>
        <v>175.88333333333335</v>
      </c>
      <c r="N10" s="77">
        <v>16</v>
      </c>
      <c r="O10" s="68">
        <v>19.8</v>
      </c>
      <c r="P10" s="78" t="s">
        <v>38</v>
      </c>
      <c r="Q10" s="64" t="s">
        <v>39</v>
      </c>
      <c r="R10" s="62" t="s">
        <v>40</v>
      </c>
      <c r="S10" s="62"/>
      <c r="T10" s="70"/>
      <c r="U10" s="71" t="str">
        <f t="shared" si="1"/>
        <v/>
      </c>
      <c r="V10" s="72" t="str">
        <f t="shared" si="2"/>
        <v/>
      </c>
      <c r="X10" s="73">
        <f t="shared" si="3"/>
        <v>66</v>
      </c>
    </row>
    <row r="11" spans="1:24" s="4" customFormat="1" ht="24" customHeight="1" x14ac:dyDescent="0.2">
      <c r="A11" s="74"/>
      <c r="B11" s="75"/>
      <c r="C11" s="76"/>
      <c r="D11" s="61" t="s">
        <v>32</v>
      </c>
      <c r="E11" s="62" t="s">
        <v>33</v>
      </c>
      <c r="F11" s="63">
        <v>0.65800000000000003</v>
      </c>
      <c r="G11" s="64" t="s">
        <v>34</v>
      </c>
      <c r="H11" s="62" t="s">
        <v>44</v>
      </c>
      <c r="I11" s="62">
        <v>350</v>
      </c>
      <c r="J11" s="62" t="s">
        <v>45</v>
      </c>
      <c r="K11" s="64" t="s">
        <v>37</v>
      </c>
      <c r="L11" s="65">
        <v>15.6</v>
      </c>
      <c r="M11" s="66">
        <f t="shared" si="0"/>
        <v>148.824358974359</v>
      </c>
      <c r="N11" s="77">
        <v>18</v>
      </c>
      <c r="O11" s="68">
        <v>20.399999999999999</v>
      </c>
      <c r="P11" s="62" t="s">
        <v>38</v>
      </c>
      <c r="Q11" s="64" t="s">
        <v>39</v>
      </c>
      <c r="R11" s="62" t="s">
        <v>40</v>
      </c>
      <c r="S11" s="62"/>
      <c r="T11" s="70"/>
      <c r="U11" s="71" t="str">
        <f t="shared" si="1"/>
        <v/>
      </c>
      <c r="V11" s="72" t="str">
        <f t="shared" si="2"/>
        <v/>
      </c>
      <c r="X11" s="73">
        <f t="shared" si="3"/>
        <v>76</v>
      </c>
    </row>
    <row r="12" spans="1:24" s="4" customFormat="1" ht="24" customHeight="1" x14ac:dyDescent="0.2">
      <c r="A12" s="74"/>
      <c r="B12" s="75"/>
      <c r="C12" s="76"/>
      <c r="D12" s="61" t="s">
        <v>32</v>
      </c>
      <c r="E12" s="62" t="s">
        <v>46</v>
      </c>
      <c r="F12" s="63">
        <v>0.65800000000000003</v>
      </c>
      <c r="G12" s="64" t="s">
        <v>47</v>
      </c>
      <c r="H12" s="62" t="s">
        <v>48</v>
      </c>
      <c r="I12" s="62">
        <v>350</v>
      </c>
      <c r="J12" s="62" t="s">
        <v>49</v>
      </c>
      <c r="K12" s="64" t="s">
        <v>37</v>
      </c>
      <c r="L12" s="65">
        <v>16.5</v>
      </c>
      <c r="M12" s="66">
        <f t="shared" si="0"/>
        <v>140.70666666666668</v>
      </c>
      <c r="N12" s="77">
        <v>16</v>
      </c>
      <c r="O12" s="68">
        <v>19.8</v>
      </c>
      <c r="P12" s="62" t="s">
        <v>50</v>
      </c>
      <c r="Q12" s="64" t="s">
        <v>39</v>
      </c>
      <c r="R12" s="62" t="s">
        <v>40</v>
      </c>
      <c r="S12" s="62"/>
      <c r="T12" s="70"/>
      <c r="U12" s="71">
        <f t="shared" si="1"/>
        <v>103</v>
      </c>
      <c r="V12" s="72" t="str">
        <f t="shared" si="2"/>
        <v/>
      </c>
      <c r="X12" s="73">
        <f t="shared" si="3"/>
        <v>83</v>
      </c>
    </row>
    <row r="13" spans="1:24" s="4" customFormat="1" ht="24" customHeight="1" x14ac:dyDescent="0.2">
      <c r="A13" s="74"/>
      <c r="B13" s="75"/>
      <c r="C13" s="76"/>
      <c r="D13" s="61" t="s">
        <v>51</v>
      </c>
      <c r="E13" s="62" t="s">
        <v>33</v>
      </c>
      <c r="F13" s="63">
        <v>0.65800000000000003</v>
      </c>
      <c r="G13" s="64" t="s">
        <v>34</v>
      </c>
      <c r="H13" s="62" t="s">
        <v>52</v>
      </c>
      <c r="I13" s="62">
        <v>350</v>
      </c>
      <c r="J13" s="62" t="s">
        <v>53</v>
      </c>
      <c r="K13" s="64" t="s">
        <v>37</v>
      </c>
      <c r="L13" s="65">
        <v>15.3</v>
      </c>
      <c r="M13" s="66">
        <f t="shared" si="0"/>
        <v>151.74248366013074</v>
      </c>
      <c r="N13" s="67">
        <v>18</v>
      </c>
      <c r="O13" s="68">
        <v>20.399999999999999</v>
      </c>
      <c r="P13" s="62" t="s">
        <v>38</v>
      </c>
      <c r="Q13" s="64" t="s">
        <v>39</v>
      </c>
      <c r="R13" s="62" t="s">
        <v>54</v>
      </c>
      <c r="S13" s="62"/>
      <c r="T13" s="70"/>
      <c r="U13" s="71" t="str">
        <f t="shared" si="1"/>
        <v/>
      </c>
      <c r="V13" s="72" t="str">
        <f t="shared" si="2"/>
        <v/>
      </c>
      <c r="X13" s="73">
        <f t="shared" si="3"/>
        <v>75</v>
      </c>
    </row>
    <row r="14" spans="1:24" s="4" customFormat="1" ht="24" customHeight="1" x14ac:dyDescent="0.2">
      <c r="A14" s="74"/>
      <c r="B14" s="75"/>
      <c r="C14" s="76"/>
      <c r="D14" s="61" t="s">
        <v>51</v>
      </c>
      <c r="E14" s="62" t="s">
        <v>33</v>
      </c>
      <c r="F14" s="63">
        <v>0.65800000000000003</v>
      </c>
      <c r="G14" s="64" t="s">
        <v>41</v>
      </c>
      <c r="H14" s="62" t="s">
        <v>52</v>
      </c>
      <c r="I14" s="62">
        <v>350</v>
      </c>
      <c r="J14" s="62" t="s">
        <v>53</v>
      </c>
      <c r="K14" s="64" t="s">
        <v>37</v>
      </c>
      <c r="L14" s="65">
        <v>13.2</v>
      </c>
      <c r="M14" s="66">
        <f t="shared" si="0"/>
        <v>175.88333333333335</v>
      </c>
      <c r="N14" s="67">
        <v>16</v>
      </c>
      <c r="O14" s="68">
        <v>19.8</v>
      </c>
      <c r="P14" s="79" t="s">
        <v>38</v>
      </c>
      <c r="Q14" s="64" t="s">
        <v>39</v>
      </c>
      <c r="R14" s="62" t="s">
        <v>54</v>
      </c>
      <c r="S14" s="62"/>
      <c r="T14" s="70"/>
      <c r="U14" s="71" t="str">
        <f t="shared" si="1"/>
        <v/>
      </c>
      <c r="V14" s="72" t="str">
        <f t="shared" si="2"/>
        <v/>
      </c>
      <c r="X14" s="73">
        <f t="shared" si="3"/>
        <v>66</v>
      </c>
    </row>
    <row r="15" spans="1:24" s="4" customFormat="1" ht="24" customHeight="1" x14ac:dyDescent="0.2">
      <c r="A15" s="74"/>
      <c r="B15" s="75"/>
      <c r="C15" s="76"/>
      <c r="D15" s="61" t="s">
        <v>51</v>
      </c>
      <c r="E15" s="62" t="s">
        <v>33</v>
      </c>
      <c r="F15" s="63">
        <v>0.65800000000000003</v>
      </c>
      <c r="G15" s="64" t="s">
        <v>55</v>
      </c>
      <c r="H15" s="62" t="s">
        <v>56</v>
      </c>
      <c r="I15" s="62">
        <v>350</v>
      </c>
      <c r="J15" s="62" t="s">
        <v>57</v>
      </c>
      <c r="K15" s="64" t="s">
        <v>37</v>
      </c>
      <c r="L15" s="65">
        <v>15.6</v>
      </c>
      <c r="M15" s="66">
        <f t="shared" si="0"/>
        <v>148.824358974359</v>
      </c>
      <c r="N15" s="67">
        <v>16</v>
      </c>
      <c r="O15" s="68">
        <v>20.399999999999999</v>
      </c>
      <c r="P15" s="62" t="s">
        <v>38</v>
      </c>
      <c r="Q15" s="64" t="s">
        <v>39</v>
      </c>
      <c r="R15" s="62" t="s">
        <v>54</v>
      </c>
      <c r="S15" s="80"/>
      <c r="T15" s="70"/>
      <c r="U15" s="71" t="str">
        <f t="shared" si="1"/>
        <v/>
      </c>
      <c r="V15" s="72" t="str">
        <f t="shared" si="2"/>
        <v/>
      </c>
      <c r="X15" s="73">
        <f t="shared" si="3"/>
        <v>76</v>
      </c>
    </row>
    <row r="16" spans="1:24" s="4" customFormat="1" ht="24" customHeight="1" x14ac:dyDescent="0.2">
      <c r="A16" s="74"/>
      <c r="B16" s="75"/>
      <c r="C16" s="76"/>
      <c r="D16" s="61" t="s">
        <v>51</v>
      </c>
      <c r="E16" s="62" t="s">
        <v>33</v>
      </c>
      <c r="F16" s="63">
        <v>0.65800000000000003</v>
      </c>
      <c r="G16" s="64" t="s">
        <v>55</v>
      </c>
      <c r="H16" s="62">
        <v>860</v>
      </c>
      <c r="I16" s="62">
        <v>350</v>
      </c>
      <c r="J16" s="62">
        <v>1320</v>
      </c>
      <c r="K16" s="64" t="s">
        <v>37</v>
      </c>
      <c r="L16" s="65">
        <v>15.6</v>
      </c>
      <c r="M16" s="66">
        <f t="shared" si="0"/>
        <v>148.824358974359</v>
      </c>
      <c r="N16" s="67">
        <v>17.2</v>
      </c>
      <c r="O16" s="68">
        <v>19.899999999999999</v>
      </c>
      <c r="P16" s="62" t="s">
        <v>38</v>
      </c>
      <c r="Q16" s="64" t="s">
        <v>39</v>
      </c>
      <c r="R16" s="62" t="s">
        <v>54</v>
      </c>
      <c r="S16" s="80"/>
      <c r="T16" s="70"/>
      <c r="U16" s="71" t="str">
        <f t="shared" si="1"/>
        <v/>
      </c>
      <c r="V16" s="72" t="str">
        <f t="shared" si="2"/>
        <v/>
      </c>
      <c r="X16" s="73">
        <f t="shared" si="3"/>
        <v>78</v>
      </c>
    </row>
    <row r="17" spans="1:24" s="4" customFormat="1" ht="24" customHeight="1" x14ac:dyDescent="0.2">
      <c r="A17" s="74"/>
      <c r="B17" s="75"/>
      <c r="C17" s="76"/>
      <c r="D17" s="61" t="s">
        <v>51</v>
      </c>
      <c r="E17" s="62" t="s">
        <v>33</v>
      </c>
      <c r="F17" s="63">
        <v>0.65800000000000003</v>
      </c>
      <c r="G17" s="64" t="s">
        <v>47</v>
      </c>
      <c r="H17" s="62">
        <v>850</v>
      </c>
      <c r="I17" s="62">
        <v>350</v>
      </c>
      <c r="J17" s="62">
        <v>1310</v>
      </c>
      <c r="K17" s="64" t="s">
        <v>37</v>
      </c>
      <c r="L17" s="65">
        <v>15.8</v>
      </c>
      <c r="M17" s="66">
        <f t="shared" si="0"/>
        <v>146.9405063291139</v>
      </c>
      <c r="N17" s="67">
        <v>16</v>
      </c>
      <c r="O17" s="68">
        <v>19.8</v>
      </c>
      <c r="P17" s="62" t="s">
        <v>50</v>
      </c>
      <c r="Q17" s="64" t="s">
        <v>39</v>
      </c>
      <c r="R17" s="62" t="s">
        <v>54</v>
      </c>
      <c r="S17" s="80"/>
      <c r="T17" s="70"/>
      <c r="U17" s="71" t="str">
        <f t="shared" si="1"/>
        <v/>
      </c>
      <c r="V17" s="72" t="str">
        <f t="shared" si="2"/>
        <v/>
      </c>
      <c r="X17" s="73">
        <f t="shared" si="3"/>
        <v>79</v>
      </c>
    </row>
    <row r="18" spans="1:24" s="4" customFormat="1" ht="24" customHeight="1" x14ac:dyDescent="0.2">
      <c r="A18" s="74"/>
      <c r="B18" s="81"/>
      <c r="C18" s="82"/>
      <c r="D18" s="61" t="s">
        <v>51</v>
      </c>
      <c r="E18" s="62" t="s">
        <v>33</v>
      </c>
      <c r="F18" s="63">
        <v>0.65800000000000003</v>
      </c>
      <c r="G18" s="64" t="s">
        <v>47</v>
      </c>
      <c r="H18" s="62" t="s">
        <v>58</v>
      </c>
      <c r="I18" s="62">
        <v>350</v>
      </c>
      <c r="J18" s="62" t="s">
        <v>59</v>
      </c>
      <c r="K18" s="64" t="s">
        <v>37</v>
      </c>
      <c r="L18" s="65">
        <v>15.8</v>
      </c>
      <c r="M18" s="66">
        <f t="shared" si="0"/>
        <v>146.9405063291139</v>
      </c>
      <c r="N18" s="67">
        <v>15.4</v>
      </c>
      <c r="O18" s="68">
        <v>19.2</v>
      </c>
      <c r="P18" s="62" t="s">
        <v>50</v>
      </c>
      <c r="Q18" s="64" t="s">
        <v>39</v>
      </c>
      <c r="R18" s="62" t="s">
        <v>54</v>
      </c>
      <c r="S18" s="80"/>
      <c r="T18" s="70"/>
      <c r="U18" s="71">
        <f t="shared" si="1"/>
        <v>102</v>
      </c>
      <c r="V18" s="72" t="str">
        <f t="shared" si="2"/>
        <v/>
      </c>
      <c r="X18" s="73">
        <f t="shared" si="3"/>
        <v>82</v>
      </c>
    </row>
    <row r="19" spans="1:24" s="4" customFormat="1" ht="24" customHeight="1" x14ac:dyDescent="0.2">
      <c r="A19" s="74"/>
      <c r="B19" s="59" t="s">
        <v>30</v>
      </c>
      <c r="C19" s="60" t="s">
        <v>60</v>
      </c>
      <c r="D19" s="61" t="s">
        <v>61</v>
      </c>
      <c r="E19" s="62" t="s">
        <v>33</v>
      </c>
      <c r="F19" s="63">
        <v>0.65800000000000003</v>
      </c>
      <c r="G19" s="64" t="s">
        <v>34</v>
      </c>
      <c r="H19" s="62">
        <v>950</v>
      </c>
      <c r="I19" s="62" t="s">
        <v>62</v>
      </c>
      <c r="J19" s="62" t="s">
        <v>63</v>
      </c>
      <c r="K19" s="64" t="s">
        <v>37</v>
      </c>
      <c r="L19" s="65">
        <v>15.2</v>
      </c>
      <c r="M19" s="66">
        <f t="shared" si="0"/>
        <v>152.74078947368417</v>
      </c>
      <c r="N19" s="67">
        <v>17.2</v>
      </c>
      <c r="O19" s="68">
        <v>19.899999999999999</v>
      </c>
      <c r="P19" s="62" t="s">
        <v>38</v>
      </c>
      <c r="Q19" s="64" t="s">
        <v>39</v>
      </c>
      <c r="R19" s="62" t="s">
        <v>40</v>
      </c>
      <c r="S19" s="62"/>
      <c r="T19" s="70"/>
      <c r="U19" s="71" t="str">
        <f t="shared" si="1"/>
        <v/>
      </c>
      <c r="V19" s="72" t="str">
        <f t="shared" si="2"/>
        <v/>
      </c>
      <c r="X19" s="73">
        <f t="shared" si="3"/>
        <v>76</v>
      </c>
    </row>
    <row r="20" spans="1:24" s="4" customFormat="1" ht="24" customHeight="1" x14ac:dyDescent="0.2">
      <c r="A20" s="74"/>
      <c r="B20" s="75"/>
      <c r="C20" s="76"/>
      <c r="D20" s="61" t="s">
        <v>61</v>
      </c>
      <c r="E20" s="62" t="s">
        <v>33</v>
      </c>
      <c r="F20" s="63">
        <v>0.65800000000000003</v>
      </c>
      <c r="G20" s="64" t="s">
        <v>34</v>
      </c>
      <c r="H20" s="62" t="s">
        <v>64</v>
      </c>
      <c r="I20" s="62" t="s">
        <v>65</v>
      </c>
      <c r="J20" s="62" t="s">
        <v>66</v>
      </c>
      <c r="K20" s="64" t="s">
        <v>37</v>
      </c>
      <c r="L20" s="65">
        <v>15.2</v>
      </c>
      <c r="M20" s="66">
        <f t="shared" si="0"/>
        <v>152.74078947368417</v>
      </c>
      <c r="N20" s="67">
        <v>17.2</v>
      </c>
      <c r="O20" s="68">
        <v>19.899999999999999</v>
      </c>
      <c r="P20" s="62" t="s">
        <v>38</v>
      </c>
      <c r="Q20" s="64" t="s">
        <v>39</v>
      </c>
      <c r="R20" s="62" t="s">
        <v>40</v>
      </c>
      <c r="S20" s="62"/>
      <c r="T20" s="70"/>
      <c r="U20" s="71" t="str">
        <f t="shared" si="1"/>
        <v/>
      </c>
      <c r="V20" s="72" t="str">
        <f t="shared" si="2"/>
        <v/>
      </c>
      <c r="X20" s="73">
        <f t="shared" si="3"/>
        <v>76</v>
      </c>
    </row>
    <row r="21" spans="1:24" s="4" customFormat="1" ht="24" customHeight="1" x14ac:dyDescent="0.2">
      <c r="A21" s="74"/>
      <c r="B21" s="75"/>
      <c r="C21" s="76"/>
      <c r="D21" s="61" t="s">
        <v>61</v>
      </c>
      <c r="E21" s="62" t="s">
        <v>33</v>
      </c>
      <c r="F21" s="63">
        <v>0.65800000000000003</v>
      </c>
      <c r="G21" s="64" t="s">
        <v>41</v>
      </c>
      <c r="H21" s="62" t="s">
        <v>67</v>
      </c>
      <c r="I21" s="62" t="s">
        <v>68</v>
      </c>
      <c r="J21" s="62" t="s">
        <v>69</v>
      </c>
      <c r="K21" s="64" t="s">
        <v>37</v>
      </c>
      <c r="L21" s="65">
        <v>14.1</v>
      </c>
      <c r="M21" s="66">
        <f t="shared" si="0"/>
        <v>164.65673758865248</v>
      </c>
      <c r="N21" s="67">
        <v>15.4</v>
      </c>
      <c r="O21" s="68">
        <v>19.2</v>
      </c>
      <c r="P21" s="62" t="s">
        <v>38</v>
      </c>
      <c r="Q21" s="64" t="s">
        <v>39</v>
      </c>
      <c r="R21" s="62" t="s">
        <v>40</v>
      </c>
      <c r="S21" s="62"/>
      <c r="T21" s="70"/>
      <c r="U21" s="71" t="str">
        <f t="shared" si="1"/>
        <v/>
      </c>
      <c r="V21" s="72" t="str">
        <f t="shared" si="2"/>
        <v/>
      </c>
      <c r="X21" s="73">
        <f t="shared" si="3"/>
        <v>73</v>
      </c>
    </row>
    <row r="22" spans="1:24" s="4" customFormat="1" ht="24" customHeight="1" x14ac:dyDescent="0.2">
      <c r="A22" s="74"/>
      <c r="B22" s="75"/>
      <c r="C22" s="76"/>
      <c r="D22" s="61" t="s">
        <v>61</v>
      </c>
      <c r="E22" s="62" t="s">
        <v>33</v>
      </c>
      <c r="F22" s="63">
        <v>0.65800000000000003</v>
      </c>
      <c r="G22" s="64" t="s">
        <v>41</v>
      </c>
      <c r="H22" s="62">
        <v>960</v>
      </c>
      <c r="I22" s="62" t="s">
        <v>62</v>
      </c>
      <c r="J22" s="62" t="s">
        <v>70</v>
      </c>
      <c r="K22" s="64" t="s">
        <v>37</v>
      </c>
      <c r="L22" s="65">
        <v>13.7</v>
      </c>
      <c r="M22" s="66">
        <f t="shared" si="0"/>
        <v>169.46423357664233</v>
      </c>
      <c r="N22" s="67">
        <v>15.4</v>
      </c>
      <c r="O22" s="68">
        <v>19.2</v>
      </c>
      <c r="P22" s="62" t="s">
        <v>38</v>
      </c>
      <c r="Q22" s="64" t="s">
        <v>39</v>
      </c>
      <c r="R22" s="62" t="s">
        <v>40</v>
      </c>
      <c r="S22" s="62"/>
      <c r="T22" s="70"/>
      <c r="U22" s="71" t="str">
        <f t="shared" si="1"/>
        <v/>
      </c>
      <c r="V22" s="72" t="str">
        <f t="shared" si="2"/>
        <v/>
      </c>
      <c r="X22" s="73">
        <f t="shared" si="3"/>
        <v>71</v>
      </c>
    </row>
    <row r="23" spans="1:24" s="4" customFormat="1" ht="24" customHeight="1" x14ac:dyDescent="0.2">
      <c r="A23" s="74"/>
      <c r="B23" s="75"/>
      <c r="C23" s="76"/>
      <c r="D23" s="61" t="s">
        <v>71</v>
      </c>
      <c r="E23" s="62" t="s">
        <v>33</v>
      </c>
      <c r="F23" s="63">
        <v>0.65800000000000003</v>
      </c>
      <c r="G23" s="64" t="s">
        <v>34</v>
      </c>
      <c r="H23" s="62" t="s">
        <v>72</v>
      </c>
      <c r="I23" s="62" t="s">
        <v>65</v>
      </c>
      <c r="J23" s="62" t="s">
        <v>73</v>
      </c>
      <c r="K23" s="64" t="s">
        <v>37</v>
      </c>
      <c r="L23" s="65">
        <v>15.2</v>
      </c>
      <c r="M23" s="66">
        <f t="shared" si="0"/>
        <v>152.74078947368417</v>
      </c>
      <c r="N23" s="67">
        <v>17.2</v>
      </c>
      <c r="O23" s="68">
        <v>19.899999999999999</v>
      </c>
      <c r="P23" s="62" t="s">
        <v>38</v>
      </c>
      <c r="Q23" s="64" t="s">
        <v>39</v>
      </c>
      <c r="R23" s="62" t="s">
        <v>54</v>
      </c>
      <c r="S23" s="62"/>
      <c r="T23" s="70"/>
      <c r="U23" s="71" t="str">
        <f t="shared" si="1"/>
        <v/>
      </c>
      <c r="V23" s="72" t="str">
        <f t="shared" si="2"/>
        <v/>
      </c>
      <c r="X23" s="73">
        <f t="shared" si="3"/>
        <v>76</v>
      </c>
    </row>
    <row r="24" spans="1:24" s="4" customFormat="1" ht="24" customHeight="1" x14ac:dyDescent="0.2">
      <c r="A24" s="74"/>
      <c r="B24" s="75"/>
      <c r="C24" s="76"/>
      <c r="D24" s="61" t="s">
        <v>71</v>
      </c>
      <c r="E24" s="62" t="s">
        <v>33</v>
      </c>
      <c r="F24" s="63">
        <v>0.65800000000000003</v>
      </c>
      <c r="G24" s="64" t="s">
        <v>34</v>
      </c>
      <c r="H24" s="62">
        <v>990</v>
      </c>
      <c r="I24" s="62" t="s">
        <v>62</v>
      </c>
      <c r="J24" s="62" t="s">
        <v>74</v>
      </c>
      <c r="K24" s="64" t="s">
        <v>37</v>
      </c>
      <c r="L24" s="65">
        <v>15.2</v>
      </c>
      <c r="M24" s="66">
        <f t="shared" si="0"/>
        <v>152.74078947368417</v>
      </c>
      <c r="N24" s="67">
        <v>16.399999999999999</v>
      </c>
      <c r="O24" s="68">
        <v>19.399999999999999</v>
      </c>
      <c r="P24" s="62" t="s">
        <v>38</v>
      </c>
      <c r="Q24" s="64" t="s">
        <v>39</v>
      </c>
      <c r="R24" s="62" t="s">
        <v>54</v>
      </c>
      <c r="S24" s="62"/>
      <c r="T24" s="70"/>
      <c r="U24" s="71" t="str">
        <f t="shared" si="1"/>
        <v/>
      </c>
      <c r="V24" s="72" t="str">
        <f t="shared" si="2"/>
        <v/>
      </c>
      <c r="X24" s="73">
        <f t="shared" si="3"/>
        <v>78</v>
      </c>
    </row>
    <row r="25" spans="1:24" s="4" customFormat="1" ht="24" customHeight="1" x14ac:dyDescent="0.2">
      <c r="A25" s="74"/>
      <c r="B25" s="75"/>
      <c r="C25" s="76"/>
      <c r="D25" s="61" t="s">
        <v>71</v>
      </c>
      <c r="E25" s="62" t="s">
        <v>33</v>
      </c>
      <c r="F25" s="63">
        <v>0.65800000000000003</v>
      </c>
      <c r="G25" s="64" t="s">
        <v>41</v>
      </c>
      <c r="H25" s="62" t="s">
        <v>75</v>
      </c>
      <c r="I25" s="62" t="s">
        <v>65</v>
      </c>
      <c r="J25" s="62" t="s">
        <v>76</v>
      </c>
      <c r="K25" s="64" t="s">
        <v>37</v>
      </c>
      <c r="L25" s="65">
        <v>14.1</v>
      </c>
      <c r="M25" s="66">
        <f t="shared" si="0"/>
        <v>164.65673758865248</v>
      </c>
      <c r="N25" s="67">
        <v>15.4</v>
      </c>
      <c r="O25" s="68">
        <v>19.2</v>
      </c>
      <c r="P25" s="62" t="s">
        <v>38</v>
      </c>
      <c r="Q25" s="64" t="s">
        <v>39</v>
      </c>
      <c r="R25" s="62" t="s">
        <v>54</v>
      </c>
      <c r="S25" s="62"/>
      <c r="T25" s="70"/>
      <c r="U25" s="71" t="str">
        <f t="shared" si="1"/>
        <v/>
      </c>
      <c r="V25" s="72" t="str">
        <f t="shared" si="2"/>
        <v/>
      </c>
      <c r="X25" s="73">
        <f t="shared" si="3"/>
        <v>73</v>
      </c>
    </row>
    <row r="26" spans="1:24" s="4" customFormat="1" ht="24" customHeight="1" x14ac:dyDescent="0.2">
      <c r="A26" s="74"/>
      <c r="B26" s="75"/>
      <c r="C26" s="76"/>
      <c r="D26" s="61" t="s">
        <v>71</v>
      </c>
      <c r="E26" s="62" t="s">
        <v>33</v>
      </c>
      <c r="F26" s="63">
        <v>0.65800000000000003</v>
      </c>
      <c r="G26" s="64" t="s">
        <v>41</v>
      </c>
      <c r="H26" s="62">
        <v>1000</v>
      </c>
      <c r="I26" s="62" t="s">
        <v>65</v>
      </c>
      <c r="J26" s="62" t="s">
        <v>77</v>
      </c>
      <c r="K26" s="64" t="s">
        <v>37</v>
      </c>
      <c r="L26" s="65">
        <v>14.1</v>
      </c>
      <c r="M26" s="66">
        <f t="shared" si="0"/>
        <v>164.65673758865248</v>
      </c>
      <c r="N26" s="67">
        <v>14.7</v>
      </c>
      <c r="O26" s="68">
        <v>18.7</v>
      </c>
      <c r="P26" s="62" t="s">
        <v>38</v>
      </c>
      <c r="Q26" s="64" t="s">
        <v>39</v>
      </c>
      <c r="R26" s="62" t="s">
        <v>54</v>
      </c>
      <c r="S26" s="62"/>
      <c r="T26" s="70"/>
      <c r="U26" s="71" t="str">
        <f t="shared" si="1"/>
        <v/>
      </c>
      <c r="V26" s="72" t="str">
        <f t="shared" si="2"/>
        <v/>
      </c>
      <c r="X26" s="73">
        <f t="shared" si="3"/>
        <v>75</v>
      </c>
    </row>
    <row r="27" spans="1:24" s="4" customFormat="1" ht="24" customHeight="1" x14ac:dyDescent="0.2">
      <c r="A27" s="74"/>
      <c r="B27" s="75"/>
      <c r="C27" s="76"/>
      <c r="D27" s="61" t="s">
        <v>71</v>
      </c>
      <c r="E27" s="62" t="s">
        <v>33</v>
      </c>
      <c r="F27" s="63">
        <v>0.65800000000000003</v>
      </c>
      <c r="G27" s="64" t="s">
        <v>41</v>
      </c>
      <c r="H27" s="62">
        <v>1010</v>
      </c>
      <c r="I27" s="62" t="s">
        <v>62</v>
      </c>
      <c r="J27" s="62" t="s">
        <v>78</v>
      </c>
      <c r="K27" s="64" t="s">
        <v>37</v>
      </c>
      <c r="L27" s="65">
        <v>13.7</v>
      </c>
      <c r="M27" s="66">
        <f t="shared" si="0"/>
        <v>169.46423357664233</v>
      </c>
      <c r="N27" s="67">
        <v>14.7</v>
      </c>
      <c r="O27" s="68">
        <v>18.7</v>
      </c>
      <c r="P27" s="62" t="s">
        <v>38</v>
      </c>
      <c r="Q27" s="64" t="s">
        <v>39</v>
      </c>
      <c r="R27" s="62" t="s">
        <v>54</v>
      </c>
      <c r="S27" s="62"/>
      <c r="T27" s="70"/>
      <c r="U27" s="71" t="str">
        <f t="shared" si="1"/>
        <v/>
      </c>
      <c r="V27" s="72" t="str">
        <f t="shared" si="2"/>
        <v/>
      </c>
      <c r="X27" s="73">
        <f t="shared" si="3"/>
        <v>73</v>
      </c>
    </row>
    <row r="28" spans="1:24" s="4" customFormat="1" ht="24" customHeight="1" x14ac:dyDescent="0.2">
      <c r="A28" s="74"/>
      <c r="B28" s="75"/>
      <c r="C28" s="76"/>
      <c r="D28" s="61" t="s">
        <v>79</v>
      </c>
      <c r="E28" s="62" t="s">
        <v>33</v>
      </c>
      <c r="F28" s="63">
        <v>0.65800000000000003</v>
      </c>
      <c r="G28" s="64" t="s">
        <v>34</v>
      </c>
      <c r="H28" s="62" t="s">
        <v>80</v>
      </c>
      <c r="I28" s="62" t="s">
        <v>65</v>
      </c>
      <c r="J28" s="62" t="s">
        <v>81</v>
      </c>
      <c r="K28" s="64" t="s">
        <v>82</v>
      </c>
      <c r="L28" s="65">
        <v>14.9</v>
      </c>
      <c r="M28" s="66">
        <f t="shared" si="0"/>
        <v>155.81610738255031</v>
      </c>
      <c r="N28" s="67">
        <v>17.2</v>
      </c>
      <c r="O28" s="68">
        <v>19.899999999999999</v>
      </c>
      <c r="P28" s="62" t="s">
        <v>38</v>
      </c>
      <c r="Q28" s="64" t="s">
        <v>39</v>
      </c>
      <c r="R28" s="62" t="s">
        <v>40</v>
      </c>
      <c r="S28" s="62"/>
      <c r="T28" s="70"/>
      <c r="U28" s="71" t="str">
        <f t="shared" si="1"/>
        <v/>
      </c>
      <c r="V28" s="72" t="str">
        <f t="shared" si="2"/>
        <v/>
      </c>
      <c r="X28" s="73">
        <f t="shared" si="3"/>
        <v>74</v>
      </c>
    </row>
    <row r="29" spans="1:24" s="4" customFormat="1" ht="24" customHeight="1" x14ac:dyDescent="0.2">
      <c r="A29" s="74"/>
      <c r="B29" s="75"/>
      <c r="C29" s="76"/>
      <c r="D29" s="61" t="s">
        <v>79</v>
      </c>
      <c r="E29" s="62" t="s">
        <v>33</v>
      </c>
      <c r="F29" s="63">
        <v>0.65800000000000003</v>
      </c>
      <c r="G29" s="64" t="s">
        <v>83</v>
      </c>
      <c r="H29" s="62" t="s">
        <v>84</v>
      </c>
      <c r="I29" s="62" t="s">
        <v>65</v>
      </c>
      <c r="J29" s="62" t="s">
        <v>85</v>
      </c>
      <c r="K29" s="64" t="s">
        <v>82</v>
      </c>
      <c r="L29" s="65">
        <v>15.6</v>
      </c>
      <c r="M29" s="66">
        <f t="shared" si="0"/>
        <v>148.824358974359</v>
      </c>
      <c r="N29" s="67">
        <v>15.4</v>
      </c>
      <c r="O29" s="68">
        <v>19.2</v>
      </c>
      <c r="P29" s="62" t="s">
        <v>50</v>
      </c>
      <c r="Q29" s="64" t="s">
        <v>39</v>
      </c>
      <c r="R29" s="62" t="s">
        <v>40</v>
      </c>
      <c r="S29" s="62"/>
      <c r="T29" s="70"/>
      <c r="U29" s="71">
        <f t="shared" si="1"/>
        <v>101</v>
      </c>
      <c r="V29" s="72" t="str">
        <f t="shared" si="2"/>
        <v/>
      </c>
      <c r="X29" s="73">
        <f t="shared" si="3"/>
        <v>81</v>
      </c>
    </row>
    <row r="30" spans="1:24" s="4" customFormat="1" ht="24" customHeight="1" x14ac:dyDescent="0.2">
      <c r="A30" s="74"/>
      <c r="B30" s="75"/>
      <c r="C30" s="76"/>
      <c r="D30" s="61" t="s">
        <v>79</v>
      </c>
      <c r="E30" s="62" t="s">
        <v>33</v>
      </c>
      <c r="F30" s="63">
        <v>0.65800000000000003</v>
      </c>
      <c r="G30" s="64" t="s">
        <v>83</v>
      </c>
      <c r="H30" s="62" t="s">
        <v>86</v>
      </c>
      <c r="I30" s="62" t="s">
        <v>65</v>
      </c>
      <c r="J30" s="62" t="s">
        <v>87</v>
      </c>
      <c r="K30" s="64" t="s">
        <v>82</v>
      </c>
      <c r="L30" s="65">
        <v>14.7</v>
      </c>
      <c r="M30" s="66">
        <f t="shared" si="0"/>
        <v>157.93605442176872</v>
      </c>
      <c r="N30" s="67">
        <v>15.4</v>
      </c>
      <c r="O30" s="68">
        <v>19.2</v>
      </c>
      <c r="P30" s="62" t="s">
        <v>50</v>
      </c>
      <c r="Q30" s="64" t="s">
        <v>39</v>
      </c>
      <c r="R30" s="62" t="s">
        <v>40</v>
      </c>
      <c r="S30" s="62"/>
      <c r="T30" s="70"/>
      <c r="U30" s="71" t="str">
        <f t="shared" si="1"/>
        <v/>
      </c>
      <c r="V30" s="72" t="str">
        <f t="shared" si="2"/>
        <v/>
      </c>
      <c r="X30" s="73">
        <f t="shared" si="3"/>
        <v>76</v>
      </c>
    </row>
    <row r="31" spans="1:24" s="4" customFormat="1" ht="24" customHeight="1" x14ac:dyDescent="0.2">
      <c r="A31" s="74"/>
      <c r="B31" s="75"/>
      <c r="C31" s="76"/>
      <c r="D31" s="61" t="s">
        <v>88</v>
      </c>
      <c r="E31" s="62" t="s">
        <v>33</v>
      </c>
      <c r="F31" s="63">
        <v>0.65800000000000003</v>
      </c>
      <c r="G31" s="64" t="s">
        <v>34</v>
      </c>
      <c r="H31" s="62" t="s">
        <v>89</v>
      </c>
      <c r="I31" s="62" t="s">
        <v>65</v>
      </c>
      <c r="J31" s="62" t="s">
        <v>90</v>
      </c>
      <c r="K31" s="64" t="s">
        <v>82</v>
      </c>
      <c r="L31" s="65">
        <v>14.9</v>
      </c>
      <c r="M31" s="66">
        <f t="shared" si="0"/>
        <v>155.81610738255031</v>
      </c>
      <c r="N31" s="67">
        <v>17.2</v>
      </c>
      <c r="O31" s="68">
        <v>19.899999999999999</v>
      </c>
      <c r="P31" s="62" t="s">
        <v>38</v>
      </c>
      <c r="Q31" s="64" t="s">
        <v>39</v>
      </c>
      <c r="R31" s="62" t="s">
        <v>54</v>
      </c>
      <c r="S31" s="62"/>
      <c r="T31" s="70"/>
      <c r="U31" s="71" t="str">
        <f t="shared" si="1"/>
        <v/>
      </c>
      <c r="V31" s="72" t="str">
        <f t="shared" si="2"/>
        <v/>
      </c>
      <c r="X31" s="73">
        <f t="shared" si="3"/>
        <v>74</v>
      </c>
    </row>
    <row r="32" spans="1:24" s="4" customFormat="1" ht="24" customHeight="1" x14ac:dyDescent="0.2">
      <c r="A32" s="74"/>
      <c r="B32" s="75"/>
      <c r="C32" s="76"/>
      <c r="D32" s="61" t="s">
        <v>88</v>
      </c>
      <c r="E32" s="62" t="s">
        <v>33</v>
      </c>
      <c r="F32" s="63">
        <v>0.65800000000000003</v>
      </c>
      <c r="G32" s="64" t="s">
        <v>83</v>
      </c>
      <c r="H32" s="62" t="s">
        <v>86</v>
      </c>
      <c r="I32" s="62" t="s">
        <v>65</v>
      </c>
      <c r="J32" s="62" t="s">
        <v>87</v>
      </c>
      <c r="K32" s="64" t="s">
        <v>82</v>
      </c>
      <c r="L32" s="65">
        <v>15.6</v>
      </c>
      <c r="M32" s="66">
        <f t="shared" si="0"/>
        <v>148.824358974359</v>
      </c>
      <c r="N32" s="67">
        <v>15.4</v>
      </c>
      <c r="O32" s="68">
        <v>19.2</v>
      </c>
      <c r="P32" s="62" t="s">
        <v>50</v>
      </c>
      <c r="Q32" s="64" t="s">
        <v>39</v>
      </c>
      <c r="R32" s="62" t="s">
        <v>54</v>
      </c>
      <c r="S32" s="62"/>
      <c r="T32" s="70"/>
      <c r="U32" s="71">
        <f t="shared" si="1"/>
        <v>101</v>
      </c>
      <c r="V32" s="72" t="str">
        <f t="shared" si="2"/>
        <v/>
      </c>
      <c r="X32" s="73">
        <f t="shared" si="3"/>
        <v>81</v>
      </c>
    </row>
    <row r="33" spans="1:24" s="4" customFormat="1" ht="24" customHeight="1" x14ac:dyDescent="0.2">
      <c r="A33" s="74"/>
      <c r="B33" s="75"/>
      <c r="C33" s="76"/>
      <c r="D33" s="61" t="s">
        <v>88</v>
      </c>
      <c r="E33" s="62" t="s">
        <v>33</v>
      </c>
      <c r="F33" s="63">
        <v>0.65800000000000003</v>
      </c>
      <c r="G33" s="64" t="s">
        <v>83</v>
      </c>
      <c r="H33" s="62" t="s">
        <v>91</v>
      </c>
      <c r="I33" s="62" t="s">
        <v>65</v>
      </c>
      <c r="J33" s="62" t="s">
        <v>92</v>
      </c>
      <c r="K33" s="64" t="s">
        <v>82</v>
      </c>
      <c r="L33" s="65">
        <v>14.7</v>
      </c>
      <c r="M33" s="66">
        <f t="shared" si="0"/>
        <v>157.93605442176872</v>
      </c>
      <c r="N33" s="67">
        <v>14.7</v>
      </c>
      <c r="O33" s="68">
        <v>18.7</v>
      </c>
      <c r="P33" s="62" t="s">
        <v>50</v>
      </c>
      <c r="Q33" s="64" t="s">
        <v>39</v>
      </c>
      <c r="R33" s="62" t="s">
        <v>54</v>
      </c>
      <c r="S33" s="62"/>
      <c r="T33" s="70"/>
      <c r="U33" s="71">
        <f t="shared" si="1"/>
        <v>100</v>
      </c>
      <c r="V33" s="72" t="str">
        <f t="shared" si="2"/>
        <v/>
      </c>
      <c r="X33" s="73">
        <f t="shared" si="3"/>
        <v>78</v>
      </c>
    </row>
    <row r="34" spans="1:24" s="4" customFormat="1" ht="24" customHeight="1" x14ac:dyDescent="0.2">
      <c r="A34" s="74"/>
      <c r="B34" s="75"/>
      <c r="C34" s="76"/>
      <c r="D34" s="61" t="s">
        <v>93</v>
      </c>
      <c r="E34" s="62" t="s">
        <v>33</v>
      </c>
      <c r="F34" s="63">
        <v>0.65800000000000003</v>
      </c>
      <c r="G34" s="64" t="s">
        <v>41</v>
      </c>
      <c r="H34" s="62" t="s">
        <v>94</v>
      </c>
      <c r="I34" s="62" t="s">
        <v>65</v>
      </c>
      <c r="J34" s="62" t="s">
        <v>95</v>
      </c>
      <c r="K34" s="64" t="s">
        <v>37</v>
      </c>
      <c r="L34" s="65">
        <v>14.1</v>
      </c>
      <c r="M34" s="66">
        <f t="shared" si="0"/>
        <v>164.65673758865248</v>
      </c>
      <c r="N34" s="67">
        <v>15.4</v>
      </c>
      <c r="O34" s="68">
        <v>19.2</v>
      </c>
      <c r="P34" s="62" t="s">
        <v>38</v>
      </c>
      <c r="Q34" s="64" t="s">
        <v>39</v>
      </c>
      <c r="R34" s="62" t="s">
        <v>40</v>
      </c>
      <c r="S34" s="62"/>
      <c r="T34" s="70" t="s">
        <v>96</v>
      </c>
      <c r="U34" s="71" t="str">
        <f t="shared" si="1"/>
        <v/>
      </c>
      <c r="V34" s="72" t="str">
        <f t="shared" si="2"/>
        <v/>
      </c>
      <c r="X34" s="73">
        <f t="shared" si="3"/>
        <v>73</v>
      </c>
    </row>
    <row r="35" spans="1:24" s="4" customFormat="1" ht="24" customHeight="1" x14ac:dyDescent="0.2">
      <c r="A35" s="74"/>
      <c r="B35" s="75"/>
      <c r="C35" s="76"/>
      <c r="D35" s="61" t="s">
        <v>97</v>
      </c>
      <c r="E35" s="62" t="s">
        <v>33</v>
      </c>
      <c r="F35" s="63">
        <v>0.65800000000000003</v>
      </c>
      <c r="G35" s="64" t="s">
        <v>41</v>
      </c>
      <c r="H35" s="62" t="s">
        <v>75</v>
      </c>
      <c r="I35" s="62" t="s">
        <v>65</v>
      </c>
      <c r="J35" s="62" t="s">
        <v>76</v>
      </c>
      <c r="K35" s="64" t="s">
        <v>37</v>
      </c>
      <c r="L35" s="65">
        <v>14.1</v>
      </c>
      <c r="M35" s="66">
        <f t="shared" si="0"/>
        <v>164.65673758865248</v>
      </c>
      <c r="N35" s="67">
        <v>15.4</v>
      </c>
      <c r="O35" s="68">
        <v>19.2</v>
      </c>
      <c r="P35" s="62" t="s">
        <v>38</v>
      </c>
      <c r="Q35" s="64" t="s">
        <v>39</v>
      </c>
      <c r="R35" s="62" t="s">
        <v>54</v>
      </c>
      <c r="S35" s="62"/>
      <c r="T35" s="70" t="s">
        <v>96</v>
      </c>
      <c r="U35" s="71" t="str">
        <f t="shared" si="1"/>
        <v/>
      </c>
      <c r="V35" s="72" t="str">
        <f t="shared" si="2"/>
        <v/>
      </c>
      <c r="X35" s="73">
        <f t="shared" si="3"/>
        <v>73</v>
      </c>
    </row>
    <row r="36" spans="1:24" s="4" customFormat="1" ht="24" customHeight="1" x14ac:dyDescent="0.2">
      <c r="A36" s="74"/>
      <c r="B36" s="75"/>
      <c r="C36" s="76"/>
      <c r="D36" s="61" t="s">
        <v>98</v>
      </c>
      <c r="E36" s="62" t="s">
        <v>33</v>
      </c>
      <c r="F36" s="63">
        <v>0.65800000000000003</v>
      </c>
      <c r="G36" s="64" t="s">
        <v>83</v>
      </c>
      <c r="H36" s="62">
        <v>910</v>
      </c>
      <c r="I36" s="62" t="s">
        <v>65</v>
      </c>
      <c r="J36" s="62" t="s">
        <v>99</v>
      </c>
      <c r="K36" s="64" t="s">
        <v>82</v>
      </c>
      <c r="L36" s="65">
        <v>15.6</v>
      </c>
      <c r="M36" s="66">
        <f t="shared" si="0"/>
        <v>148.824358974359</v>
      </c>
      <c r="N36" s="67">
        <v>15.4</v>
      </c>
      <c r="O36" s="68">
        <v>19.2</v>
      </c>
      <c r="P36" s="62" t="s">
        <v>50</v>
      </c>
      <c r="Q36" s="64" t="s">
        <v>39</v>
      </c>
      <c r="R36" s="62" t="s">
        <v>40</v>
      </c>
      <c r="S36" s="62"/>
      <c r="T36" s="70" t="s">
        <v>96</v>
      </c>
      <c r="U36" s="71">
        <f t="shared" si="1"/>
        <v>101</v>
      </c>
      <c r="V36" s="72" t="str">
        <f t="shared" si="2"/>
        <v/>
      </c>
      <c r="X36" s="73">
        <f t="shared" si="3"/>
        <v>81</v>
      </c>
    </row>
    <row r="37" spans="1:24" s="4" customFormat="1" ht="24" customHeight="1" x14ac:dyDescent="0.2">
      <c r="A37" s="74"/>
      <c r="B37" s="81"/>
      <c r="C37" s="82"/>
      <c r="D37" s="61" t="s">
        <v>100</v>
      </c>
      <c r="E37" s="62" t="s">
        <v>33</v>
      </c>
      <c r="F37" s="63">
        <v>0.65800000000000003</v>
      </c>
      <c r="G37" s="64" t="s">
        <v>83</v>
      </c>
      <c r="H37" s="62">
        <v>950</v>
      </c>
      <c r="I37" s="62" t="s">
        <v>65</v>
      </c>
      <c r="J37" s="62" t="s">
        <v>101</v>
      </c>
      <c r="K37" s="64" t="s">
        <v>82</v>
      </c>
      <c r="L37" s="65">
        <v>15.6</v>
      </c>
      <c r="M37" s="66">
        <f t="shared" si="0"/>
        <v>148.824358974359</v>
      </c>
      <c r="N37" s="67">
        <v>15.4</v>
      </c>
      <c r="O37" s="68">
        <v>19.2</v>
      </c>
      <c r="P37" s="62" t="s">
        <v>50</v>
      </c>
      <c r="Q37" s="64" t="s">
        <v>39</v>
      </c>
      <c r="R37" s="62" t="s">
        <v>54</v>
      </c>
      <c r="S37" s="62"/>
      <c r="T37" s="70" t="s">
        <v>96</v>
      </c>
      <c r="U37" s="71">
        <f t="shared" si="1"/>
        <v>101</v>
      </c>
      <c r="V37" s="72" t="str">
        <f t="shared" si="2"/>
        <v/>
      </c>
      <c r="X37" s="73">
        <f t="shared" si="3"/>
        <v>81</v>
      </c>
    </row>
    <row r="38" spans="1:24" s="4" customFormat="1" ht="24" customHeight="1" x14ac:dyDescent="0.2">
      <c r="A38" s="74"/>
      <c r="B38" s="59" t="s">
        <v>30</v>
      </c>
      <c r="C38" s="60" t="s">
        <v>102</v>
      </c>
      <c r="D38" s="61" t="s">
        <v>103</v>
      </c>
      <c r="E38" s="62" t="s">
        <v>33</v>
      </c>
      <c r="F38" s="63">
        <v>0.65800000000000003</v>
      </c>
      <c r="G38" s="64" t="s">
        <v>55</v>
      </c>
      <c r="H38" s="62">
        <v>900</v>
      </c>
      <c r="I38" s="62">
        <v>250</v>
      </c>
      <c r="J38" s="62">
        <v>1370</v>
      </c>
      <c r="K38" s="64" t="s">
        <v>104</v>
      </c>
      <c r="L38" s="65">
        <v>15.2</v>
      </c>
      <c r="M38" s="66">
        <f t="shared" si="0"/>
        <v>152.74078947368417</v>
      </c>
      <c r="N38" s="67">
        <v>17.2</v>
      </c>
      <c r="O38" s="68">
        <v>19.899999999999999</v>
      </c>
      <c r="P38" s="62" t="s">
        <v>38</v>
      </c>
      <c r="Q38" s="64" t="s">
        <v>39</v>
      </c>
      <c r="R38" s="62" t="s">
        <v>40</v>
      </c>
      <c r="S38" s="62"/>
      <c r="T38" s="70"/>
      <c r="U38" s="71" t="str">
        <f t="shared" si="1"/>
        <v/>
      </c>
      <c r="V38" s="72" t="str">
        <f t="shared" si="2"/>
        <v/>
      </c>
      <c r="X38" s="73">
        <f t="shared" si="3"/>
        <v>76</v>
      </c>
    </row>
    <row r="39" spans="1:24" s="4" customFormat="1" ht="24" customHeight="1" x14ac:dyDescent="0.2">
      <c r="A39" s="74"/>
      <c r="B39" s="75"/>
      <c r="C39" s="76"/>
      <c r="D39" s="61" t="s">
        <v>103</v>
      </c>
      <c r="E39" s="62" t="s">
        <v>33</v>
      </c>
      <c r="F39" s="63">
        <v>0.65800000000000003</v>
      </c>
      <c r="G39" s="64" t="s">
        <v>105</v>
      </c>
      <c r="H39" s="62">
        <v>910</v>
      </c>
      <c r="I39" s="62">
        <v>250</v>
      </c>
      <c r="J39" s="62">
        <v>1380</v>
      </c>
      <c r="K39" s="64" t="s">
        <v>104</v>
      </c>
      <c r="L39" s="65">
        <v>14.1</v>
      </c>
      <c r="M39" s="66">
        <f>IF(L39&gt;0,1/L39*34.6*67.1,"")</f>
        <v>164.65673758865248</v>
      </c>
      <c r="N39" s="67">
        <v>15.4</v>
      </c>
      <c r="O39" s="68">
        <v>19.2</v>
      </c>
      <c r="P39" s="62" t="s">
        <v>38</v>
      </c>
      <c r="Q39" s="64" t="s">
        <v>39</v>
      </c>
      <c r="R39" s="62" t="s">
        <v>40</v>
      </c>
      <c r="S39" s="62"/>
      <c r="T39" s="70"/>
      <c r="U39" s="71" t="str">
        <f>IFERROR(IF(L39&lt;N39,"",(ROUNDDOWN(L39/N39*100,0))),"")</f>
        <v/>
      </c>
      <c r="V39" s="72" t="str">
        <f>IF(X39&lt;90,"",X39)</f>
        <v/>
      </c>
      <c r="X39" s="73">
        <f>IFERROR(ROUNDDOWN(L39/O39*100,0),"")</f>
        <v>73</v>
      </c>
    </row>
    <row r="40" spans="1:24" s="4" customFormat="1" ht="24" customHeight="1" x14ac:dyDescent="0.2">
      <c r="A40" s="75"/>
      <c r="B40" s="75"/>
      <c r="C40" s="76"/>
      <c r="D40" s="61" t="s">
        <v>106</v>
      </c>
      <c r="E40" s="62" t="s">
        <v>33</v>
      </c>
      <c r="F40" s="63">
        <v>0.65800000000000003</v>
      </c>
      <c r="G40" s="64" t="s">
        <v>55</v>
      </c>
      <c r="H40" s="62">
        <v>940</v>
      </c>
      <c r="I40" s="62">
        <v>250</v>
      </c>
      <c r="J40" s="62">
        <v>1410</v>
      </c>
      <c r="K40" s="64" t="s">
        <v>104</v>
      </c>
      <c r="L40" s="65">
        <v>15.2</v>
      </c>
      <c r="M40" s="66">
        <f>IF(L40&gt;0,1/L40*34.6*67.1,"")</f>
        <v>152.74078947368417</v>
      </c>
      <c r="N40" s="67">
        <v>17.2</v>
      </c>
      <c r="O40" s="68">
        <v>19.899999999999999</v>
      </c>
      <c r="P40" s="62" t="s">
        <v>38</v>
      </c>
      <c r="Q40" s="64" t="s">
        <v>39</v>
      </c>
      <c r="R40" s="62" t="s">
        <v>54</v>
      </c>
      <c r="S40" s="62"/>
      <c r="T40" s="70"/>
      <c r="U40" s="71" t="str">
        <f>IFERROR(IF(L40&lt;N40,"",(ROUNDDOWN(L40/N40*100,0))),"")</f>
        <v/>
      </c>
      <c r="V40" s="72" t="str">
        <f>IF(X40&lt;90,"",X40)</f>
        <v/>
      </c>
      <c r="X40" s="73">
        <f>IFERROR(ROUNDDOWN(L40/O40*100,0),"")</f>
        <v>76</v>
      </c>
    </row>
    <row r="41" spans="1:24" s="4" customFormat="1" ht="24" customHeight="1" thickBot="1" x14ac:dyDescent="0.25">
      <c r="A41" s="83"/>
      <c r="B41" s="81"/>
      <c r="C41" s="82"/>
      <c r="D41" s="61" t="s">
        <v>106</v>
      </c>
      <c r="E41" s="62" t="s">
        <v>33</v>
      </c>
      <c r="F41" s="63">
        <v>0.65800000000000003</v>
      </c>
      <c r="G41" s="64" t="s">
        <v>41</v>
      </c>
      <c r="H41" s="62">
        <v>960</v>
      </c>
      <c r="I41" s="62">
        <v>250</v>
      </c>
      <c r="J41" s="62">
        <v>1430</v>
      </c>
      <c r="K41" s="64" t="s">
        <v>104</v>
      </c>
      <c r="L41" s="84">
        <v>14.1</v>
      </c>
      <c r="M41" s="85">
        <f>IF(L41&gt;0,1/L41*34.6*67.1,"")</f>
        <v>164.65673758865248</v>
      </c>
      <c r="N41" s="67">
        <v>15.4</v>
      </c>
      <c r="O41" s="68">
        <v>19.2</v>
      </c>
      <c r="P41" s="62" t="s">
        <v>38</v>
      </c>
      <c r="Q41" s="64" t="s">
        <v>39</v>
      </c>
      <c r="R41" s="62" t="s">
        <v>54</v>
      </c>
      <c r="S41" s="62"/>
      <c r="T41" s="70"/>
      <c r="U41" s="71" t="str">
        <f>IFERROR(IF(L41&lt;N41,"",(ROUNDDOWN(L41/N41*100,0))),"")</f>
        <v/>
      </c>
      <c r="V41" s="72" t="str">
        <f>IF(X41&lt;90,"",X41)</f>
        <v/>
      </c>
      <c r="X41" s="73">
        <f>IFERROR(ROUNDDOWN(L41/O41*100,0),"")</f>
        <v>73</v>
      </c>
    </row>
    <row r="42" spans="1:24" x14ac:dyDescent="0.2">
      <c r="B42" s="86" t="s">
        <v>107</v>
      </c>
    </row>
    <row r="43" spans="1:24" x14ac:dyDescent="0.2">
      <c r="B43" s="86"/>
    </row>
    <row r="44" spans="1:24" x14ac:dyDescent="0.2">
      <c r="B44" s="86"/>
    </row>
    <row r="45" spans="1:24" x14ac:dyDescent="0.2">
      <c r="B45" s="86"/>
    </row>
    <row r="46" spans="1:24" x14ac:dyDescent="0.2">
      <c r="B46" s="86"/>
    </row>
    <row r="47" spans="1:24" x14ac:dyDescent="0.2">
      <c r="B47" s="86"/>
    </row>
    <row r="48" spans="1:24" x14ac:dyDescent="0.2">
      <c r="B48" s="86"/>
    </row>
    <row r="49" spans="2:3" x14ac:dyDescent="0.2">
      <c r="B49" s="86"/>
    </row>
    <row r="50" spans="2:3" x14ac:dyDescent="0.2">
      <c r="B50" s="86"/>
    </row>
    <row r="51" spans="2:3" x14ac:dyDescent="0.2">
      <c r="B51" s="86"/>
    </row>
    <row r="52" spans="2:3" x14ac:dyDescent="0.2">
      <c r="B52" s="4" t="s">
        <v>108</v>
      </c>
      <c r="C52" s="4"/>
    </row>
    <row r="53" spans="2:3" x14ac:dyDescent="0.2">
      <c r="B53" s="4" t="s">
        <v>109</v>
      </c>
      <c r="C53" s="4"/>
    </row>
    <row r="54" spans="2:3" x14ac:dyDescent="0.2">
      <c r="B54" s="2" t="s">
        <v>110</v>
      </c>
      <c r="C54" s="4"/>
    </row>
    <row r="55" spans="2:3" x14ac:dyDescent="0.2">
      <c r="B55" s="2" t="s">
        <v>111</v>
      </c>
    </row>
    <row r="56" spans="2:3" x14ac:dyDescent="0.2">
      <c r="B56" s="2" t="s">
        <v>112</v>
      </c>
    </row>
    <row r="57" spans="2:3" x14ac:dyDescent="0.2">
      <c r="B57" s="2" t="s">
        <v>113</v>
      </c>
    </row>
    <row r="58" spans="2:3" x14ac:dyDescent="0.2">
      <c r="B58" s="2" t="s">
        <v>114</v>
      </c>
    </row>
    <row r="59" spans="2:3" x14ac:dyDescent="0.2">
      <c r="B59" s="2" t="s">
        <v>115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0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</vt:lpstr>
      <vt:lpstr>'2-１'!Print_Area</vt:lpstr>
      <vt:lpstr>'2-１'!Print_Titles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2023-07-28T07:48:49Z</dcterms:created>
  <dcterms:modified xsi:type="dcterms:W3CDTF">2023-07-28T07:49:55Z</dcterms:modified>
</cp:coreProperties>
</file>