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2-１(普通・小型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'2-１(普通・小型)'!$A$8:$V$12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'2-１(普通・小型)'!$A$2:$W$15</definedName>
    <definedName name="_xlnm.Print_Titles" localSheetId="0">'2-１(普通・小型)'!$3:$8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W12" i="1" s="1"/>
  <c r="V12" i="1"/>
  <c r="N12" i="1"/>
  <c r="Y11" i="1"/>
  <c r="W11" i="1" s="1"/>
  <c r="V11" i="1"/>
  <c r="N11" i="1"/>
  <c r="Y10" i="1"/>
  <c r="W10" i="1" s="1"/>
  <c r="V10" i="1"/>
  <c r="N10" i="1"/>
  <c r="Y9" i="1"/>
  <c r="W9" i="1" s="1"/>
  <c r="V9" i="1"/>
  <c r="N9" i="1"/>
</calcChain>
</file>

<file path=xl/sharedStrings.xml><?xml version="1.0" encoding="utf-8"?>
<sst xmlns="http://schemas.openxmlformats.org/spreadsheetml/2006/main" count="81" uniqueCount="67">
  <si>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</si>
  <si>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マツダ株式会社</t>
    <rPh sb="3" eb="7">
      <t>カブシキカイシャ</t>
    </rPh>
    <phoneticPr fontId="4"/>
  </si>
  <si>
    <t>ガソリン貨物車（普通・小型）</t>
    <rPh sb="4" eb="7">
      <t>カモツシャ</t>
    </rPh>
    <rPh sb="8" eb="10">
      <t>フツウ</t>
    </rPh>
    <rPh sb="11" eb="13">
      <t>コガタ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</si>
  <si>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</si>
  <si>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</si>
  <si>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</si>
  <si>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</si>
  <si>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</si>
  <si>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</si>
  <si>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t>最大積載量
(kg)</t>
    <rPh sb="0" eb="2">
      <t>サイダイ</t>
    </rPh>
    <rPh sb="2" eb="5">
      <t>セキサイリョウ</t>
    </rPh>
    <phoneticPr fontId="8"/>
  </si>
  <si>
    <t>車両総重量
(kg)</t>
    <phoneticPr fontId="8"/>
  </si>
  <si>
    <t>自動車の構造</t>
    <rPh sb="0" eb="3">
      <t>ジドウシャ</t>
    </rPh>
    <rPh sb="4" eb="6">
      <t>コウゾウ</t>
    </rPh>
    <phoneticPr fontId="8"/>
  </si>
  <si>
    <r>
      <t>WLTC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</si>
  <si>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</si>
  <si>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</si>
  <si>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</si>
  <si>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</si>
  <si>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</si>
  <si>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燃費値
(km/L)</t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</si>
  <si>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</si>
  <si>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</si>
  <si>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</si>
  <si>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</si>
  <si>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4"/>
  </si>
  <si>
    <t>総排気量
(L)</t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</si>
  <si>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</si>
  <si>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</si>
  <si>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</si>
  <si>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</si>
  <si>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R４</t>
    <phoneticPr fontId="8"/>
  </si>
  <si>
    <t>マツダ</t>
  </si>
  <si>
    <t>※1</t>
  </si>
  <si>
    <t>ファミリア　バン</t>
  </si>
  <si>
    <t>6AE-NHP160M</t>
  </si>
  <si>
    <t>0001～0003</t>
  </si>
  <si>
    <t>1NZ
（内燃機関）
1LM
（電動機）</t>
  </si>
  <si>
    <t>CVT
(E)</t>
  </si>
  <si>
    <t>200～350</t>
  </si>
  <si>
    <t>1620～1635</t>
  </si>
  <si>
    <t>構造A</t>
    <rPh sb="0" eb="2">
      <t>コウゾウ</t>
    </rPh>
    <phoneticPr fontId="8"/>
  </si>
  <si>
    <t>V,FI,I,EPH,B,C</t>
    <phoneticPr fontId="8"/>
  </si>
  <si>
    <t>EGR,3W</t>
  </si>
  <si>
    <t>F</t>
  </si>
  <si>
    <t>☆☆☆☆☆</t>
  </si>
  <si>
    <t>5BE-NCP160M</t>
  </si>
  <si>
    <t>0004～0006</t>
  </si>
  <si>
    <t>1NZ</t>
  </si>
  <si>
    <t>CVT
(E･LTC)</t>
  </si>
  <si>
    <t>250～400</t>
  </si>
  <si>
    <t>1600～1615</t>
  </si>
  <si>
    <t>V,FI,I,EP,B,C</t>
    <phoneticPr fontId="8"/>
  </si>
  <si>
    <t>☆☆☆☆</t>
  </si>
  <si>
    <t>3BE-NCP165M</t>
  </si>
  <si>
    <t>1680～1695</t>
  </si>
  <si>
    <t>V,FI,EP,B,C</t>
    <phoneticPr fontId="8"/>
  </si>
  <si>
    <t>A</t>
  </si>
  <si>
    <t>ボンゴブローニイバン</t>
  </si>
  <si>
    <t>3BF-TRH200M</t>
  </si>
  <si>
    <t>0001～0004</t>
  </si>
  <si>
    <t>1TR</t>
  </si>
  <si>
    <t>6AT
(E･LTC)</t>
  </si>
  <si>
    <t>1690～1710</t>
  </si>
  <si>
    <t>1050～1250</t>
  </si>
  <si>
    <t>3070～3125</t>
  </si>
  <si>
    <t>構造B1</t>
    <phoneticPr fontId="8"/>
  </si>
  <si>
    <r>
      <t>(</t>
    </r>
    <r>
      <rPr>
        <sz val="8"/>
        <rFont val="ＭＳ ゴシック"/>
        <family val="3"/>
        <charset val="128"/>
      </rPr>
      <t>注</t>
    </r>
    <r>
      <rPr>
        <sz val="8"/>
        <rFont val="Arial"/>
        <family val="2"/>
      </rPr>
      <t>)</t>
    </r>
    <phoneticPr fontId="8"/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</si>
  <si>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 xml:space="preserve">1 </t>
    </r>
    <r>
      <rPr>
        <sz val="8"/>
        <rFont val="ＭＳ Ｐゴシック"/>
        <family val="2"/>
        <charset val="128"/>
      </rPr>
      <t>印の付いている通称名については､トヨタ自動車株式会社が製造事業者である｡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</si>
</sst>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6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8"/>
      <name val="ＭＳ Ｐゴシック"/>
      <family val="2"/>
      <charset val="128"/>
    </font>
    <font>
      <b/>
      <sz val="10"/>
      <name val="Arial"/>
      <family val="2"/>
    </font>
    <font>
      <u/>
      <sz val="8"/>
      <name val="Arial"/>
      <family val="2"/>
    </font>
    <font>
      <sz val="8"/>
      <name val="ＭＳ ゴシック"/>
      <family val="3"/>
      <charset val="128"/>
    </font>
    <font>
      <sz val="8"/>
      <name val="Arial"/>
      <family val="2"/>
      <charset val="1"/>
    </font>
    <font>
      <sz val="8"/>
      <name val="MS UI Gothic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 applyProtection="1">
      <protection locked="0"/>
    </xf>
    <xf numFmtId="0" fontId="7" fillId="0" borderId="0" xfId="1" applyFont="1" applyFill="1" applyBorder="1" applyAlignment="1"/>
    <xf numFmtId="0" fontId="9" fillId="0" borderId="1" xfId="1" applyFont="1" applyFill="1" applyBorder="1" applyAlignment="1"/>
    <xf numFmtId="0" fontId="4" fillId="0" borderId="0" xfId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shrinkToFit="1"/>
    </xf>
    <xf numFmtId="0" fontId="4" fillId="0" borderId="4" xfId="1" applyFont="1" applyFill="1" applyBorder="1" applyAlignment="1">
      <alignment horizontal="center" shrinkToFit="1"/>
    </xf>
    <xf numFmtId="0" fontId="4" fillId="0" borderId="5" xfId="1" applyFont="1" applyFill="1" applyBorder="1" applyAlignment="1">
      <alignment horizontal="center" shrinkToFit="1"/>
    </xf>
    <xf numFmtId="0" fontId="4" fillId="0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1" xfId="1" applyFont="1" applyFill="1" applyBorder="1" applyAlignment="1">
      <alignment horizontal="center" shrinkToFit="1"/>
    </xf>
    <xf numFmtId="0" fontId="4" fillId="0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4" fillId="0" borderId="2" xfId="1" applyFont="1" applyFill="1" applyBorder="1" applyAlignment="1" applyProtection="1">
      <alignment vertical="center"/>
      <protection locked="0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5" xfId="1" applyFont="1" applyFill="1" applyBorder="1" applyAlignment="1" applyProtection="1">
      <alignment vertical="center"/>
      <protection locked="0"/>
    </xf>
    <xf numFmtId="0" fontId="4" fillId="0" borderId="8" xfId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176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177" fontId="11" fillId="0" borderId="27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28" xfId="1" applyNumberFormat="1" applyFont="1" applyFill="1" applyBorder="1" applyAlignment="1">
      <alignment horizontal="center" vertical="center" wrapText="1"/>
    </xf>
    <xf numFmtId="177" fontId="11" fillId="0" borderId="29" xfId="0" quotePrefix="1" applyNumberFormat="1" applyFont="1" applyBorder="1" applyAlignment="1" applyProtection="1">
      <alignment horizontal="center" vertical="center" wrapText="1"/>
      <protection locked="0"/>
    </xf>
    <xf numFmtId="177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30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9" xfId="1" applyFont="1" applyFill="1" applyBorder="1" applyAlignment="1" applyProtection="1">
      <alignment vertical="center"/>
      <protection locked="0"/>
    </xf>
    <xf numFmtId="0" fontId="4" fillId="0" borderId="10" xfId="1" applyFont="1" applyFill="1" applyBorder="1" applyAlignment="1" applyProtection="1">
      <alignment vertical="center"/>
      <protection locked="0"/>
    </xf>
    <xf numFmtId="0" fontId="4" fillId="0" borderId="32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22" xfId="1" applyFont="1" applyFill="1" applyBorder="1" applyAlignment="1" applyProtection="1">
      <alignment vertical="center"/>
      <protection locked="0"/>
    </xf>
    <xf numFmtId="0" fontId="4" fillId="0" borderId="30" xfId="1" applyFont="1" applyFill="1" applyBorder="1" applyAlignment="1" applyProtection="1">
      <alignment vertical="center"/>
      <protection locked="0"/>
    </xf>
    <xf numFmtId="0" fontId="4" fillId="0" borderId="33" xfId="1" applyFont="1" applyFill="1" applyBorder="1" applyAlignment="1" applyProtection="1">
      <alignment vertical="center"/>
      <protection locked="0"/>
    </xf>
    <xf numFmtId="177" fontId="11" fillId="0" borderId="34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35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/>
    </xf>
    <xf numFmtId="0" fontId="14" fillId="0" borderId="0" xfId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14"/>
  <sheetViews>
    <sheetView tabSelected="1" view="pageBreakPreview" topLeftCell="D1" zoomScale="85" zoomScaleNormal="100" zoomScaleSheetLayoutView="85" workbookViewId="0">
      <selection activeCell="H38" sqref="H38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7.25" style="2" customWidth="1"/>
    <col min="8" max="8" width="12.125" style="2" bestFit="1" customWidth="1"/>
    <col min="9" max="12" width="10.5" style="2" bestFit="1" customWidth="1"/>
    <col min="13" max="13" width="5.875" style="2" bestFit="1" customWidth="1"/>
    <col min="14" max="14" width="8.75" style="2" bestFit="1" customWidth="1"/>
    <col min="15" max="15" width="8.75" style="2" customWidth="1"/>
    <col min="16" max="16" width="8.5" style="2" customWidth="1"/>
    <col min="17" max="17" width="14.375" style="2" bestFit="1" customWidth="1"/>
    <col min="18" max="18" width="10" style="2" bestFit="1" customWidth="1"/>
    <col min="19" max="19" width="6" style="2" customWidth="1"/>
    <col min="20" max="20" width="25.25" style="2" bestFit="1" customWidth="1"/>
    <col min="21" max="21" width="11" style="2" bestFit="1" customWidth="1"/>
    <col min="22" max="22" width="8.25" style="2" bestFit="1" customWidth="1"/>
    <col min="23" max="24" width="9" style="2"/>
    <col min="25" max="25" width="0" style="2" hidden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.25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8.75" style="2" customWidth="1"/>
    <col min="272" max="272" width="8.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.25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8.75" style="2" customWidth="1"/>
    <col min="528" max="528" width="8.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.25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8.75" style="2" customWidth="1"/>
    <col min="784" max="784" width="8.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.25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8.75" style="2" customWidth="1"/>
    <col min="1040" max="1040" width="8.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.25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8.75" style="2" customWidth="1"/>
    <col min="1296" max="1296" width="8.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.25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8.75" style="2" customWidth="1"/>
    <col min="1552" max="1552" width="8.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.25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8.75" style="2" customWidth="1"/>
    <col min="1808" max="1808" width="8.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.25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8.75" style="2" customWidth="1"/>
    <col min="2064" max="2064" width="8.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.25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8.75" style="2" customWidth="1"/>
    <col min="2320" max="2320" width="8.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.25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8.75" style="2" customWidth="1"/>
    <col min="2576" max="2576" width="8.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.25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8.75" style="2" customWidth="1"/>
    <col min="2832" max="2832" width="8.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.25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8.75" style="2" customWidth="1"/>
    <col min="3088" max="3088" width="8.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.25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8.75" style="2" customWidth="1"/>
    <col min="3344" max="3344" width="8.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.25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8.75" style="2" customWidth="1"/>
    <col min="3600" max="3600" width="8.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.25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8.75" style="2" customWidth="1"/>
    <col min="3856" max="3856" width="8.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.25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8.75" style="2" customWidth="1"/>
    <col min="4112" max="4112" width="8.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.25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8.75" style="2" customWidth="1"/>
    <col min="4368" max="4368" width="8.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.25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8.75" style="2" customWidth="1"/>
    <col min="4624" max="4624" width="8.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.25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8.75" style="2" customWidth="1"/>
    <col min="4880" max="4880" width="8.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.25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8.75" style="2" customWidth="1"/>
    <col min="5136" max="5136" width="8.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.25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8.75" style="2" customWidth="1"/>
    <col min="5392" max="5392" width="8.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.25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8.75" style="2" customWidth="1"/>
    <col min="5648" max="5648" width="8.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.25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8.75" style="2" customWidth="1"/>
    <col min="5904" max="5904" width="8.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.25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8.75" style="2" customWidth="1"/>
    <col min="6160" max="6160" width="8.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.25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8.75" style="2" customWidth="1"/>
    <col min="6416" max="6416" width="8.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.25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8.75" style="2" customWidth="1"/>
    <col min="6672" max="6672" width="8.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.25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8.75" style="2" customWidth="1"/>
    <col min="6928" max="6928" width="8.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.25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8.75" style="2" customWidth="1"/>
    <col min="7184" max="7184" width="8.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.25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8.75" style="2" customWidth="1"/>
    <col min="7440" max="7440" width="8.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.25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8.75" style="2" customWidth="1"/>
    <col min="7696" max="7696" width="8.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.25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8.75" style="2" customWidth="1"/>
    <col min="7952" max="7952" width="8.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.25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8.75" style="2" customWidth="1"/>
    <col min="8208" max="8208" width="8.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.25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8.75" style="2" customWidth="1"/>
    <col min="8464" max="8464" width="8.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.25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8.75" style="2" customWidth="1"/>
    <col min="8720" max="8720" width="8.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.25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8.75" style="2" customWidth="1"/>
    <col min="8976" max="8976" width="8.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.25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8.75" style="2" customWidth="1"/>
    <col min="9232" max="9232" width="8.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.25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8.75" style="2" customWidth="1"/>
    <col min="9488" max="9488" width="8.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.25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8.75" style="2" customWidth="1"/>
    <col min="9744" max="9744" width="8.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.25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8.75" style="2" customWidth="1"/>
    <col min="10000" max="10000" width="8.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.25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8.75" style="2" customWidth="1"/>
    <col min="10256" max="10256" width="8.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.25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8.75" style="2" customWidth="1"/>
    <col min="10512" max="10512" width="8.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.25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8.75" style="2" customWidth="1"/>
    <col min="10768" max="10768" width="8.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.25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8.75" style="2" customWidth="1"/>
    <col min="11024" max="11024" width="8.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.25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8.75" style="2" customWidth="1"/>
    <col min="11280" max="11280" width="8.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.25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8.75" style="2" customWidth="1"/>
    <col min="11536" max="11536" width="8.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.25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8.75" style="2" customWidth="1"/>
    <col min="11792" max="11792" width="8.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.25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8.75" style="2" customWidth="1"/>
    <col min="12048" max="12048" width="8.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.25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8.75" style="2" customWidth="1"/>
    <col min="12304" max="12304" width="8.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.25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8.75" style="2" customWidth="1"/>
    <col min="12560" max="12560" width="8.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.25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8.75" style="2" customWidth="1"/>
    <col min="12816" max="12816" width="8.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.25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8.75" style="2" customWidth="1"/>
    <col min="13072" max="13072" width="8.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.25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8.75" style="2" customWidth="1"/>
    <col min="13328" max="13328" width="8.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.25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8.75" style="2" customWidth="1"/>
    <col min="13584" max="13584" width="8.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.25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8.75" style="2" customWidth="1"/>
    <col min="13840" max="13840" width="8.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.25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8.75" style="2" customWidth="1"/>
    <col min="14096" max="14096" width="8.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.25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8.75" style="2" customWidth="1"/>
    <col min="14352" max="14352" width="8.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.25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8.75" style="2" customWidth="1"/>
    <col min="14608" max="14608" width="8.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.25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8.75" style="2" customWidth="1"/>
    <col min="14864" max="14864" width="8.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.25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8.75" style="2" customWidth="1"/>
    <col min="15120" max="15120" width="8.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.25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8.75" style="2" customWidth="1"/>
    <col min="15376" max="15376" width="8.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.25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8.75" style="2" customWidth="1"/>
    <col min="15632" max="15632" width="8.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.25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8.75" style="2" customWidth="1"/>
    <col min="15888" max="15888" width="8.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.25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8.75" style="2" customWidth="1"/>
    <col min="16144" max="16144" width="8.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25" ht="21.75" customHeight="1" x14ac:dyDescent="0.25">
      <c r="A1" s="1"/>
      <c r="B1" s="1"/>
      <c r="Q1" s="3"/>
    </row>
    <row r="2" spans="1:25" s="4" customFormat="1" ht="15" x14ac:dyDescent="0.2">
      <c r="A2" s="2"/>
      <c r="B2" s="2"/>
      <c r="C2" s="2"/>
      <c r="F2" s="5"/>
      <c r="I2" s="2"/>
      <c r="J2" s="2"/>
      <c r="K2" s="6" t="s">
        <v>0</v>
      </c>
      <c r="L2" s="6"/>
      <c r="M2" s="6"/>
      <c r="N2" s="6"/>
      <c r="O2" s="6"/>
      <c r="P2" s="6"/>
      <c r="Q2" s="6"/>
      <c r="R2" s="6"/>
      <c r="S2" s="7" t="s">
        <v>1</v>
      </c>
      <c r="T2" s="7"/>
      <c r="U2" s="7"/>
      <c r="V2" s="7"/>
      <c r="W2" s="6"/>
    </row>
    <row r="3" spans="1:25" s="4" customFormat="1" ht="23.25" customHeight="1" x14ac:dyDescent="0.25">
      <c r="A3" s="8" t="s">
        <v>2</v>
      </c>
      <c r="B3" s="9"/>
      <c r="C3" s="6"/>
      <c r="F3" s="2"/>
      <c r="G3" s="2"/>
      <c r="H3" s="2"/>
      <c r="I3" s="2"/>
      <c r="J3" s="6"/>
      <c r="K3" s="2"/>
      <c r="L3" s="2"/>
      <c r="M3" s="2"/>
      <c r="N3" s="2"/>
      <c r="O3" s="2"/>
      <c r="Q3" s="10"/>
      <c r="V3" s="11"/>
      <c r="W3" s="11" t="s">
        <v>3</v>
      </c>
    </row>
    <row r="4" spans="1:25" s="4" customFormat="1" ht="14.25" customHeight="1" thickBot="1" x14ac:dyDescent="0.25">
      <c r="A4" s="12" t="s">
        <v>4</v>
      </c>
      <c r="B4" s="13" t="s">
        <v>5</v>
      </c>
      <c r="C4" s="14"/>
      <c r="D4" s="14"/>
      <c r="E4" s="15"/>
      <c r="F4" s="13" t="s">
        <v>6</v>
      </c>
      <c r="G4" s="16"/>
      <c r="H4" s="17" t="s">
        <v>7</v>
      </c>
      <c r="I4" s="18" t="s">
        <v>8</v>
      </c>
      <c r="J4" s="17" t="s">
        <v>9</v>
      </c>
      <c r="K4" s="17" t="s">
        <v>10</v>
      </c>
      <c r="L4" s="19" t="s">
        <v>11</v>
      </c>
      <c r="M4" s="20" t="s">
        <v>12</v>
      </c>
      <c r="N4" s="21"/>
      <c r="O4" s="21"/>
      <c r="P4" s="22"/>
      <c r="Q4" s="17" t="s">
        <v>13</v>
      </c>
      <c r="R4" s="23" t="s">
        <v>14</v>
      </c>
      <c r="S4" s="24"/>
      <c r="T4" s="25"/>
      <c r="U4" s="26" t="s">
        <v>15</v>
      </c>
      <c r="V4" s="27" t="s">
        <v>16</v>
      </c>
      <c r="W4" s="28" t="s">
        <v>17</v>
      </c>
    </row>
    <row r="5" spans="1:25" s="4" customFormat="1" ht="14.25" customHeight="1" x14ac:dyDescent="0.2">
      <c r="A5" s="29"/>
      <c r="B5" s="30"/>
      <c r="C5" s="31"/>
      <c r="D5" s="32"/>
      <c r="E5" s="33"/>
      <c r="F5" s="34"/>
      <c r="G5" s="35"/>
      <c r="H5" s="29"/>
      <c r="I5" s="29"/>
      <c r="J5" s="29"/>
      <c r="K5" s="29"/>
      <c r="L5" s="30"/>
      <c r="M5" s="36" t="s">
        <v>18</v>
      </c>
      <c r="N5" s="37" t="s">
        <v>19</v>
      </c>
      <c r="O5" s="38" t="s">
        <v>20</v>
      </c>
      <c r="P5" s="39" t="s">
        <v>21</v>
      </c>
      <c r="Q5" s="40"/>
      <c r="R5" s="41"/>
      <c r="S5" s="42"/>
      <c r="T5" s="43"/>
      <c r="U5" s="44"/>
      <c r="V5" s="45"/>
      <c r="W5" s="39"/>
    </row>
    <row r="6" spans="1:25" s="4" customFormat="1" ht="14.25" customHeight="1" x14ac:dyDescent="0.2">
      <c r="A6" s="29"/>
      <c r="B6" s="30"/>
      <c r="C6" s="31"/>
      <c r="D6" s="12" t="s">
        <v>22</v>
      </c>
      <c r="E6" s="12" t="s">
        <v>23</v>
      </c>
      <c r="F6" s="12" t="s">
        <v>22</v>
      </c>
      <c r="G6" s="17" t="s">
        <v>24</v>
      </c>
      <c r="H6" s="29"/>
      <c r="I6" s="29"/>
      <c r="J6" s="29"/>
      <c r="K6" s="29"/>
      <c r="L6" s="30"/>
      <c r="M6" s="46"/>
      <c r="N6" s="47"/>
      <c r="O6" s="48"/>
      <c r="P6" s="49"/>
      <c r="Q6" s="40"/>
      <c r="R6" s="17" t="s">
        <v>25</v>
      </c>
      <c r="S6" s="17" t="s">
        <v>26</v>
      </c>
      <c r="T6" s="12" t="s">
        <v>27</v>
      </c>
      <c r="U6" s="50" t="s">
        <v>28</v>
      </c>
      <c r="V6" s="45"/>
      <c r="W6" s="39"/>
    </row>
    <row r="7" spans="1:25" s="4" customFormat="1" x14ac:dyDescent="0.2">
      <c r="A7" s="29"/>
      <c r="B7" s="30"/>
      <c r="C7" s="31"/>
      <c r="D7" s="29"/>
      <c r="E7" s="29"/>
      <c r="F7" s="29"/>
      <c r="G7" s="29"/>
      <c r="H7" s="29"/>
      <c r="I7" s="29"/>
      <c r="J7" s="29"/>
      <c r="K7" s="29"/>
      <c r="L7" s="30"/>
      <c r="M7" s="46"/>
      <c r="N7" s="47"/>
      <c r="O7" s="48"/>
      <c r="P7" s="49"/>
      <c r="Q7" s="40"/>
      <c r="R7" s="40"/>
      <c r="S7" s="40"/>
      <c r="T7" s="29"/>
      <c r="U7" s="51"/>
      <c r="V7" s="45"/>
      <c r="W7" s="39"/>
    </row>
    <row r="8" spans="1:25" s="4" customFormat="1" x14ac:dyDescent="0.2">
      <c r="A8" s="52"/>
      <c r="B8" s="34"/>
      <c r="C8" s="32"/>
      <c r="D8" s="52"/>
      <c r="E8" s="52"/>
      <c r="F8" s="52"/>
      <c r="G8" s="52"/>
      <c r="H8" s="52"/>
      <c r="I8" s="52"/>
      <c r="J8" s="52"/>
      <c r="K8" s="52"/>
      <c r="L8" s="34"/>
      <c r="M8" s="53"/>
      <c r="N8" s="54"/>
      <c r="O8" s="55"/>
      <c r="P8" s="49"/>
      <c r="Q8" s="56"/>
      <c r="R8" s="56"/>
      <c r="S8" s="56"/>
      <c r="T8" s="52"/>
      <c r="U8" s="57"/>
      <c r="V8" s="58"/>
      <c r="W8" s="39"/>
      <c r="Y8" s="59" t="s">
        <v>29</v>
      </c>
    </row>
    <row r="9" spans="1:25" s="4" customFormat="1" ht="45" x14ac:dyDescent="0.2">
      <c r="A9" s="60" t="s">
        <v>30</v>
      </c>
      <c r="B9" s="61" t="s">
        <v>31</v>
      </c>
      <c r="C9" s="62" t="s">
        <v>32</v>
      </c>
      <c r="D9" s="63" t="s">
        <v>33</v>
      </c>
      <c r="E9" s="63" t="s">
        <v>34</v>
      </c>
      <c r="F9" s="64" t="s">
        <v>35</v>
      </c>
      <c r="G9" s="65">
        <v>1.496</v>
      </c>
      <c r="H9" s="64" t="s">
        <v>36</v>
      </c>
      <c r="I9" s="66">
        <v>1160</v>
      </c>
      <c r="J9" s="66" t="s">
        <v>37</v>
      </c>
      <c r="K9" s="66" t="s">
        <v>38</v>
      </c>
      <c r="L9" s="67" t="s">
        <v>39</v>
      </c>
      <c r="M9" s="68">
        <v>22.6</v>
      </c>
      <c r="N9" s="69">
        <f>IF(M9&gt;0,1/M9*34.6*67.1,"")</f>
        <v>102.72831858407078</v>
      </c>
      <c r="O9" s="70">
        <v>15.8</v>
      </c>
      <c r="P9" s="71">
        <v>18.5</v>
      </c>
      <c r="Q9" s="66" t="s">
        <v>40</v>
      </c>
      <c r="R9" s="64" t="s">
        <v>41</v>
      </c>
      <c r="S9" s="66" t="s">
        <v>42</v>
      </c>
      <c r="T9" s="66"/>
      <c r="U9" s="72" t="s">
        <v>43</v>
      </c>
      <c r="V9" s="73">
        <f>IFERROR(IF(M9&lt;O9,"",(ROUNDDOWN(M9/O9*100,0))),"")</f>
        <v>143</v>
      </c>
      <c r="W9" s="74">
        <f>IF(Y9&lt;90,"",Y9)</f>
        <v>122</v>
      </c>
      <c r="Y9" s="75">
        <f>IFERROR(ROUNDDOWN(M9/P9*100,0),"")</f>
        <v>122</v>
      </c>
    </row>
    <row r="10" spans="1:25" s="4" customFormat="1" ht="24" customHeight="1" x14ac:dyDescent="0.2">
      <c r="A10" s="76"/>
      <c r="B10" s="77"/>
      <c r="C10" s="78"/>
      <c r="D10" s="63" t="s">
        <v>44</v>
      </c>
      <c r="E10" s="63" t="s">
        <v>45</v>
      </c>
      <c r="F10" s="64" t="s">
        <v>46</v>
      </c>
      <c r="G10" s="65">
        <v>1.496</v>
      </c>
      <c r="H10" s="64" t="s">
        <v>47</v>
      </c>
      <c r="I10" s="66">
        <v>1090</v>
      </c>
      <c r="J10" s="66" t="s">
        <v>48</v>
      </c>
      <c r="K10" s="66" t="s">
        <v>49</v>
      </c>
      <c r="L10" s="67" t="s">
        <v>39</v>
      </c>
      <c r="M10" s="68">
        <v>17.2</v>
      </c>
      <c r="N10" s="69">
        <f>IF(M10&gt;0,1/M10*34.6*67.1,"")</f>
        <v>134.98023255813953</v>
      </c>
      <c r="O10" s="70">
        <v>15.8</v>
      </c>
      <c r="P10" s="71">
        <v>18.5</v>
      </c>
      <c r="Q10" s="66" t="s">
        <v>50</v>
      </c>
      <c r="R10" s="64" t="s">
        <v>41</v>
      </c>
      <c r="S10" s="66" t="s">
        <v>42</v>
      </c>
      <c r="T10" s="66"/>
      <c r="U10" s="72" t="s">
        <v>51</v>
      </c>
      <c r="V10" s="73">
        <f>IFERROR(IF(M10&lt;O10,"",(ROUNDDOWN(M10/O10*100,0))),"")</f>
        <v>108</v>
      </c>
      <c r="W10" s="74">
        <f>IF(Y10&lt;90,"",Y10)</f>
        <v>92</v>
      </c>
      <c r="Y10" s="75">
        <f>IFERROR(ROUNDDOWN(M10/P10*100,0),"")</f>
        <v>92</v>
      </c>
    </row>
    <row r="11" spans="1:25" s="4" customFormat="1" ht="24" customHeight="1" x14ac:dyDescent="0.2">
      <c r="A11" s="76"/>
      <c r="B11" s="79"/>
      <c r="C11" s="80"/>
      <c r="D11" s="63" t="s">
        <v>52</v>
      </c>
      <c r="E11" s="63" t="s">
        <v>45</v>
      </c>
      <c r="F11" s="64" t="s">
        <v>46</v>
      </c>
      <c r="G11" s="65">
        <v>1.496</v>
      </c>
      <c r="H11" s="64" t="s">
        <v>47</v>
      </c>
      <c r="I11" s="66">
        <v>1170</v>
      </c>
      <c r="J11" s="66" t="s">
        <v>48</v>
      </c>
      <c r="K11" s="66" t="s">
        <v>53</v>
      </c>
      <c r="L11" s="67" t="s">
        <v>39</v>
      </c>
      <c r="M11" s="68">
        <v>14.6</v>
      </c>
      <c r="N11" s="69">
        <f>IF(M11&gt;0,1/M11*34.6*67.1,"")</f>
        <v>159.01780821917808</v>
      </c>
      <c r="O11" s="70">
        <v>15.8</v>
      </c>
      <c r="P11" s="71">
        <v>18.5</v>
      </c>
      <c r="Q11" s="66" t="s">
        <v>54</v>
      </c>
      <c r="R11" s="64" t="s">
        <v>41</v>
      </c>
      <c r="S11" s="66" t="s">
        <v>55</v>
      </c>
      <c r="T11" s="66"/>
      <c r="U11" s="72"/>
      <c r="V11" s="73" t="str">
        <f>IFERROR(IF(M11&lt;O11,"",(ROUNDDOWN(M11/O11*100,0))),"")</f>
        <v/>
      </c>
      <c r="W11" s="74" t="str">
        <f>IF(Y11&lt;90,"",Y11)</f>
        <v/>
      </c>
      <c r="Y11" s="75">
        <f>IFERROR(ROUNDDOWN(M11/P11*100,0),"")</f>
        <v>78</v>
      </c>
    </row>
    <row r="12" spans="1:25" s="4" customFormat="1" ht="24" customHeight="1" thickBot="1" x14ac:dyDescent="0.25">
      <c r="A12" s="81"/>
      <c r="B12" s="82" t="s">
        <v>31</v>
      </c>
      <c r="C12" s="83" t="s">
        <v>56</v>
      </c>
      <c r="D12" s="63" t="s">
        <v>57</v>
      </c>
      <c r="E12" s="63" t="s">
        <v>58</v>
      </c>
      <c r="F12" s="64" t="s">
        <v>59</v>
      </c>
      <c r="G12" s="65">
        <v>1.998</v>
      </c>
      <c r="H12" s="64" t="s">
        <v>60</v>
      </c>
      <c r="I12" s="66" t="s">
        <v>61</v>
      </c>
      <c r="J12" s="66" t="s">
        <v>62</v>
      </c>
      <c r="K12" s="66" t="s">
        <v>63</v>
      </c>
      <c r="L12" s="67" t="s">
        <v>64</v>
      </c>
      <c r="M12" s="84">
        <v>9.3000000000000007</v>
      </c>
      <c r="N12" s="85">
        <f>IF(M12&gt;0,1/M12*34.6*67.1,"")</f>
        <v>249.64086021505372</v>
      </c>
      <c r="O12" s="70">
        <v>9.1</v>
      </c>
      <c r="P12" s="71">
        <v>11.1</v>
      </c>
      <c r="Q12" s="66" t="s">
        <v>54</v>
      </c>
      <c r="R12" s="64" t="s">
        <v>41</v>
      </c>
      <c r="S12" s="66" t="s">
        <v>55</v>
      </c>
      <c r="T12" s="66"/>
      <c r="U12" s="72"/>
      <c r="V12" s="73">
        <f>IFERROR(IF(M12&lt;O12,"",(ROUNDDOWN(M12/O12*100,0))),"")</f>
        <v>102</v>
      </c>
      <c r="W12" s="74" t="str">
        <f>IF(Y12&lt;90,"",Y12)</f>
        <v/>
      </c>
      <c r="Y12" s="75">
        <f>IFERROR(ROUNDDOWN(M12/P12*100,0),"")</f>
        <v>83</v>
      </c>
    </row>
    <row r="14" spans="1:25" x14ac:dyDescent="0.2">
      <c r="B14" s="86" t="s">
        <v>65</v>
      </c>
      <c r="C14" s="87" t="s">
        <v>66</v>
      </c>
    </row>
  </sheetData>
  <mergeCells count="28">
    <mergeCell ref="T6:T8"/>
    <mergeCell ref="U6:U8"/>
    <mergeCell ref="D6:D8"/>
    <mergeCell ref="E6:E8"/>
    <mergeCell ref="F6:F8"/>
    <mergeCell ref="G6:G8"/>
    <mergeCell ref="R6:R8"/>
    <mergeCell ref="S6:S8"/>
    <mergeCell ref="M4:P4"/>
    <mergeCell ref="Q4:Q8"/>
    <mergeCell ref="R4:T5"/>
    <mergeCell ref="U4:U5"/>
    <mergeCell ref="V4:V8"/>
    <mergeCell ref="W4:W8"/>
    <mergeCell ref="M5:M8"/>
    <mergeCell ref="N5:N8"/>
    <mergeCell ref="O5:O8"/>
    <mergeCell ref="P5:P8"/>
    <mergeCell ref="S2:V2"/>
    <mergeCell ref="A4:A8"/>
    <mergeCell ref="B4:C8"/>
    <mergeCell ref="D4:D5"/>
    <mergeCell ref="F4:G5"/>
    <mergeCell ref="H4:H8"/>
    <mergeCell ref="I4:I8"/>
    <mergeCell ref="J4:J8"/>
    <mergeCell ref="K4:K8"/>
    <mergeCell ref="L4:L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2-１(普通・小型)</vt:lpstr>
      <vt:lpstr>'2-１(普通・小型)'!Print_Area</vt:lpstr>
      <vt:lpstr>'2-１(普通・小型)'!Print_Titles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2023-06-26T11:31:12Z</dcterms:created>
  <dcterms:modified xsi:type="dcterms:W3CDTF">2023-06-26T11:31:56Z</dcterms:modified>
</cp:coreProperties>
</file>