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EFB0491A-F1C4-420E-A3B9-F21DE7769843}" xr6:coauthVersionLast="47" xr6:coauthVersionMax="47" xr10:uidLastSave="{00000000-0000-0000-0000-000000000000}"/>
  <bookViews>
    <workbookView xWindow="-110" yWindow="-110" windowWidth="19420" windowHeight="10300" xr2:uid="{72545B0F-35BE-4CE1-8BCB-F4740D85CF57}"/>
  </bookViews>
  <sheets>
    <sheet name="（新）2-1(軽自動車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'（新）2-1(軽自動車)'!$A$8:$V$26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'（新）2-1(軽自動車)'!$A$2:$V$28</definedName>
    <definedName name="_xlnm.Print_Titles" localSheetId="0">'（新）2-1(軽自動車)'!$3:$8</definedName>
    <definedName name="_xlnm.Print_Titles">[2]乗用・ＲＶ車!$1:$7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  <c r="M21" i="1"/>
  <c r="U21" i="1"/>
  <c r="X21" i="1"/>
  <c r="V21" i="1" s="1"/>
  <c r="M22" i="1"/>
  <c r="U22" i="1"/>
  <c r="X22" i="1"/>
  <c r="V22" i="1" s="1"/>
  <c r="M23" i="1"/>
  <c r="U23" i="1"/>
  <c r="X23" i="1"/>
  <c r="V23" i="1" s="1"/>
  <c r="M24" i="1"/>
  <c r="U24" i="1"/>
  <c r="X24" i="1"/>
  <c r="V24" i="1" s="1"/>
  <c r="M25" i="1"/>
  <c r="U25" i="1"/>
  <c r="X25" i="1"/>
  <c r="V25" i="1" s="1"/>
  <c r="M26" i="1"/>
  <c r="U26" i="1"/>
  <c r="X26" i="1"/>
  <c r="V26" i="1" s="1"/>
</calcChain>
</file>

<file path=xl/sharedStrings.xml><?xml version="1.0" encoding="utf-8"?>
<sst xmlns="http://schemas.openxmlformats.org/spreadsheetml/2006/main" count="198" uniqueCount="86">
  <si>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</si>
  <si>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</si>
  <si>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</si>
  <si>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</si>
  <si>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</si>
  <si>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</si>
  <si>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</si>
  <si>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</si>
  <si>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rPh sb="21" eb="25">
      <t>カブシキガイシャ</t>
    </rPh>
    <phoneticPr fontId="6"/>
  </si>
  <si>
    <t>A</t>
  </si>
  <si>
    <t>3W</t>
  </si>
  <si>
    <t>V,FI,EP</t>
  </si>
  <si>
    <t>構造B</t>
  </si>
  <si>
    <t>1370～1400</t>
  </si>
  <si>
    <t>910～930</t>
  </si>
  <si>
    <t>5MT</t>
  </si>
  <si>
    <t>R06A</t>
  </si>
  <si>
    <t>3BD-DR17V</t>
    <phoneticPr fontId="5"/>
  </si>
  <si>
    <t>R</t>
  </si>
  <si>
    <t>1330～1360</t>
  </si>
  <si>
    <t>870～890</t>
  </si>
  <si>
    <r>
      <rPr>
        <u/>
        <sz val="8"/>
        <rFont val="ＭＳ Ｐゴシック"/>
        <family val="3"/>
        <charset val="128"/>
      </rPr>
      <t>☆☆☆☆</t>
    </r>
  </si>
  <si>
    <t>I,V,FI,EP</t>
  </si>
  <si>
    <t>1390～1420</t>
  </si>
  <si>
    <t>930～950</t>
  </si>
  <si>
    <t>4AT
(E)</t>
  </si>
  <si>
    <t>5BD-DR17V</t>
    <phoneticPr fontId="5"/>
  </si>
  <si>
    <t>V,FI,EP,AM</t>
  </si>
  <si>
    <t>1380～1410</t>
  </si>
  <si>
    <t>920～940</t>
  </si>
  <si>
    <t>5AT
(E)</t>
  </si>
  <si>
    <t>I,V,FI,EP</t>
    <phoneticPr fontId="5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</si>
  <si>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5"/>
  </si>
  <si>
    <t>1350～1380</t>
  </si>
  <si>
    <t>890～910</t>
  </si>
  <si>
    <t>1340～1370</t>
  </si>
  <si>
    <t>880～900</t>
  </si>
  <si>
    <t>ＮＶ１００　クリッパー</t>
  </si>
  <si>
    <t>※1</t>
  </si>
  <si>
    <t>I,V,FI</t>
  </si>
  <si>
    <t>3BD-DR16T</t>
    <phoneticPr fontId="5"/>
  </si>
  <si>
    <t>V,FI</t>
  </si>
  <si>
    <t>5MT×2</t>
  </si>
  <si>
    <t>1230～1240</t>
  </si>
  <si>
    <t>770～780</t>
  </si>
  <si>
    <t>1220～1230</t>
  </si>
  <si>
    <t>760～770</t>
  </si>
  <si>
    <t>1180～1190</t>
  </si>
  <si>
    <t>720～730</t>
  </si>
  <si>
    <t>ＮＴ１００　クリッパー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</si>
  <si>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</si>
  <si>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</si>
  <si>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5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</si>
  <si>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</si>
  <si>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5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</si>
  <si>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</si>
  <si>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</si>
  <si>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5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</si>
  <si>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</si>
  <si>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5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</si>
  <si>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</si>
  <si>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</si>
  <si>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</si>
  <si>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5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</si>
  <si>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</si>
  <si>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</si>
  <si>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</si>
  <si>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5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</si>
  <si>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</si>
  <si>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</si>
  <si>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</si>
  <si>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5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</si>
  <si>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</si>
  <si>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</si>
  <si>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WLTC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</si>
  <si>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5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</si>
  <si>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5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</si>
  <si>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</si>
  <si>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</si>
  <si>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</si>
  <si>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</si>
  <si>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</si>
  <si>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</si>
  <si>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5"/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</si>
  <si>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5"/>
  </si>
  <si>
    <r>
      <rPr>
        <sz val="8"/>
        <rFont val="ＭＳ Ｐゴシック"/>
        <family val="3"/>
        <charset val="128"/>
      </rPr>
      <t>当該自動車の製造又は輸入の事業を行う者の氏名又は名称　　　日産自動車株式会社　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</si>
</sst>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0.0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176" fontId="7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 applyProtection="1">
      <alignment horizontal="left" vertical="center"/>
      <protection locked="0"/>
    </xf>
    <xf numFmtId="177" fontId="7" fillId="0" borderId="7" xfId="2" applyNumberFormat="1" applyFont="1" applyBorder="1" applyAlignment="1">
      <alignment horizontal="center" vertical="center" wrapText="1"/>
    </xf>
    <xf numFmtId="176" fontId="7" fillId="0" borderId="11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 applyProtection="1">
      <alignment horizontal="left" vertical="center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11" fillId="0" borderId="12" xfId="3" applyFont="1" applyBorder="1" applyAlignment="1">
      <alignment vertical="center" wrapText="1"/>
    </xf>
    <xf numFmtId="176" fontId="7" fillId="0" borderId="16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3" borderId="2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/>
    </xf>
    <xf numFmtId="0" fontId="2" fillId="0" borderId="17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0" borderId="34" xfId="1" applyFont="1" applyBorder="1" applyAlignment="1">
      <alignment horizontal="center" shrinkToFit="1"/>
    </xf>
    <xf numFmtId="0" fontId="2" fillId="0" borderId="26" xfId="1" applyFont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2" fillId="0" borderId="3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19" xfId="1" applyFont="1" applyBorder="1"/>
    <xf numFmtId="0" fontId="12" fillId="0" borderId="19" xfId="1" applyFont="1" applyBorder="1"/>
    <xf numFmtId="0" fontId="12" fillId="0" borderId="0" xfId="1" applyFont="1"/>
    <xf numFmtId="0" fontId="2" fillId="0" borderId="19" xfId="1" applyFont="1" applyBorder="1" applyProtection="1">
      <protection locked="0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16" fillId="0" borderId="0" xfId="1" applyFont="1"/>
  </cellXfs>
  <cellStyles count="4">
    <cellStyle name="標準" xfId="0" builtinId="0"/>
    <cellStyle name="標準 2" xfId="1" xr:uid="{0B4D63C2-BDF6-48B4-AC26-372E8A033999}"/>
    <cellStyle name="標準 2 2" xfId="3" xr:uid="{3E6F3FF4-BCF2-4682-BFD2-919EC7404AEA}"/>
    <cellStyle name="標準 2 3" xfId="2" xr:uid="{87A6C3A0-12C9-4D0B-BE8F-CFEBC1843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8034-AE89-45FF-92D1-12BC055855E8}">
  <sheetPr>
    <tabColor theme="9"/>
    <pageSetUpPr fitToPage="1"/>
  </sheetPr>
  <dimension ref="A1:X36"/>
  <sheetViews>
    <sheetView showGridLines="0" tabSelected="1" view="pageBreakPreview" zoomScale="130" zoomScaleNormal="140" zoomScaleSheetLayoutView="130" workbookViewId="0"/>
  </sheetViews>
  <sheetFormatPr defaultColWidth="8.25" defaultRowHeight="10" x14ac:dyDescent="0.2"/>
  <cols>
    <col min="1" max="1" width="7.9140625" style="1" customWidth="1"/>
    <col min="2" max="2" width="3.58203125" style="1" bestFit="1" customWidth="1"/>
    <col min="3" max="3" width="16.9140625" style="1" bestFit="1" customWidth="1"/>
    <col min="4" max="4" width="8.25" style="1" customWidth="1"/>
    <col min="5" max="5" width="7.4140625" style="1" customWidth="1"/>
    <col min="6" max="6" width="5.4140625" style="1" bestFit="1" customWidth="1"/>
    <col min="7" max="7" width="8.58203125" style="1" customWidth="1"/>
    <col min="8" max="9" width="9.5" style="1" customWidth="1"/>
    <col min="10" max="10" width="10" style="1" customWidth="1"/>
    <col min="11" max="11" width="9.08203125" style="1" customWidth="1"/>
    <col min="12" max="12" width="6.75" style="1" customWidth="1"/>
    <col min="13" max="13" width="8.25" style="1" customWidth="1"/>
    <col min="14" max="15" width="8.33203125" style="1" customWidth="1"/>
    <col min="16" max="16" width="11.58203125" style="1" customWidth="1"/>
    <col min="17" max="17" width="9.1640625" style="1" customWidth="1"/>
    <col min="18" max="18" width="5.5" style="1" customWidth="1"/>
    <col min="19" max="19" width="11.83203125" style="1" customWidth="1"/>
    <col min="20" max="20" width="10.08203125" style="1" bestFit="1" customWidth="1"/>
    <col min="21" max="22" width="7.58203125" style="1" bestFit="1" customWidth="1"/>
    <col min="23" max="16384" width="8.25" style="1"/>
  </cols>
  <sheetData>
    <row r="1" spans="1:24" ht="21.75" customHeight="1" x14ac:dyDescent="0.35">
      <c r="A1" s="86"/>
      <c r="B1" s="85"/>
      <c r="P1" s="84"/>
    </row>
    <row r="2" spans="1:24" ht="15.5" x14ac:dyDescent="0.35">
      <c r="E2" s="83"/>
      <c r="J2" s="79" t="s">
        <v>85</v>
      </c>
      <c r="K2" s="79"/>
      <c r="L2" s="79"/>
      <c r="M2" s="79"/>
      <c r="N2" s="79"/>
      <c r="O2" s="79"/>
      <c r="P2" s="79"/>
      <c r="Q2" s="79"/>
      <c r="R2" s="82"/>
      <c r="S2" s="82"/>
      <c r="T2" s="82"/>
      <c r="U2" s="82"/>
      <c r="V2" s="82"/>
    </row>
    <row r="3" spans="1:24" ht="23.25" customHeight="1" x14ac:dyDescent="0.35">
      <c r="A3" s="81" t="s">
        <v>84</v>
      </c>
      <c r="B3" s="80"/>
      <c r="C3" s="79"/>
      <c r="I3" s="79"/>
      <c r="P3" s="78"/>
      <c r="U3" s="78"/>
      <c r="V3" s="77" t="s">
        <v>83</v>
      </c>
    </row>
    <row r="4" spans="1:24" ht="14.25" customHeight="1" thickBot="1" x14ac:dyDescent="0.25">
      <c r="A4" s="53" t="s">
        <v>82</v>
      </c>
      <c r="B4" s="75" t="s">
        <v>81</v>
      </c>
      <c r="C4" s="76"/>
      <c r="D4" s="74"/>
      <c r="E4" s="75" t="s">
        <v>80</v>
      </c>
      <c r="F4" s="74"/>
      <c r="G4" s="52" t="s">
        <v>79</v>
      </c>
      <c r="H4" s="52" t="s">
        <v>78</v>
      </c>
      <c r="I4" s="52" t="s">
        <v>77</v>
      </c>
      <c r="J4" s="52" t="s">
        <v>76</v>
      </c>
      <c r="K4" s="73" t="s">
        <v>75</v>
      </c>
      <c r="L4" s="72" t="s">
        <v>74</v>
      </c>
      <c r="M4" s="71"/>
      <c r="N4" s="71"/>
      <c r="O4" s="70"/>
      <c r="P4" s="69"/>
      <c r="Q4" s="68"/>
      <c r="R4" s="67"/>
      <c r="S4" s="66"/>
      <c r="T4" s="65"/>
      <c r="U4" s="64" t="s">
        <v>73</v>
      </c>
      <c r="V4" s="63" t="s">
        <v>72</v>
      </c>
    </row>
    <row r="5" spans="1:24" ht="14.25" customHeight="1" x14ac:dyDescent="0.2">
      <c r="A5" s="50"/>
      <c r="B5" s="49"/>
      <c r="C5" s="51"/>
      <c r="D5" s="62"/>
      <c r="E5" s="39"/>
      <c r="F5" s="62"/>
      <c r="G5" s="50"/>
      <c r="H5" s="50"/>
      <c r="I5" s="50"/>
      <c r="J5" s="50"/>
      <c r="K5" s="49"/>
      <c r="L5" s="61" t="s">
        <v>71</v>
      </c>
      <c r="M5" s="60" t="s">
        <v>70</v>
      </c>
      <c r="N5" s="59" t="s">
        <v>69</v>
      </c>
      <c r="O5" s="58" t="s">
        <v>68</v>
      </c>
      <c r="P5" s="44" t="s">
        <v>67</v>
      </c>
      <c r="Q5" s="57" t="s">
        <v>66</v>
      </c>
      <c r="R5" s="56"/>
      <c r="S5" s="55"/>
      <c r="T5" s="54" t="s">
        <v>65</v>
      </c>
      <c r="U5" s="42"/>
      <c r="V5" s="30"/>
    </row>
    <row r="6" spans="1:24" ht="14.25" customHeight="1" x14ac:dyDescent="0.2">
      <c r="A6" s="50"/>
      <c r="B6" s="49"/>
      <c r="C6" s="51"/>
      <c r="D6" s="53" t="s">
        <v>64</v>
      </c>
      <c r="E6" s="53" t="s">
        <v>64</v>
      </c>
      <c r="F6" s="52" t="s">
        <v>63</v>
      </c>
      <c r="G6" s="50"/>
      <c r="H6" s="50"/>
      <c r="I6" s="50"/>
      <c r="J6" s="50"/>
      <c r="K6" s="49"/>
      <c r="L6" s="48"/>
      <c r="M6" s="47"/>
      <c r="N6" s="46"/>
      <c r="O6" s="35"/>
      <c r="P6" s="45" t="s">
        <v>62</v>
      </c>
      <c r="Q6" s="44" t="s">
        <v>61</v>
      </c>
      <c r="R6" s="44"/>
      <c r="S6" s="44"/>
      <c r="T6" s="43" t="s">
        <v>60</v>
      </c>
      <c r="U6" s="42"/>
      <c r="V6" s="30"/>
    </row>
    <row r="7" spans="1:24" x14ac:dyDescent="0.2">
      <c r="A7" s="50"/>
      <c r="B7" s="49"/>
      <c r="C7" s="51"/>
      <c r="D7" s="50"/>
      <c r="E7" s="50"/>
      <c r="F7" s="50"/>
      <c r="G7" s="50"/>
      <c r="H7" s="50"/>
      <c r="I7" s="50"/>
      <c r="J7" s="50"/>
      <c r="K7" s="49"/>
      <c r="L7" s="48"/>
      <c r="M7" s="47"/>
      <c r="N7" s="46"/>
      <c r="O7" s="35"/>
      <c r="P7" s="45" t="s">
        <v>59</v>
      </c>
      <c r="Q7" s="44" t="s">
        <v>58</v>
      </c>
      <c r="R7" s="44" t="s">
        <v>57</v>
      </c>
      <c r="S7" s="44" t="s">
        <v>56</v>
      </c>
      <c r="T7" s="43" t="s">
        <v>55</v>
      </c>
      <c r="U7" s="42"/>
      <c r="V7" s="30"/>
    </row>
    <row r="8" spans="1:24" x14ac:dyDescent="0.2">
      <c r="A8" s="40"/>
      <c r="B8" s="39"/>
      <c r="C8" s="41"/>
      <c r="D8" s="40"/>
      <c r="E8" s="40"/>
      <c r="F8" s="40"/>
      <c r="G8" s="40"/>
      <c r="H8" s="40"/>
      <c r="I8" s="40"/>
      <c r="J8" s="40"/>
      <c r="K8" s="39"/>
      <c r="L8" s="38"/>
      <c r="M8" s="37"/>
      <c r="N8" s="36"/>
      <c r="O8" s="35"/>
      <c r="P8" s="34" t="s">
        <v>54</v>
      </c>
      <c r="Q8" s="34" t="s">
        <v>53</v>
      </c>
      <c r="R8" s="34" t="s">
        <v>52</v>
      </c>
      <c r="S8" s="33"/>
      <c r="T8" s="32" t="s">
        <v>51</v>
      </c>
      <c r="U8" s="31"/>
      <c r="V8" s="30"/>
    </row>
    <row r="9" spans="1:24" ht="24" customHeight="1" x14ac:dyDescent="0.2">
      <c r="A9" s="29" t="s">
        <v>50</v>
      </c>
      <c r="B9" s="20" t="s">
        <v>38</v>
      </c>
      <c r="C9" s="25" t="s">
        <v>49</v>
      </c>
      <c r="D9" s="6" t="s">
        <v>40</v>
      </c>
      <c r="E9" s="3" t="s">
        <v>16</v>
      </c>
      <c r="F9" s="13">
        <v>0.65800000000000003</v>
      </c>
      <c r="G9" s="12" t="s">
        <v>15</v>
      </c>
      <c r="H9" s="3" t="s">
        <v>48</v>
      </c>
      <c r="I9" s="3">
        <v>350</v>
      </c>
      <c r="J9" s="3" t="s">
        <v>47</v>
      </c>
      <c r="K9" s="11" t="s">
        <v>32</v>
      </c>
      <c r="L9" s="18">
        <v>18.2</v>
      </c>
      <c r="M9" s="17">
        <f>IF(L9&gt;0,1/L9*34.6*67.1,"")</f>
        <v>127.56373626373626</v>
      </c>
      <c r="N9" s="8">
        <v>18.2</v>
      </c>
      <c r="O9" s="7">
        <v>21</v>
      </c>
      <c r="P9" s="3" t="s">
        <v>41</v>
      </c>
      <c r="Q9" s="3" t="s">
        <v>10</v>
      </c>
      <c r="R9" s="3" t="s">
        <v>18</v>
      </c>
      <c r="S9" s="6"/>
      <c r="T9" s="5"/>
      <c r="U9" s="4">
        <f>IFERROR(IF(L9&lt;N9,"",(ROUNDDOWN(L9/N9*100,0))),"")</f>
        <v>100</v>
      </c>
      <c r="V9" s="3" t="str">
        <f>IF(X9&lt;90,"",X9)</f>
        <v/>
      </c>
      <c r="X9" s="2">
        <f>IFERROR(ROUNDDOWN(L9/O9*100,0),"")</f>
        <v>86</v>
      </c>
    </row>
    <row r="10" spans="1:24" ht="24" customHeight="1" x14ac:dyDescent="0.2">
      <c r="A10" s="21"/>
      <c r="B10" s="28"/>
      <c r="C10" s="23"/>
      <c r="D10" s="6" t="s">
        <v>40</v>
      </c>
      <c r="E10" s="3" t="s">
        <v>16</v>
      </c>
      <c r="F10" s="13">
        <v>0.65800000000000003</v>
      </c>
      <c r="G10" s="12" t="s">
        <v>15</v>
      </c>
      <c r="H10" s="3">
        <v>790</v>
      </c>
      <c r="I10" s="3">
        <v>350</v>
      </c>
      <c r="J10" s="3">
        <v>1250</v>
      </c>
      <c r="K10" s="11" t="s">
        <v>32</v>
      </c>
      <c r="L10" s="18">
        <v>17.7</v>
      </c>
      <c r="M10" s="17">
        <f>IF(L10&gt;0,1/L10*34.6*67.1,"")</f>
        <v>131.16723163841806</v>
      </c>
      <c r="N10" s="8">
        <v>18</v>
      </c>
      <c r="O10" s="7">
        <v>20.399999999999999</v>
      </c>
      <c r="P10" s="3" t="s">
        <v>41</v>
      </c>
      <c r="Q10" s="3" t="s">
        <v>10</v>
      </c>
      <c r="R10" s="3" t="s">
        <v>18</v>
      </c>
      <c r="S10" s="6"/>
      <c r="T10" s="5"/>
      <c r="U10" s="4" t="str">
        <f>IFERROR(IF(L10&lt;N10,"",(ROUNDDOWN(L10/N10*100,0))),"")</f>
        <v/>
      </c>
      <c r="V10" s="3" t="str">
        <f>IF(X10&lt;90,"",X10)</f>
        <v/>
      </c>
      <c r="X10" s="2">
        <f>IFERROR(ROUNDDOWN(L10/O10*100,0),"")</f>
        <v>86</v>
      </c>
    </row>
    <row r="11" spans="1:24" ht="24" customHeight="1" x14ac:dyDescent="0.2">
      <c r="A11" s="21"/>
      <c r="B11" s="28"/>
      <c r="C11" s="26"/>
      <c r="D11" s="6" t="s">
        <v>40</v>
      </c>
      <c r="E11" s="3" t="s">
        <v>16</v>
      </c>
      <c r="F11" s="13">
        <v>0.65800000000000003</v>
      </c>
      <c r="G11" s="12" t="s">
        <v>25</v>
      </c>
      <c r="H11" s="3">
        <v>750</v>
      </c>
      <c r="I11" s="3">
        <v>350</v>
      </c>
      <c r="J11" s="3">
        <v>1210</v>
      </c>
      <c r="K11" s="11" t="s">
        <v>12</v>
      </c>
      <c r="L11" s="18">
        <v>15.5</v>
      </c>
      <c r="M11" s="17">
        <f>IF(L11&gt;0,1/L11*34.6*67.1,"")</f>
        <v>149.78451612903226</v>
      </c>
      <c r="N11" s="8">
        <v>16</v>
      </c>
      <c r="O11" s="7">
        <v>19.8</v>
      </c>
      <c r="P11" s="3" t="s">
        <v>41</v>
      </c>
      <c r="Q11" s="3" t="s">
        <v>10</v>
      </c>
      <c r="R11" s="3" t="s">
        <v>18</v>
      </c>
      <c r="S11" s="6"/>
      <c r="T11" s="5"/>
      <c r="U11" s="4" t="str">
        <f>IFERROR(IF(L11&lt;N11,"",(ROUNDDOWN(L11/N11*100,0))),"")</f>
        <v/>
      </c>
      <c r="V11" s="3" t="str">
        <f>IF(X11&lt;90,"",X11)</f>
        <v/>
      </c>
      <c r="X11" s="2">
        <f>IFERROR(ROUNDDOWN(L11/O11*100,0),"")</f>
        <v>78</v>
      </c>
    </row>
    <row r="12" spans="1:24" ht="24" customHeight="1" x14ac:dyDescent="0.2">
      <c r="A12" s="21"/>
      <c r="B12" s="28"/>
      <c r="C12" s="26"/>
      <c r="D12" s="6" t="s">
        <v>40</v>
      </c>
      <c r="E12" s="3" t="s">
        <v>16</v>
      </c>
      <c r="F12" s="13">
        <v>0.65800000000000003</v>
      </c>
      <c r="G12" s="12" t="s">
        <v>15</v>
      </c>
      <c r="H12" s="3" t="s">
        <v>46</v>
      </c>
      <c r="I12" s="3">
        <v>350</v>
      </c>
      <c r="J12" s="3" t="s">
        <v>45</v>
      </c>
      <c r="K12" s="11" t="s">
        <v>12</v>
      </c>
      <c r="L12" s="18">
        <v>18.2</v>
      </c>
      <c r="M12" s="17">
        <f>IF(L12&gt;0,1/L12*34.6*67.1,"")</f>
        <v>127.56373626373626</v>
      </c>
      <c r="N12" s="8">
        <v>18</v>
      </c>
      <c r="O12" s="7">
        <v>20.399999999999999</v>
      </c>
      <c r="P12" s="3" t="s">
        <v>41</v>
      </c>
      <c r="Q12" s="3" t="s">
        <v>10</v>
      </c>
      <c r="R12" s="3" t="s">
        <v>9</v>
      </c>
      <c r="S12" s="6"/>
      <c r="T12" s="5"/>
      <c r="U12" s="4">
        <f>IFERROR(IF(L12&lt;N12,"",(ROUNDDOWN(L12/N12*100,0))),"")</f>
        <v>101</v>
      </c>
      <c r="V12" s="3" t="str">
        <f>IF(X12&lt;90,"",X12)</f>
        <v/>
      </c>
      <c r="X12" s="2">
        <f>IFERROR(ROUNDDOWN(L12/O12*100,0),"")</f>
        <v>89</v>
      </c>
    </row>
    <row r="13" spans="1:24" ht="24" customHeight="1" x14ac:dyDescent="0.2">
      <c r="A13" s="21"/>
      <c r="B13" s="28"/>
      <c r="C13" s="26"/>
      <c r="D13" s="6" t="s">
        <v>40</v>
      </c>
      <c r="E13" s="3" t="s">
        <v>16</v>
      </c>
      <c r="F13" s="13">
        <v>0.65800000000000003</v>
      </c>
      <c r="G13" s="12" t="s">
        <v>15</v>
      </c>
      <c r="H13" s="3">
        <v>830</v>
      </c>
      <c r="I13" s="3">
        <v>350</v>
      </c>
      <c r="J13" s="3">
        <v>1290</v>
      </c>
      <c r="K13" s="11" t="s">
        <v>12</v>
      </c>
      <c r="L13" s="18">
        <v>17.7</v>
      </c>
      <c r="M13" s="17">
        <f>IF(L13&gt;0,1/L13*34.6*67.1,"")</f>
        <v>131.16723163841806</v>
      </c>
      <c r="N13" s="8">
        <v>18</v>
      </c>
      <c r="O13" s="7">
        <v>20.399999999999999</v>
      </c>
      <c r="P13" s="3" t="s">
        <v>41</v>
      </c>
      <c r="Q13" s="3" t="s">
        <v>10</v>
      </c>
      <c r="R13" s="3" t="s">
        <v>9</v>
      </c>
      <c r="S13" s="6"/>
      <c r="T13" s="5"/>
      <c r="U13" s="4" t="str">
        <f>IFERROR(IF(L13&lt;N13,"",(ROUNDDOWN(L13/N13*100,0))),"")</f>
        <v/>
      </c>
      <c r="V13" s="3" t="str">
        <f>IF(X13&lt;90,"",X13)</f>
        <v/>
      </c>
      <c r="X13" s="2">
        <f>IFERROR(ROUNDDOWN(L13/O13*100,0),"")</f>
        <v>86</v>
      </c>
    </row>
    <row r="14" spans="1:24" ht="24" customHeight="1" x14ac:dyDescent="0.2">
      <c r="A14" s="21"/>
      <c r="B14" s="28"/>
      <c r="C14" s="26"/>
      <c r="D14" s="6" t="s">
        <v>40</v>
      </c>
      <c r="E14" s="3" t="s">
        <v>16</v>
      </c>
      <c r="F14" s="13">
        <v>0.65800000000000003</v>
      </c>
      <c r="G14" s="12" t="s">
        <v>42</v>
      </c>
      <c r="H14" s="3" t="s">
        <v>44</v>
      </c>
      <c r="I14" s="3">
        <v>350</v>
      </c>
      <c r="J14" s="3" t="s">
        <v>43</v>
      </c>
      <c r="K14" s="11" t="s">
        <v>12</v>
      </c>
      <c r="L14" s="18">
        <v>18.2</v>
      </c>
      <c r="M14" s="17">
        <f>IF(L14&gt;0,1/L14*34.6*67.1,"")</f>
        <v>127.56373626373626</v>
      </c>
      <c r="N14" s="8">
        <v>18</v>
      </c>
      <c r="O14" s="7">
        <v>20.399999999999999</v>
      </c>
      <c r="P14" s="3" t="s">
        <v>41</v>
      </c>
      <c r="Q14" s="3" t="s">
        <v>10</v>
      </c>
      <c r="R14" s="3" t="s">
        <v>9</v>
      </c>
      <c r="S14" s="6"/>
      <c r="T14" s="5"/>
      <c r="U14" s="4">
        <f>IFERROR(IF(L14&lt;N14,"",(ROUNDDOWN(L14/N14*100,0))),"")</f>
        <v>101</v>
      </c>
      <c r="V14" s="3" t="str">
        <f>IF(X14&lt;90,"",X14)</f>
        <v/>
      </c>
      <c r="X14" s="2">
        <f>IFERROR(ROUNDDOWN(L14/O14*100,0),"")</f>
        <v>89</v>
      </c>
    </row>
    <row r="15" spans="1:24" ht="24" customHeight="1" x14ac:dyDescent="0.2">
      <c r="A15" s="21"/>
      <c r="B15" s="28"/>
      <c r="C15" s="26"/>
      <c r="D15" s="6" t="s">
        <v>40</v>
      </c>
      <c r="E15" s="3" t="s">
        <v>16</v>
      </c>
      <c r="F15" s="13">
        <v>0.65800000000000003</v>
      </c>
      <c r="G15" s="12" t="s">
        <v>42</v>
      </c>
      <c r="H15" s="3">
        <v>840</v>
      </c>
      <c r="I15" s="3">
        <v>350</v>
      </c>
      <c r="J15" s="3">
        <v>1300</v>
      </c>
      <c r="K15" s="11" t="s">
        <v>12</v>
      </c>
      <c r="L15" s="18">
        <v>17.7</v>
      </c>
      <c r="M15" s="17">
        <f>IF(L15&gt;0,1/L15*34.6*67.1,"")</f>
        <v>131.16723163841806</v>
      </c>
      <c r="N15" s="8">
        <v>18</v>
      </c>
      <c r="O15" s="7">
        <v>20.399999999999999</v>
      </c>
      <c r="P15" s="3" t="s">
        <v>41</v>
      </c>
      <c r="Q15" s="3" t="s">
        <v>10</v>
      </c>
      <c r="R15" s="3" t="s">
        <v>9</v>
      </c>
      <c r="S15" s="6"/>
      <c r="T15" s="5"/>
      <c r="U15" s="4" t="str">
        <f>IFERROR(IF(L15&lt;N15,"",(ROUNDDOWN(L15/N15*100,0))),"")</f>
        <v/>
      </c>
      <c r="V15" s="3" t="str">
        <f>IF(X15&lt;90,"",X15)</f>
        <v/>
      </c>
      <c r="X15" s="2">
        <f>IFERROR(ROUNDDOWN(L15/O15*100,0),"")</f>
        <v>86</v>
      </c>
    </row>
    <row r="16" spans="1:24" ht="24" customHeight="1" x14ac:dyDescent="0.2">
      <c r="A16" s="21"/>
      <c r="B16" s="28"/>
      <c r="C16" s="26"/>
      <c r="D16" s="6" t="s">
        <v>40</v>
      </c>
      <c r="E16" s="3" t="s">
        <v>16</v>
      </c>
      <c r="F16" s="13">
        <v>0.65800000000000003</v>
      </c>
      <c r="G16" s="12" t="s">
        <v>25</v>
      </c>
      <c r="H16" s="3">
        <v>790</v>
      </c>
      <c r="I16" s="3">
        <v>350</v>
      </c>
      <c r="J16" s="3">
        <v>1250</v>
      </c>
      <c r="K16" s="11" t="s">
        <v>12</v>
      </c>
      <c r="L16" s="18">
        <v>15.5</v>
      </c>
      <c r="M16" s="17">
        <f>IF(L16&gt;0,1/L16*34.6*67.1,"")</f>
        <v>149.78451612903226</v>
      </c>
      <c r="N16" s="8">
        <v>16</v>
      </c>
      <c r="O16" s="7">
        <v>19.8</v>
      </c>
      <c r="P16" s="3" t="s">
        <v>41</v>
      </c>
      <c r="Q16" s="3" t="s">
        <v>10</v>
      </c>
      <c r="R16" s="3" t="s">
        <v>9</v>
      </c>
      <c r="S16" s="6"/>
      <c r="T16" s="5"/>
      <c r="U16" s="4" t="str">
        <f>IFERROR(IF(L16&lt;N16,"",(ROUNDDOWN(L16/N16*100,0))),"")</f>
        <v/>
      </c>
      <c r="V16" s="3" t="str">
        <f>IF(X16&lt;90,"",X16)</f>
        <v/>
      </c>
      <c r="X16" s="2">
        <f>IFERROR(ROUNDDOWN(L16/O16*100,0),"")</f>
        <v>78</v>
      </c>
    </row>
    <row r="17" spans="1:24" ht="24" customHeight="1" x14ac:dyDescent="0.2">
      <c r="A17" s="21"/>
      <c r="B17" s="28"/>
      <c r="C17" s="26"/>
      <c r="D17" s="6" t="s">
        <v>40</v>
      </c>
      <c r="E17" s="3" t="s">
        <v>16</v>
      </c>
      <c r="F17" s="13">
        <v>0.65800000000000003</v>
      </c>
      <c r="G17" s="12" t="s">
        <v>25</v>
      </c>
      <c r="H17" s="3">
        <v>750</v>
      </c>
      <c r="I17" s="3">
        <v>350</v>
      </c>
      <c r="J17" s="3">
        <v>1210</v>
      </c>
      <c r="K17" s="11" t="s">
        <v>12</v>
      </c>
      <c r="L17" s="18">
        <v>15.7</v>
      </c>
      <c r="M17" s="17">
        <f>IF(L17&gt;0,1/L17*34.6*67.1,"")</f>
        <v>147.87643312101909</v>
      </c>
      <c r="N17" s="8">
        <v>16</v>
      </c>
      <c r="O17" s="7">
        <v>19.8</v>
      </c>
      <c r="P17" s="3" t="s">
        <v>39</v>
      </c>
      <c r="Q17" s="3" t="s">
        <v>10</v>
      </c>
      <c r="R17" s="3" t="s">
        <v>18</v>
      </c>
      <c r="S17" s="6"/>
      <c r="T17" s="5"/>
      <c r="U17" s="4" t="str">
        <f>IFERROR(IF(L17&lt;N17,"",(ROUNDDOWN(L17/N17*100,0))),"")</f>
        <v/>
      </c>
      <c r="V17" s="3" t="str">
        <f>IF(X17&lt;90,"",X17)</f>
        <v/>
      </c>
      <c r="X17" s="2">
        <f>IFERROR(ROUNDDOWN(L17/O17*100,0),"")</f>
        <v>79</v>
      </c>
    </row>
    <row r="18" spans="1:24" ht="24" customHeight="1" x14ac:dyDescent="0.2">
      <c r="A18" s="21"/>
      <c r="B18" s="28"/>
      <c r="C18" s="26"/>
      <c r="D18" s="6" t="s">
        <v>40</v>
      </c>
      <c r="E18" s="3" t="s">
        <v>16</v>
      </c>
      <c r="F18" s="13">
        <v>0.65800000000000003</v>
      </c>
      <c r="G18" s="12" t="s">
        <v>25</v>
      </c>
      <c r="H18" s="3">
        <v>810</v>
      </c>
      <c r="I18" s="3">
        <v>350</v>
      </c>
      <c r="J18" s="3">
        <v>1270</v>
      </c>
      <c r="K18" s="11" t="s">
        <v>12</v>
      </c>
      <c r="L18" s="18">
        <v>15.4</v>
      </c>
      <c r="M18" s="17">
        <f>IF(L18&gt;0,1/L18*34.6*67.1,"")</f>
        <v>150.75714285714284</v>
      </c>
      <c r="N18" s="8">
        <v>16</v>
      </c>
      <c r="O18" s="7">
        <v>19.8</v>
      </c>
      <c r="P18" s="3" t="s">
        <v>39</v>
      </c>
      <c r="Q18" s="3" t="s">
        <v>10</v>
      </c>
      <c r="R18" s="3" t="s">
        <v>18</v>
      </c>
      <c r="S18" s="6"/>
      <c r="T18" s="5"/>
      <c r="U18" s="4" t="str">
        <f>IFERROR(IF(L18&lt;N18,"",(ROUNDDOWN(L18/N18*100,0))),"")</f>
        <v/>
      </c>
      <c r="V18" s="3" t="str">
        <f>IF(X18&lt;90,"",X18)</f>
        <v/>
      </c>
      <c r="X18" s="2">
        <f>IFERROR(ROUNDDOWN(L18/O18*100,0),"")</f>
        <v>77</v>
      </c>
    </row>
    <row r="19" spans="1:24" ht="24" customHeight="1" x14ac:dyDescent="0.2">
      <c r="A19" s="21"/>
      <c r="B19" s="28"/>
      <c r="C19" s="26"/>
      <c r="D19" s="6" t="s">
        <v>40</v>
      </c>
      <c r="E19" s="3" t="s">
        <v>16</v>
      </c>
      <c r="F19" s="13">
        <v>0.65800000000000003</v>
      </c>
      <c r="G19" s="12" t="s">
        <v>25</v>
      </c>
      <c r="H19" s="3">
        <v>790</v>
      </c>
      <c r="I19" s="3">
        <v>350</v>
      </c>
      <c r="J19" s="3">
        <v>1250</v>
      </c>
      <c r="K19" s="11" t="s">
        <v>12</v>
      </c>
      <c r="L19" s="18">
        <v>15.7</v>
      </c>
      <c r="M19" s="17">
        <f>IF(L19&gt;0,1/L19*34.6*67.1,"")</f>
        <v>147.87643312101909</v>
      </c>
      <c r="N19" s="8">
        <v>16</v>
      </c>
      <c r="O19" s="7">
        <v>19.8</v>
      </c>
      <c r="P19" s="3" t="s">
        <v>39</v>
      </c>
      <c r="Q19" s="3" t="s">
        <v>10</v>
      </c>
      <c r="R19" s="3" t="s">
        <v>9</v>
      </c>
      <c r="S19" s="6"/>
      <c r="T19" s="5"/>
      <c r="U19" s="4" t="str">
        <f>IFERROR(IF(L19&lt;N19,"",(ROUNDDOWN(L19/N19*100,0))),"")</f>
        <v/>
      </c>
      <c r="V19" s="3" t="str">
        <f>IF(X19&lt;90,"",X19)</f>
        <v/>
      </c>
      <c r="X19" s="2">
        <f>IFERROR(ROUNDDOWN(L19/O19*100,0),"")</f>
        <v>79</v>
      </c>
    </row>
    <row r="20" spans="1:24" ht="24" customHeight="1" x14ac:dyDescent="0.2">
      <c r="A20" s="21"/>
      <c r="B20" s="27"/>
      <c r="C20" s="26"/>
      <c r="D20" s="6" t="s">
        <v>40</v>
      </c>
      <c r="E20" s="3" t="s">
        <v>16</v>
      </c>
      <c r="F20" s="13">
        <v>0.65800000000000003</v>
      </c>
      <c r="G20" s="12" t="s">
        <v>25</v>
      </c>
      <c r="H20" s="3">
        <v>850</v>
      </c>
      <c r="I20" s="3">
        <v>350</v>
      </c>
      <c r="J20" s="3">
        <v>1310</v>
      </c>
      <c r="K20" s="11" t="s">
        <v>12</v>
      </c>
      <c r="L20" s="18">
        <v>15.4</v>
      </c>
      <c r="M20" s="17">
        <f>IF(L20&gt;0,1/L20*34.6*67.1,"")</f>
        <v>150.75714285714284</v>
      </c>
      <c r="N20" s="8">
        <v>16</v>
      </c>
      <c r="O20" s="7">
        <v>19.8</v>
      </c>
      <c r="P20" s="3" t="s">
        <v>39</v>
      </c>
      <c r="Q20" s="3" t="s">
        <v>10</v>
      </c>
      <c r="R20" s="3" t="s">
        <v>9</v>
      </c>
      <c r="S20" s="6"/>
      <c r="T20" s="5"/>
      <c r="U20" s="4" t="str">
        <f>IFERROR(IF(L20&lt;N20,"",(ROUNDDOWN(L20/N20*100,0))),"")</f>
        <v/>
      </c>
      <c r="V20" s="3" t="str">
        <f>IF(X20&lt;90,"",X20)</f>
        <v/>
      </c>
      <c r="X20" s="2">
        <f>IFERROR(ROUNDDOWN(L20/O20*100,0),"")</f>
        <v>77</v>
      </c>
    </row>
    <row r="21" spans="1:24" ht="24" customHeight="1" x14ac:dyDescent="0.2">
      <c r="A21" s="21"/>
      <c r="B21" s="20" t="s">
        <v>38</v>
      </c>
      <c r="C21" s="25" t="s">
        <v>37</v>
      </c>
      <c r="D21" s="6" t="s">
        <v>26</v>
      </c>
      <c r="E21" s="3" t="s">
        <v>16</v>
      </c>
      <c r="F21" s="13">
        <v>0.65800000000000003</v>
      </c>
      <c r="G21" s="12" t="s">
        <v>30</v>
      </c>
      <c r="H21" s="3" t="s">
        <v>36</v>
      </c>
      <c r="I21" s="3">
        <v>350</v>
      </c>
      <c r="J21" s="3" t="s">
        <v>35</v>
      </c>
      <c r="K21" s="11" t="s">
        <v>32</v>
      </c>
      <c r="L21" s="24">
        <v>16.399999999999999</v>
      </c>
      <c r="M21" s="17">
        <f>IF(L21&gt;0,1/L21*34.6*67.1,"")</f>
        <v>141.56463414634146</v>
      </c>
      <c r="N21" s="8">
        <v>15.4</v>
      </c>
      <c r="O21" s="7">
        <v>19.2</v>
      </c>
      <c r="P21" s="3" t="s">
        <v>27</v>
      </c>
      <c r="Q21" s="3" t="s">
        <v>10</v>
      </c>
      <c r="R21" s="3" t="s">
        <v>18</v>
      </c>
      <c r="S21" s="6"/>
      <c r="T21" s="22" t="s">
        <v>21</v>
      </c>
      <c r="U21" s="4">
        <f>IFERROR(IF(L21&lt;N21,"",(ROUNDDOWN(L21/N21*100,0))),"")</f>
        <v>106</v>
      </c>
      <c r="V21" s="3" t="str">
        <f>IF(X21&lt;90,"",X21)</f>
        <v/>
      </c>
      <c r="X21" s="2">
        <f>IFERROR(ROUNDDOWN(L21/O21*100,0),"")</f>
        <v>85</v>
      </c>
    </row>
    <row r="22" spans="1:24" ht="24" customHeight="1" x14ac:dyDescent="0.2">
      <c r="A22" s="21"/>
      <c r="B22" s="20"/>
      <c r="C22" s="23"/>
      <c r="D22" s="6" t="s">
        <v>26</v>
      </c>
      <c r="E22" s="3" t="s">
        <v>16</v>
      </c>
      <c r="F22" s="13">
        <v>0.65800000000000003</v>
      </c>
      <c r="G22" s="12" t="s">
        <v>25</v>
      </c>
      <c r="H22" s="3" t="s">
        <v>34</v>
      </c>
      <c r="I22" s="3">
        <v>350</v>
      </c>
      <c r="J22" s="3" t="s">
        <v>33</v>
      </c>
      <c r="K22" s="11" t="s">
        <v>32</v>
      </c>
      <c r="L22" s="18">
        <v>14.6</v>
      </c>
      <c r="M22" s="17">
        <f>IF(L22&gt;0,1/L22*34.6*67.1,"")</f>
        <v>159.01780821917808</v>
      </c>
      <c r="N22" s="8">
        <v>15.4</v>
      </c>
      <c r="O22" s="7">
        <v>19.2</v>
      </c>
      <c r="P22" s="3" t="s">
        <v>31</v>
      </c>
      <c r="Q22" s="3" t="s">
        <v>10</v>
      </c>
      <c r="R22" s="3" t="s">
        <v>18</v>
      </c>
      <c r="S22" s="6"/>
      <c r="T22" s="22" t="s">
        <v>21</v>
      </c>
      <c r="U22" s="4" t="str">
        <f>IFERROR(IF(L22&lt;N22,"",(ROUNDDOWN(L22/N22*100,0))),"")</f>
        <v/>
      </c>
      <c r="V22" s="3" t="str">
        <f>IF(X22&lt;90,"",X22)</f>
        <v/>
      </c>
      <c r="X22" s="2">
        <f>IFERROR(ROUNDDOWN(L22/O22*100,0),"")</f>
        <v>76</v>
      </c>
    </row>
    <row r="23" spans="1:24" ht="24" customHeight="1" x14ac:dyDescent="0.2">
      <c r="A23" s="21"/>
      <c r="B23" s="20"/>
      <c r="C23" s="19"/>
      <c r="D23" s="6" t="s">
        <v>26</v>
      </c>
      <c r="E23" s="3" t="s">
        <v>16</v>
      </c>
      <c r="F23" s="13">
        <v>0.65800000000000003</v>
      </c>
      <c r="G23" s="12" t="s">
        <v>30</v>
      </c>
      <c r="H23" s="3" t="s">
        <v>29</v>
      </c>
      <c r="I23" s="3">
        <v>350</v>
      </c>
      <c r="J23" s="3" t="s">
        <v>28</v>
      </c>
      <c r="K23" s="11" t="s">
        <v>12</v>
      </c>
      <c r="L23" s="18">
        <v>16.399999999999999</v>
      </c>
      <c r="M23" s="17">
        <f>IF(L23&gt;0,1/L23*34.6*67.1,"")</f>
        <v>141.56463414634146</v>
      </c>
      <c r="N23" s="8">
        <v>15.4</v>
      </c>
      <c r="O23" s="7">
        <v>19.2</v>
      </c>
      <c r="P23" s="3" t="s">
        <v>27</v>
      </c>
      <c r="Q23" s="3" t="s">
        <v>10</v>
      </c>
      <c r="R23" s="3" t="s">
        <v>9</v>
      </c>
      <c r="S23" s="6"/>
      <c r="T23" s="22" t="s">
        <v>21</v>
      </c>
      <c r="U23" s="4">
        <f>IFERROR(IF(L23&lt;N23,"",(ROUNDDOWN(L23/N23*100,0))),"")</f>
        <v>106</v>
      </c>
      <c r="V23" s="3" t="str">
        <f>IF(X23&lt;90,"",X23)</f>
        <v/>
      </c>
      <c r="X23" s="2">
        <f>IFERROR(ROUNDDOWN(L23/O23*100,0),"")</f>
        <v>85</v>
      </c>
    </row>
    <row r="24" spans="1:24" ht="24" customHeight="1" x14ac:dyDescent="0.2">
      <c r="A24" s="21"/>
      <c r="B24" s="20"/>
      <c r="C24" s="19"/>
      <c r="D24" s="6" t="s">
        <v>26</v>
      </c>
      <c r="E24" s="3" t="s">
        <v>16</v>
      </c>
      <c r="F24" s="13">
        <v>0.65800000000000003</v>
      </c>
      <c r="G24" s="12" t="s">
        <v>25</v>
      </c>
      <c r="H24" s="3" t="s">
        <v>24</v>
      </c>
      <c r="I24" s="3">
        <v>350</v>
      </c>
      <c r="J24" s="3" t="s">
        <v>23</v>
      </c>
      <c r="K24" s="11" t="s">
        <v>12</v>
      </c>
      <c r="L24" s="18">
        <v>14.6</v>
      </c>
      <c r="M24" s="17">
        <f>IF(L24&gt;0,1/L24*34.6*67.1,"")</f>
        <v>159.01780821917808</v>
      </c>
      <c r="N24" s="8">
        <v>15.4</v>
      </c>
      <c r="O24" s="7">
        <v>19.2</v>
      </c>
      <c r="P24" s="3" t="s">
        <v>22</v>
      </c>
      <c r="Q24" s="3" t="s">
        <v>10</v>
      </c>
      <c r="R24" s="3" t="s">
        <v>9</v>
      </c>
      <c r="S24" s="6"/>
      <c r="T24" s="22" t="s">
        <v>21</v>
      </c>
      <c r="U24" s="4" t="str">
        <f>IFERROR(IF(L24&lt;N24,"",(ROUNDDOWN(L24/N24*100,0))),"")</f>
        <v/>
      </c>
      <c r="V24" s="3" t="str">
        <f>IF(X24&lt;90,"",X24)</f>
        <v/>
      </c>
      <c r="X24" s="2">
        <f>IFERROR(ROUNDDOWN(L24/O24*100,0),"")</f>
        <v>76</v>
      </c>
    </row>
    <row r="25" spans="1:24" ht="24" customHeight="1" x14ac:dyDescent="0.2">
      <c r="A25" s="21"/>
      <c r="B25" s="20"/>
      <c r="C25" s="19"/>
      <c r="D25" s="6" t="s">
        <v>17</v>
      </c>
      <c r="E25" s="3" t="s">
        <v>16</v>
      </c>
      <c r="F25" s="13">
        <v>0.65800000000000003</v>
      </c>
      <c r="G25" s="12" t="s">
        <v>15</v>
      </c>
      <c r="H25" s="3" t="s">
        <v>20</v>
      </c>
      <c r="I25" s="3">
        <v>350</v>
      </c>
      <c r="J25" s="3" t="s">
        <v>19</v>
      </c>
      <c r="K25" s="11" t="s">
        <v>12</v>
      </c>
      <c r="L25" s="18">
        <v>17.2</v>
      </c>
      <c r="M25" s="17">
        <f>IF(L25&gt;0,1/L25*34.6*67.1,"")</f>
        <v>134.98023255813953</v>
      </c>
      <c r="N25" s="8">
        <v>17.2</v>
      </c>
      <c r="O25" s="7">
        <v>19.899999999999999</v>
      </c>
      <c r="P25" s="3" t="s">
        <v>11</v>
      </c>
      <c r="Q25" s="3" t="s">
        <v>10</v>
      </c>
      <c r="R25" s="3" t="s">
        <v>18</v>
      </c>
      <c r="S25" s="6"/>
      <c r="T25" s="5"/>
      <c r="U25" s="4">
        <f>IFERROR(IF(L25&lt;N25,"",(ROUNDDOWN(L25/N25*100,0))),"")</f>
        <v>100</v>
      </c>
      <c r="V25" s="3" t="str">
        <f>IF(X25&lt;90,"",X25)</f>
        <v/>
      </c>
      <c r="X25" s="2">
        <f>IFERROR(ROUNDDOWN(L25/O25*100,0),"")</f>
        <v>86</v>
      </c>
    </row>
    <row r="26" spans="1:24" ht="24" customHeight="1" thickBot="1" x14ac:dyDescent="0.25">
      <c r="A26" s="16"/>
      <c r="B26" s="15"/>
      <c r="C26" s="14"/>
      <c r="D26" s="6" t="s">
        <v>17</v>
      </c>
      <c r="E26" s="3" t="s">
        <v>16</v>
      </c>
      <c r="F26" s="13">
        <v>0.65800000000000003</v>
      </c>
      <c r="G26" s="12" t="s">
        <v>15</v>
      </c>
      <c r="H26" s="3" t="s">
        <v>14</v>
      </c>
      <c r="I26" s="3">
        <v>350</v>
      </c>
      <c r="J26" s="3" t="s">
        <v>13</v>
      </c>
      <c r="K26" s="11" t="s">
        <v>12</v>
      </c>
      <c r="L26" s="10">
        <v>16.899999999999999</v>
      </c>
      <c r="M26" s="9">
        <f>IF(L26&gt;0,1/L26*34.6*67.1,"")</f>
        <v>137.37633136094675</v>
      </c>
      <c r="N26" s="8">
        <v>17.2</v>
      </c>
      <c r="O26" s="7">
        <v>19.899999999999999</v>
      </c>
      <c r="P26" s="3" t="s">
        <v>11</v>
      </c>
      <c r="Q26" s="3" t="s">
        <v>10</v>
      </c>
      <c r="R26" s="3" t="s">
        <v>9</v>
      </c>
      <c r="S26" s="6"/>
      <c r="T26" s="5"/>
      <c r="U26" s="4" t="str">
        <f>IFERROR(IF(L26&lt;N26,"",(ROUNDDOWN(L26/N26*100,0))),"")</f>
        <v/>
      </c>
      <c r="V26" s="3" t="str">
        <f>IF(X26&lt;90,"",X26)</f>
        <v/>
      </c>
      <c r="X26" s="2">
        <f>IFERROR(ROUNDDOWN(L26/O26*100,0),"")</f>
        <v>84</v>
      </c>
    </row>
    <row r="28" spans="1:24" ht="14" customHeight="1" x14ac:dyDescent="0.2">
      <c r="B28" s="1" t="s">
        <v>8</v>
      </c>
    </row>
    <row r="29" spans="1:24" ht="24" customHeight="1" x14ac:dyDescent="0.2">
      <c r="B29" s="1" t="s">
        <v>7</v>
      </c>
    </row>
    <row r="30" spans="1:24" ht="24" customHeight="1" x14ac:dyDescent="0.2">
      <c r="B30" s="1" t="s">
        <v>6</v>
      </c>
    </row>
    <row r="31" spans="1:24" ht="24" customHeight="1" x14ac:dyDescent="0.2">
      <c r="B31" s="1" t="s">
        <v>5</v>
      </c>
    </row>
    <row r="32" spans="1:24" ht="24" customHeight="1" x14ac:dyDescent="0.2">
      <c r="B32" s="1" t="s">
        <v>4</v>
      </c>
    </row>
    <row r="33" spans="2:2" ht="24" customHeight="1" x14ac:dyDescent="0.2">
      <c r="B33" s="1" t="s">
        <v>3</v>
      </c>
    </row>
    <row r="34" spans="2:2" ht="24" customHeight="1" x14ac:dyDescent="0.2">
      <c r="B34" s="1" t="s">
        <v>2</v>
      </c>
    </row>
    <row r="35" spans="2:2" ht="24" customHeight="1" x14ac:dyDescent="0.2">
      <c r="B35" s="1" t="s">
        <v>1</v>
      </c>
    </row>
    <row r="36" spans="2:2" x14ac:dyDescent="0.2">
      <c r="B36" s="1" t="s">
        <v>0</v>
      </c>
    </row>
  </sheetData>
  <autoFilter ref="A8:V26" xr:uid="{00000000-0009-0000-0000-000002000000}">
    <filterColumn colId="1" showButton="0"/>
  </autoFilter>
  <mergeCells count="21">
    <mergeCell ref="Q5:S5"/>
    <mergeCell ref="U4:U8"/>
    <mergeCell ref="I4:I8"/>
    <mergeCell ref="J4:J8"/>
    <mergeCell ref="K4:K8"/>
    <mergeCell ref="L4:O4"/>
    <mergeCell ref="Q4:S4"/>
    <mergeCell ref="V4:V8"/>
    <mergeCell ref="L5:L8"/>
    <mergeCell ref="M5:M8"/>
    <mergeCell ref="N5:N8"/>
    <mergeCell ref="O5:O8"/>
    <mergeCell ref="H4:H8"/>
    <mergeCell ref="D6:D8"/>
    <mergeCell ref="E6:E8"/>
    <mergeCell ref="F6:F8"/>
    <mergeCell ref="A4:A8"/>
    <mergeCell ref="B4:C8"/>
    <mergeCell ref="D4:D5"/>
    <mergeCell ref="E4:F5"/>
    <mergeCell ref="G4:G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6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（新）2-1(軽自動車)</vt:lpstr>
      <vt:lpstr>'（新）2-1(軽自動車)'!Print_Area</vt:lpstr>
      <vt:lpstr>'（新）2-1(軽自動車)'!Print_Titles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2024-03-01T06:08:23Z</dcterms:created>
  <dcterms:modified xsi:type="dcterms:W3CDTF">2024-03-01T06:11:31Z</dcterms:modified>
</cp:coreProperties>
</file>