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２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'2-２'!$A$8:$V$11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'2-２'!$A$2:$W$16</definedName>
    <definedName name="_xlnm.Print_Titles" localSheetId="0">'2-２'!$3:$8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W11" i="1" s="1"/>
  <c r="V11" i="1"/>
  <c r="N11" i="1"/>
  <c r="Y10" i="1"/>
  <c r="W10" i="1" s="1"/>
  <c r="V10" i="1"/>
  <c r="N10" i="1"/>
  <c r="Y9" i="1"/>
  <c r="W9" i="1" s="1"/>
  <c r="V9" i="1"/>
  <c r="N9" i="1"/>
</calcChain>
</file>

<file path=xl/sharedStrings.xml><?xml version="1.0" encoding="utf-8"?>
<sst xmlns="http://schemas.openxmlformats.org/spreadsheetml/2006/main" count="71" uniqueCount="56">
  <si>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</si>
  <si>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マツダ株式会社</t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</si>
  <si>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</si>
  <si>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</si>
  <si>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</si>
  <si>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</si>
  <si>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</si>
  <si>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</si>
  <si>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</si>
  <si>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</si>
  <si>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</si>
  <si>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t>自動車の構造</t>
    <rPh sb="0" eb="3">
      <t>ジドウシャ</t>
    </rPh>
    <rPh sb="4" eb="6">
      <t>コウゾウ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</si>
  <si>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</si>
  <si>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</si>
  <si>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</si>
  <si>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</si>
  <si>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</si>
  <si>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</si>
  <si>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</si>
  <si>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</si>
  <si>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9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</si>
  <si>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</si>
  <si>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</si>
  <si>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10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</si>
  <si>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</si>
  <si>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</si>
  <si>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</si>
  <si>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</si>
  <si>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</si>
  <si>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</si>
  <si>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t>マツダ</t>
  </si>
  <si>
    <t>※1</t>
  </si>
  <si>
    <t>ボンゴブローニイバン</t>
  </si>
  <si>
    <t>3DF-GDH201M</t>
  </si>
  <si>
    <t>0001,0002</t>
  </si>
  <si>
    <t>1GD</t>
  </si>
  <si>
    <t>6AT
(E･LTC)</t>
  </si>
  <si>
    <t>1860～1870</t>
  </si>
  <si>
    <t>1000～1150</t>
  </si>
  <si>
    <t>3175～3200</t>
  </si>
  <si>
    <r>
      <rPr>
        <sz val="8"/>
        <rFont val="ＭＳ ゴシック"/>
        <family val="3"/>
        <charset val="128"/>
      </rPr>
      <t>構造</t>
    </r>
    <r>
      <rPr>
        <sz val="8"/>
        <rFont val="Arial"/>
        <family val="3"/>
      </rPr>
      <t>B1</t>
    </r>
    <phoneticPr fontId="9"/>
  </si>
  <si>
    <r>
      <t>D,</t>
    </r>
    <r>
      <rPr>
        <sz val="8"/>
        <rFont val="Arial"/>
        <family val="2"/>
      </rPr>
      <t>FI,TC,IC,P</t>
    </r>
    <phoneticPr fontId="9"/>
  </si>
  <si>
    <t>EGR,DF,CCO,SCR</t>
    <phoneticPr fontId="9"/>
  </si>
  <si>
    <t>R</t>
  </si>
  <si>
    <t>0003,0004</t>
  </si>
  <si>
    <t>1900～1910</t>
  </si>
  <si>
    <t>3215～3240</t>
  </si>
  <si>
    <t>3DF-GDH206M</t>
  </si>
  <si>
    <t>2010～2020</t>
  </si>
  <si>
    <t>850～1000</t>
  </si>
  <si>
    <t>D,FI,TC,IC,P</t>
    <phoneticPr fontId="9"/>
  </si>
  <si>
    <t>A</t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</si>
  <si>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9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</si>
  <si>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ＭＳ Ｐゴシック"/>
        <family val="2"/>
        <charset val="128"/>
      </rPr>
      <t>印の付いている通称名については､トヨタ自動車株式会社が製造事業者である｡</t>
    </r>
    <phoneticPr fontId="9"/>
  </si>
  <si>
    <r>
      <rPr>
        <sz val="8"/>
        <rFont val="ＭＳ Ｐゴシック"/>
        <family val="3"/>
        <charset val="128"/>
      </rPr>
      <t>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1" eb="3">
      <t>ヘイセイ</t>
    </rPh>
    <rPh sb="5" eb="7">
      <t>ネンド</t>
    </rPh>
    <rPh sb="14" eb="15">
      <t>マタ</t>
    </rPh>
    <rPh sb="29" eb="30">
      <t>ラン</t>
    </rPh>
    <rPh sb="33" eb="35">
      <t>シャリョウ</t>
    </rPh>
    <rPh sb="35" eb="38">
      <t>ソウジュウリョウ</t>
    </rPh>
    <rPh sb="73" eb="75">
      <t>ネンピ</t>
    </rPh>
    <rPh sb="75" eb="77">
      <t>キジュン</t>
    </rPh>
    <rPh sb="77" eb="80">
      <t>ソウトウチ</t>
    </rPh>
    <phoneticPr fontId="9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</si>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</sst>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"/>
    <numFmt numFmtId="178" formatCode="0_);[Red]\(0\)"/>
  </numFmts>
  <fonts count="1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sz val="8"/>
      <name val="Arial"/>
      <family val="3"/>
    </font>
    <font>
      <b/>
      <sz val="10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7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2" xfId="1" applyFont="1" applyFill="1" applyBorder="1" applyAlignment="1">
      <alignment horizontal="center" shrinkToFit="1"/>
    </xf>
    <xf numFmtId="0" fontId="4" fillId="0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176" fontId="4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177" fontId="14" fillId="0" borderId="28" xfId="1" quotePrefix="1" applyNumberFormat="1" applyFont="1" applyFill="1" applyBorder="1" applyAlignment="1" applyProtection="1">
      <alignment horizontal="center" vertical="center"/>
      <protection locked="0"/>
    </xf>
    <xf numFmtId="178" fontId="14" fillId="0" borderId="29" xfId="1" applyNumberFormat="1" applyFont="1" applyFill="1" applyBorder="1" applyAlignment="1">
      <alignment horizontal="center" vertical="center"/>
    </xf>
    <xf numFmtId="177" fontId="14" fillId="0" borderId="2" xfId="0" quotePrefix="1" applyNumberFormat="1" applyFont="1" applyBorder="1" applyAlignment="1" applyProtection="1">
      <alignment horizontal="center" vertical="center"/>
      <protection locked="0"/>
    </xf>
    <xf numFmtId="177" fontId="14" fillId="0" borderId="9" xfId="1" quotePrefix="1" applyNumberFormat="1" applyFont="1" applyFill="1" applyBorder="1" applyAlignment="1" applyProtection="1">
      <alignment horizontal="center" vertical="center"/>
      <protection locked="0"/>
    </xf>
    <xf numFmtId="0" fontId="13" fillId="0" borderId="9" xfId="1" applyFont="1" applyFill="1" applyBorder="1" applyAlignment="1" applyProtection="1">
      <alignment horizontal="center" vertical="center"/>
      <protection locked="0"/>
    </xf>
    <xf numFmtId="0" fontId="4" fillId="0" borderId="30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horizontal="left" vertical="center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horizontal="left" vertical="center"/>
      <protection locked="0"/>
    </xf>
    <xf numFmtId="177" fontId="14" fillId="0" borderId="33" xfId="1" quotePrefix="1" applyNumberFormat="1" applyFont="1" applyFill="1" applyBorder="1" applyAlignment="1" applyProtection="1">
      <alignment horizontal="center" vertical="center"/>
      <protection locked="0"/>
    </xf>
    <xf numFmtId="178" fontId="14" fillId="0" borderId="3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1" fillId="2" borderId="0" xfId="1" applyFont="1" applyFill="1" applyBorder="1"/>
    <xf numFmtId="0" fontId="4" fillId="2" borderId="0" xfId="1" applyFont="1" applyFill="1" applyBorder="1"/>
    <xf numFmtId="0" fontId="6" fillId="2" borderId="0" xfId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5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11.25" style="2" customWidth="1"/>
    <col min="16" max="16" width="13.375" style="2" customWidth="1"/>
    <col min="17" max="17" width="14.375" style="2" bestFit="1" customWidth="1"/>
    <col min="18" max="18" width="16.5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11.25" style="2" customWidth="1"/>
    <col min="272" max="272" width="13.37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11.25" style="2" customWidth="1"/>
    <col min="528" max="528" width="13.37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11.25" style="2" customWidth="1"/>
    <col min="784" max="784" width="13.37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11.25" style="2" customWidth="1"/>
    <col min="1040" max="1040" width="13.37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11.25" style="2" customWidth="1"/>
    <col min="1296" max="1296" width="13.37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11.25" style="2" customWidth="1"/>
    <col min="1552" max="1552" width="13.37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11.25" style="2" customWidth="1"/>
    <col min="1808" max="1808" width="13.37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11.25" style="2" customWidth="1"/>
    <col min="2064" max="2064" width="13.37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11.25" style="2" customWidth="1"/>
    <col min="2320" max="2320" width="13.37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11.25" style="2" customWidth="1"/>
    <col min="2576" max="2576" width="13.37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11.25" style="2" customWidth="1"/>
    <col min="2832" max="2832" width="13.37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11.25" style="2" customWidth="1"/>
    <col min="3088" max="3088" width="13.37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11.25" style="2" customWidth="1"/>
    <col min="3344" max="3344" width="13.37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11.25" style="2" customWidth="1"/>
    <col min="3600" max="3600" width="13.37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11.25" style="2" customWidth="1"/>
    <col min="3856" max="3856" width="13.37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11.25" style="2" customWidth="1"/>
    <col min="4112" max="4112" width="13.37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11.25" style="2" customWidth="1"/>
    <col min="4368" max="4368" width="13.37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11.25" style="2" customWidth="1"/>
    <col min="4624" max="4624" width="13.37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11.25" style="2" customWidth="1"/>
    <col min="4880" max="4880" width="13.37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11.25" style="2" customWidth="1"/>
    <col min="5136" max="5136" width="13.37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11.25" style="2" customWidth="1"/>
    <col min="5392" max="5392" width="13.37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11.25" style="2" customWidth="1"/>
    <col min="5648" max="5648" width="13.37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11.25" style="2" customWidth="1"/>
    <col min="5904" max="5904" width="13.37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11.25" style="2" customWidth="1"/>
    <col min="6160" max="6160" width="13.37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11.25" style="2" customWidth="1"/>
    <col min="6416" max="6416" width="13.37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11.25" style="2" customWidth="1"/>
    <col min="6672" max="6672" width="13.37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11.25" style="2" customWidth="1"/>
    <col min="6928" max="6928" width="13.37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11.25" style="2" customWidth="1"/>
    <col min="7184" max="7184" width="13.37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11.25" style="2" customWidth="1"/>
    <col min="7440" max="7440" width="13.37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11.25" style="2" customWidth="1"/>
    <col min="7696" max="7696" width="13.37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11.25" style="2" customWidth="1"/>
    <col min="7952" max="7952" width="13.37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11.25" style="2" customWidth="1"/>
    <col min="8208" max="8208" width="13.37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11.25" style="2" customWidth="1"/>
    <col min="8464" max="8464" width="13.37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11.25" style="2" customWidth="1"/>
    <col min="8720" max="8720" width="13.37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11.25" style="2" customWidth="1"/>
    <col min="8976" max="8976" width="13.37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11.25" style="2" customWidth="1"/>
    <col min="9232" max="9232" width="13.37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11.25" style="2" customWidth="1"/>
    <col min="9488" max="9488" width="13.37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11.25" style="2" customWidth="1"/>
    <col min="9744" max="9744" width="13.37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11.25" style="2" customWidth="1"/>
    <col min="10000" max="10000" width="13.37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11.25" style="2" customWidth="1"/>
    <col min="10256" max="10256" width="13.37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11.25" style="2" customWidth="1"/>
    <col min="10512" max="10512" width="13.37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11.25" style="2" customWidth="1"/>
    <col min="10768" max="10768" width="13.37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11.25" style="2" customWidth="1"/>
    <col min="11024" max="11024" width="13.37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11.25" style="2" customWidth="1"/>
    <col min="11280" max="11280" width="13.37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11.25" style="2" customWidth="1"/>
    <col min="11536" max="11536" width="13.37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11.25" style="2" customWidth="1"/>
    <col min="11792" max="11792" width="13.37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11.25" style="2" customWidth="1"/>
    <col min="12048" max="12048" width="13.37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11.25" style="2" customWidth="1"/>
    <col min="12304" max="12304" width="13.37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11.25" style="2" customWidth="1"/>
    <col min="12560" max="12560" width="13.37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11.25" style="2" customWidth="1"/>
    <col min="12816" max="12816" width="13.37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11.25" style="2" customWidth="1"/>
    <col min="13072" max="13072" width="13.37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11.25" style="2" customWidth="1"/>
    <col min="13328" max="13328" width="13.37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11.25" style="2" customWidth="1"/>
    <col min="13584" max="13584" width="13.37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11.25" style="2" customWidth="1"/>
    <col min="13840" max="13840" width="13.37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11.25" style="2" customWidth="1"/>
    <col min="14096" max="14096" width="13.37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11.25" style="2" customWidth="1"/>
    <col min="14352" max="14352" width="13.37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11.25" style="2" customWidth="1"/>
    <col min="14608" max="14608" width="13.37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11.25" style="2" customWidth="1"/>
    <col min="14864" max="14864" width="13.37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11.25" style="2" customWidth="1"/>
    <col min="15120" max="15120" width="13.37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11.25" style="2" customWidth="1"/>
    <col min="15376" max="15376" width="13.37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11.25" style="2" customWidth="1"/>
    <col min="15632" max="15632" width="13.37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11.25" style="2" customWidth="1"/>
    <col min="15888" max="15888" width="13.37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11.25" style="2" customWidth="1"/>
    <col min="16144" max="16144" width="13.37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3"/>
    </row>
    <row r="2" spans="1:25" s="4" customFormat="1" ht="15" x14ac:dyDescent="0.2">
      <c r="A2" s="2"/>
      <c r="B2" s="2"/>
      <c r="C2" s="2"/>
      <c r="F2" s="5"/>
      <c r="I2" s="2"/>
      <c r="J2" s="2"/>
      <c r="K2" s="6" t="s">
        <v>0</v>
      </c>
      <c r="L2" s="6"/>
      <c r="M2" s="6"/>
      <c r="N2" s="6"/>
      <c r="O2" s="6"/>
      <c r="P2" s="6"/>
      <c r="Q2" s="6"/>
      <c r="R2" s="6"/>
      <c r="S2" s="7" t="s">
        <v>1</v>
      </c>
      <c r="T2" s="7"/>
      <c r="U2" s="7"/>
      <c r="V2" s="7"/>
    </row>
    <row r="3" spans="1:25" s="4" customFormat="1" ht="23.25" customHeight="1" x14ac:dyDescent="0.25">
      <c r="A3" s="8" t="s">
        <v>2</v>
      </c>
      <c r="B3" s="9"/>
      <c r="C3" s="6"/>
      <c r="F3" s="2"/>
      <c r="G3" s="2"/>
      <c r="H3" s="2"/>
      <c r="I3" s="2"/>
      <c r="J3" s="6"/>
      <c r="K3" s="2"/>
      <c r="L3" s="2"/>
      <c r="M3" s="2"/>
      <c r="N3" s="2"/>
      <c r="O3" s="2"/>
      <c r="Q3" s="10"/>
      <c r="V3" s="11"/>
      <c r="W3" s="12" t="s">
        <v>3</v>
      </c>
    </row>
    <row r="4" spans="1:25" s="4" customFormat="1" ht="14.25" customHeight="1" thickBot="1" x14ac:dyDescent="0.25">
      <c r="A4" s="13" t="s">
        <v>4</v>
      </c>
      <c r="B4" s="14" t="s">
        <v>5</v>
      </c>
      <c r="C4" s="15"/>
      <c r="D4" s="15"/>
      <c r="E4" s="16"/>
      <c r="F4" s="14" t="s">
        <v>6</v>
      </c>
      <c r="G4" s="17"/>
      <c r="H4" s="18" t="s">
        <v>7</v>
      </c>
      <c r="I4" s="19" t="s">
        <v>8</v>
      </c>
      <c r="J4" s="19" t="s">
        <v>9</v>
      </c>
      <c r="K4" s="19" t="s">
        <v>10</v>
      </c>
      <c r="L4" s="20" t="s">
        <v>11</v>
      </c>
      <c r="M4" s="21" t="s">
        <v>12</v>
      </c>
      <c r="N4" s="22"/>
      <c r="O4" s="22"/>
      <c r="P4" s="23"/>
      <c r="Q4" s="18" t="s">
        <v>13</v>
      </c>
      <c r="R4" s="24" t="s">
        <v>14</v>
      </c>
      <c r="S4" s="25"/>
      <c r="T4" s="26"/>
      <c r="U4" s="27" t="s">
        <v>15</v>
      </c>
      <c r="V4" s="28" t="s">
        <v>16</v>
      </c>
      <c r="W4" s="29" t="s">
        <v>17</v>
      </c>
    </row>
    <row r="5" spans="1:25" s="4" customFormat="1" ht="14.25" customHeight="1" x14ac:dyDescent="0.2">
      <c r="A5" s="30"/>
      <c r="B5" s="31"/>
      <c r="C5" s="32"/>
      <c r="D5" s="33"/>
      <c r="E5" s="34"/>
      <c r="F5" s="35"/>
      <c r="G5" s="36"/>
      <c r="H5" s="30"/>
      <c r="I5" s="30"/>
      <c r="J5" s="30"/>
      <c r="K5" s="30"/>
      <c r="L5" s="31"/>
      <c r="M5" s="37" t="s">
        <v>18</v>
      </c>
      <c r="N5" s="38" t="s">
        <v>19</v>
      </c>
      <c r="O5" s="39" t="s">
        <v>20</v>
      </c>
      <c r="P5" s="40" t="s">
        <v>21</v>
      </c>
      <c r="Q5" s="41"/>
      <c r="R5" s="42"/>
      <c r="S5" s="43"/>
      <c r="T5" s="44"/>
      <c r="U5" s="45"/>
      <c r="V5" s="46"/>
      <c r="W5" s="40"/>
    </row>
    <row r="6" spans="1:25" s="4" customFormat="1" ht="14.25" customHeight="1" x14ac:dyDescent="0.2">
      <c r="A6" s="30"/>
      <c r="B6" s="31"/>
      <c r="C6" s="32"/>
      <c r="D6" s="13" t="s">
        <v>22</v>
      </c>
      <c r="E6" s="13" t="s">
        <v>23</v>
      </c>
      <c r="F6" s="13" t="s">
        <v>22</v>
      </c>
      <c r="G6" s="19" t="s">
        <v>24</v>
      </c>
      <c r="H6" s="30"/>
      <c r="I6" s="30"/>
      <c r="J6" s="30"/>
      <c r="K6" s="30"/>
      <c r="L6" s="31"/>
      <c r="M6" s="47"/>
      <c r="N6" s="48"/>
      <c r="O6" s="49"/>
      <c r="P6" s="50"/>
      <c r="Q6" s="41"/>
      <c r="R6" s="18" t="s">
        <v>25</v>
      </c>
      <c r="S6" s="18" t="s">
        <v>26</v>
      </c>
      <c r="T6" s="13" t="s">
        <v>27</v>
      </c>
      <c r="U6" s="51" t="s">
        <v>28</v>
      </c>
      <c r="V6" s="46"/>
      <c r="W6" s="40"/>
    </row>
    <row r="7" spans="1:25" s="4" customFormat="1" x14ac:dyDescent="0.2">
      <c r="A7" s="30"/>
      <c r="B7" s="31"/>
      <c r="C7" s="32"/>
      <c r="D7" s="30"/>
      <c r="E7" s="30"/>
      <c r="F7" s="30"/>
      <c r="G7" s="30"/>
      <c r="H7" s="30"/>
      <c r="I7" s="30"/>
      <c r="J7" s="30"/>
      <c r="K7" s="30"/>
      <c r="L7" s="31"/>
      <c r="M7" s="47"/>
      <c r="N7" s="48"/>
      <c r="O7" s="49"/>
      <c r="P7" s="50"/>
      <c r="Q7" s="41"/>
      <c r="R7" s="41"/>
      <c r="S7" s="41"/>
      <c r="T7" s="30"/>
      <c r="U7" s="52"/>
      <c r="V7" s="46"/>
      <c r="W7" s="40"/>
    </row>
    <row r="8" spans="1:25" s="4" customFormat="1" ht="27" customHeight="1" x14ac:dyDescent="0.2">
      <c r="A8" s="53"/>
      <c r="B8" s="35"/>
      <c r="C8" s="33"/>
      <c r="D8" s="53"/>
      <c r="E8" s="53"/>
      <c r="F8" s="53"/>
      <c r="G8" s="53"/>
      <c r="H8" s="53"/>
      <c r="I8" s="53"/>
      <c r="J8" s="53"/>
      <c r="K8" s="53"/>
      <c r="L8" s="35"/>
      <c r="M8" s="54"/>
      <c r="N8" s="55"/>
      <c r="O8" s="56"/>
      <c r="P8" s="50"/>
      <c r="Q8" s="57"/>
      <c r="R8" s="57"/>
      <c r="S8" s="57"/>
      <c r="T8" s="53"/>
      <c r="U8" s="58"/>
      <c r="V8" s="59"/>
      <c r="W8" s="40"/>
      <c r="Y8" s="60" t="s">
        <v>29</v>
      </c>
    </row>
    <row r="9" spans="1:25" s="4" customFormat="1" ht="24" customHeight="1" x14ac:dyDescent="0.2">
      <c r="A9" s="61" t="s">
        <v>30</v>
      </c>
      <c r="B9" s="62" t="s">
        <v>31</v>
      </c>
      <c r="C9" s="63" t="s">
        <v>32</v>
      </c>
      <c r="D9" s="64" t="s">
        <v>33</v>
      </c>
      <c r="E9" s="64" t="s">
        <v>34</v>
      </c>
      <c r="F9" s="65" t="s">
        <v>35</v>
      </c>
      <c r="G9" s="66">
        <v>2.754</v>
      </c>
      <c r="H9" s="65" t="s">
        <v>36</v>
      </c>
      <c r="I9" s="65" t="s">
        <v>37</v>
      </c>
      <c r="J9" s="65" t="s">
        <v>38</v>
      </c>
      <c r="K9" s="65" t="s">
        <v>39</v>
      </c>
      <c r="L9" s="67" t="s">
        <v>40</v>
      </c>
      <c r="M9" s="68">
        <v>11.3</v>
      </c>
      <c r="N9" s="69">
        <f>IF(M9&gt;0,1/M9*37.7*68.6,"")</f>
        <v>228.86902654867257</v>
      </c>
      <c r="O9" s="70">
        <v>11</v>
      </c>
      <c r="P9" s="71">
        <v>13.7</v>
      </c>
      <c r="Q9" s="72" t="s">
        <v>41</v>
      </c>
      <c r="R9" s="65" t="s">
        <v>42</v>
      </c>
      <c r="S9" s="65" t="s">
        <v>43</v>
      </c>
      <c r="T9" s="65"/>
      <c r="U9" s="73"/>
      <c r="V9" s="74">
        <f>IFERROR(IF(M9&lt;O9,"",(ROUNDDOWN(M9/O9*100,0))),"")</f>
        <v>102</v>
      </c>
      <c r="W9" s="75" t="str">
        <f>IF(Y9&lt;90,"",Y9)</f>
        <v/>
      </c>
      <c r="Y9" s="60">
        <f>IFERROR(ROUNDDOWN(M9/P9*100,0),"")</f>
        <v>82</v>
      </c>
    </row>
    <row r="10" spans="1:25" s="4" customFormat="1" ht="24" customHeight="1" x14ac:dyDescent="0.2">
      <c r="A10" s="76"/>
      <c r="B10" s="77"/>
      <c r="C10" s="78"/>
      <c r="D10" s="64" t="s">
        <v>33</v>
      </c>
      <c r="E10" s="64" t="s">
        <v>44</v>
      </c>
      <c r="F10" s="65" t="s">
        <v>35</v>
      </c>
      <c r="G10" s="66">
        <v>2.754</v>
      </c>
      <c r="H10" s="65" t="s">
        <v>36</v>
      </c>
      <c r="I10" s="65" t="s">
        <v>45</v>
      </c>
      <c r="J10" s="65" t="s">
        <v>38</v>
      </c>
      <c r="K10" s="65" t="s">
        <v>46</v>
      </c>
      <c r="L10" s="67" t="s">
        <v>40</v>
      </c>
      <c r="M10" s="68">
        <v>11.3</v>
      </c>
      <c r="N10" s="69">
        <f>IF(M10&gt;0,1/M10*37.7*68.6,"")</f>
        <v>228.86902654867257</v>
      </c>
      <c r="O10" s="70">
        <v>10.8</v>
      </c>
      <c r="P10" s="71">
        <v>13.5</v>
      </c>
      <c r="Q10" s="72" t="s">
        <v>41</v>
      </c>
      <c r="R10" s="65" t="s">
        <v>42</v>
      </c>
      <c r="S10" s="65" t="s">
        <v>43</v>
      </c>
      <c r="T10" s="65"/>
      <c r="U10" s="73"/>
      <c r="V10" s="74">
        <f>IFERROR(IF(M10&lt;O10,"",(ROUNDDOWN(M10/O10*100,0))),"")</f>
        <v>104</v>
      </c>
      <c r="W10" s="75" t="str">
        <f>IF(Y10&lt;90,"",Y10)</f>
        <v/>
      </c>
      <c r="Y10" s="60">
        <f>IFERROR(ROUNDDOWN(M10/P10*100,0),"")</f>
        <v>83</v>
      </c>
    </row>
    <row r="11" spans="1:25" s="4" customFormat="1" ht="24" customHeight="1" thickBot="1" x14ac:dyDescent="0.25">
      <c r="A11" s="79"/>
      <c r="B11" s="80"/>
      <c r="C11" s="81"/>
      <c r="D11" s="64" t="s">
        <v>47</v>
      </c>
      <c r="E11" s="64" t="s">
        <v>34</v>
      </c>
      <c r="F11" s="65" t="s">
        <v>35</v>
      </c>
      <c r="G11" s="66">
        <v>2.754</v>
      </c>
      <c r="H11" s="65" t="s">
        <v>36</v>
      </c>
      <c r="I11" s="65" t="s">
        <v>48</v>
      </c>
      <c r="J11" s="65" t="s">
        <v>49</v>
      </c>
      <c r="K11" s="65" t="s">
        <v>39</v>
      </c>
      <c r="L11" s="67" t="s">
        <v>40</v>
      </c>
      <c r="M11" s="82">
        <v>10.8</v>
      </c>
      <c r="N11" s="83">
        <f>IF(M11&gt;0,1/M11*37.7*68.6,"")</f>
        <v>239.46481481481482</v>
      </c>
      <c r="O11" s="70">
        <v>10.3</v>
      </c>
      <c r="P11" s="71">
        <v>13.3</v>
      </c>
      <c r="Q11" s="72" t="s">
        <v>50</v>
      </c>
      <c r="R11" s="65" t="s">
        <v>42</v>
      </c>
      <c r="S11" s="65" t="s">
        <v>51</v>
      </c>
      <c r="T11" s="65"/>
      <c r="U11" s="73"/>
      <c r="V11" s="74">
        <f>IFERROR(IF(M11&lt;O11,"",(ROUNDDOWN(M11/O11*100,0))),"")</f>
        <v>104</v>
      </c>
      <c r="W11" s="75" t="str">
        <f>IF(Y11&lt;90,"",Y11)</f>
        <v/>
      </c>
      <c r="Y11" s="60">
        <f>IFERROR(ROUNDDOWN(M11/P11*100,0),"")</f>
        <v>81</v>
      </c>
    </row>
    <row r="13" spans="1:25" x14ac:dyDescent="0.2">
      <c r="B13" s="84" t="s">
        <v>52</v>
      </c>
      <c r="C13" s="85" t="s">
        <v>53</v>
      </c>
    </row>
    <row r="14" spans="1:25" x14ac:dyDescent="0.2">
      <c r="C14" s="86" t="s">
        <v>54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25" x14ac:dyDescent="0.2">
      <c r="C15" s="88" t="s">
        <v>55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M4:P4"/>
    <mergeCell ref="Q4:Q8"/>
    <mergeCell ref="R4:T5"/>
    <mergeCell ref="U4:U5"/>
    <mergeCell ref="V4:V8"/>
    <mergeCell ref="W4:W8"/>
    <mergeCell ref="M5:M8"/>
    <mergeCell ref="N5:N8"/>
    <mergeCell ref="O5:O8"/>
    <mergeCell ref="P5:P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9" fitToHeight="0" orientation="landscape" r:id="rId1"/>
  <headerFooter alignWithMargins="0">
    <oddHeader>&amp;R様式2-2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2-２</vt:lpstr>
      <vt:lpstr>'2-２'!Print_Area</vt:lpstr>
      <vt:lpstr>'2-２'!Print_Titles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2023-06-26T11:32:56Z</dcterms:created>
  <dcterms:modified xsi:type="dcterms:W3CDTF">2023-06-26T11:33:33Z</dcterms:modified>
</cp:coreProperties>
</file>