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431" windowWidth="22845" windowHeight="12360" activeTab="0"/>
  </bookViews>
  <sheets>
    <sheet name="Lexus" sheetId="1" r:id="rId1"/>
  </sheets>
  <definedNames>
    <definedName name="_xlnm._FilterDatabase" localSheetId="0" hidden="1">'Lexus'!$E$1:$E$14</definedName>
    <definedName name="_xlnm.Print_Area" localSheetId="0">'Lexus'!$A$2:$V$17</definedName>
    <definedName name="_xlnm.Print_Titles" localSheetId="0">'Lexus'!$2:$8</definedName>
  </definedNames>
  <calcPr fullCalcOnLoad="1"/>
</workbook>
</file>

<file path=xl/sharedStrings.xml><?xml version="1.0" encoding="utf-8"?>
<sst xmlns="http://schemas.openxmlformats.org/spreadsheetml/2006/main" count="99" uniqueCount="79">
  <si>
    <t>原動機</t>
  </si>
  <si>
    <t>１ｋｍ走行</t>
  </si>
  <si>
    <t>総排</t>
  </si>
  <si>
    <t>における</t>
  </si>
  <si>
    <t>燃費</t>
  </si>
  <si>
    <t>主要排</t>
  </si>
  <si>
    <t>低排出</t>
  </si>
  <si>
    <t>通称名</t>
  </si>
  <si>
    <t>型式</t>
  </si>
  <si>
    <t>気量</t>
  </si>
  <si>
    <t>ＣＯ2排出量</t>
  </si>
  <si>
    <t>車両重量</t>
  </si>
  <si>
    <t>出ガス</t>
  </si>
  <si>
    <t>駆動</t>
  </si>
  <si>
    <t>その他</t>
  </si>
  <si>
    <t>ガス認定</t>
  </si>
  <si>
    <t>(Ｌ）</t>
  </si>
  <si>
    <t>(ｇ -ＣＯ2/km）</t>
  </si>
  <si>
    <t>(kg)</t>
  </si>
  <si>
    <t>対策</t>
  </si>
  <si>
    <t>形式</t>
  </si>
  <si>
    <t>レベル</t>
  </si>
  <si>
    <t>車名</t>
  </si>
  <si>
    <t>主要</t>
  </si>
  <si>
    <t>その他燃費値の異なる要因</t>
  </si>
  <si>
    <t>（参考）</t>
  </si>
  <si>
    <t>燃費</t>
  </si>
  <si>
    <t>変速装置の</t>
  </si>
  <si>
    <t>燃費値</t>
  </si>
  <si>
    <t>型式及び</t>
  </si>
  <si>
    <t>基準値</t>
  </si>
  <si>
    <t>改善</t>
  </si>
  <si>
    <t>変速段数</t>
  </si>
  <si>
    <t>対策</t>
  </si>
  <si>
    <t xml:space="preserve">   トヨタ自動車株式会社</t>
  </si>
  <si>
    <t>ガソリン乗用車</t>
  </si>
  <si>
    <t>目標年度（平成２２年度）</t>
  </si>
  <si>
    <t>１０・１５モード</t>
  </si>
  <si>
    <t>乗車定員</t>
  </si>
  <si>
    <t>（名）</t>
  </si>
  <si>
    <t>3W</t>
  </si>
  <si>
    <t>A</t>
  </si>
  <si>
    <t>☆☆☆☆</t>
  </si>
  <si>
    <t>(km/L）</t>
  </si>
  <si>
    <t>DBA-GGL10W</t>
  </si>
  <si>
    <t>2GR
（内燃機関）
4JM
（電動機）
2FM
（電動機）</t>
  </si>
  <si>
    <t>V
I
EP
C
H</t>
  </si>
  <si>
    <t>(km/L）</t>
  </si>
  <si>
    <t>2GR
（内燃機関）
4JM
（電動機）</t>
  </si>
  <si>
    <t>3W</t>
  </si>
  <si>
    <t>DAA-GYL10W</t>
  </si>
  <si>
    <t>6AT
(E・LTC)</t>
  </si>
  <si>
    <t>V
EP
B</t>
  </si>
  <si>
    <t>（注）  JC08モード燃費値を有する車両については、１０・１５モード燃費値に下線を引いています。</t>
  </si>
  <si>
    <t>6AT
(E・LTC)</t>
  </si>
  <si>
    <t>F</t>
  </si>
  <si>
    <t>ＲＸ４５０ｈ</t>
  </si>
  <si>
    <t>CVT
(E)</t>
  </si>
  <si>
    <t>2030～2070</t>
  </si>
  <si>
    <t>EGR
3W</t>
  </si>
  <si>
    <t>DAA-GYL15W</t>
  </si>
  <si>
    <t>2090～2160</t>
  </si>
  <si>
    <t>V
I
EP
C
H</t>
  </si>
  <si>
    <t>DAA-GYL16W</t>
  </si>
  <si>
    <t>ＲＸ３５０</t>
  </si>
  <si>
    <t>2GR</t>
  </si>
  <si>
    <t>DBA-GGL15W</t>
  </si>
  <si>
    <t>2130～2170</t>
  </si>
  <si>
    <t>ＲＸ２７０</t>
  </si>
  <si>
    <t>DBA-AGL10W</t>
  </si>
  <si>
    <t>1AR</t>
  </si>
  <si>
    <t>V
EP</t>
  </si>
  <si>
    <t>レクサス</t>
  </si>
  <si>
    <t>当該自動車の製造又は輸入の事業を行う者の氏名又は名称　</t>
  </si>
  <si>
    <t>非表示枠</t>
  </si>
  <si>
    <t>燃費基準
達成・向上
達成レベル</t>
  </si>
  <si>
    <t>1820～1870</t>
  </si>
  <si>
    <t>1880～1930</t>
  </si>
  <si>
    <t>1950～2000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</si>
</sst>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0_);[Red]\(0.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Arial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u val="single"/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/>
    </xf>
    <xf numFmtId="0" fontId="49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top"/>
    </xf>
    <xf numFmtId="0" fontId="52" fillId="0" borderId="17" xfId="0" applyFont="1" applyFill="1" applyBorder="1" applyAlignment="1">
      <alignment horizontal="center" vertical="top"/>
    </xf>
    <xf numFmtId="0" fontId="49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4" xfId="0" applyNumberFormat="1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6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/>
    </xf>
    <xf numFmtId="0" fontId="52" fillId="0" borderId="28" xfId="0" applyFont="1" applyFill="1" applyBorder="1" applyAlignment="1">
      <alignment horizontal="center" vertical="top"/>
    </xf>
    <xf numFmtId="0" fontId="49" fillId="0" borderId="2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30" xfId="0" applyNumberFormat="1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33" xfId="0" applyNumberFormat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top"/>
    </xf>
    <xf numFmtId="0" fontId="52" fillId="0" borderId="35" xfId="0" applyFont="1" applyFill="1" applyBorder="1" applyAlignment="1">
      <alignment horizontal="center" vertical="top"/>
    </xf>
    <xf numFmtId="0" fontId="49" fillId="0" borderId="3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0" fontId="49" fillId="0" borderId="20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left" vertical="center"/>
    </xf>
    <xf numFmtId="0" fontId="49" fillId="0" borderId="37" xfId="0" applyFont="1" applyFill="1" applyBorder="1" applyAlignment="1">
      <alignment horizontal="center" vertical="center" wrapText="1"/>
    </xf>
    <xf numFmtId="176" fontId="49" fillId="0" borderId="37" xfId="0" applyNumberFormat="1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177" fontId="53" fillId="0" borderId="39" xfId="0" applyNumberFormat="1" applyFont="1" applyFill="1" applyBorder="1" applyAlignment="1" quotePrefix="1">
      <alignment horizontal="center" vertical="center" wrapText="1"/>
    </xf>
    <xf numFmtId="1" fontId="54" fillId="0" borderId="40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 quotePrefix="1">
      <alignment horizontal="center" vertical="center" wrapText="1"/>
    </xf>
    <xf numFmtId="0" fontId="49" fillId="0" borderId="37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177" fontId="53" fillId="0" borderId="39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49" fillId="0" borderId="20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1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/>
    </xf>
    <xf numFmtId="0" fontId="49" fillId="0" borderId="38" xfId="0" applyFont="1" applyFill="1" applyBorder="1" applyAlignment="1">
      <alignment horizontal="left" vertical="center"/>
    </xf>
    <xf numFmtId="14" fontId="47" fillId="0" borderId="0" xfId="0" applyNumberFormat="1" applyFont="1" applyFill="1" applyAlignment="1">
      <alignment/>
    </xf>
    <xf numFmtId="177" fontId="53" fillId="0" borderId="33" xfId="0" applyNumberFormat="1" applyFont="1" applyFill="1" applyBorder="1" applyAlignment="1" quotePrefix="1">
      <alignment horizontal="center" vertical="center" wrapText="1"/>
    </xf>
    <xf numFmtId="1" fontId="54" fillId="0" borderId="43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wrapText="1"/>
    </xf>
    <xf numFmtId="0" fontId="49" fillId="0" borderId="21" xfId="0" applyFont="1" applyFill="1" applyBorder="1" applyAlignment="1">
      <alignment/>
    </xf>
    <xf numFmtId="0" fontId="49" fillId="0" borderId="37" xfId="0" applyFont="1" applyFill="1" applyBorder="1" applyAlignment="1">
      <alignment horizontal="center" wrapText="1"/>
    </xf>
    <xf numFmtId="0" fontId="49" fillId="0" borderId="37" xfId="0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1114425</xdr:colOff>
      <xdr:row>8</xdr:row>
      <xdr:rowOff>0</xdr:rowOff>
    </xdr:from>
    <xdr:to>
      <xdr:col>22</xdr:col>
      <xdr:colOff>628650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1296650" y="1409700"/>
          <a:ext cx="628650" cy="0"/>
        </a:xfrm>
        <a:prstGeom prst="wedgeRoundRectCallout">
          <a:avLst>
            <a:gd name="adj1" fmla="val -81847"/>
            <a:gd name="adj2" fmla="val -3571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申請時、３桁で届けている類番は３桁で記載。</a:t>
          </a:r>
        </a:p>
      </xdr:txBody>
    </xdr:sp>
    <xdr:clientData fPrintsWithSheet="0"/>
  </xdr:twoCellAnchor>
  <xdr:oneCellAnchor>
    <xdr:from>
      <xdr:col>7</xdr:col>
      <xdr:colOff>542925</xdr:colOff>
      <xdr:row>16</xdr:row>
      <xdr:rowOff>0</xdr:rowOff>
    </xdr:from>
    <xdr:ext cx="76200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4019550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542925</xdr:colOff>
      <xdr:row>16</xdr:row>
      <xdr:rowOff>0</xdr:rowOff>
    </xdr:from>
    <xdr:ext cx="76200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4019550" y="6296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0" sqref="A10"/>
    </sheetView>
  </sheetViews>
  <sheetFormatPr defaultColWidth="9.00390625" defaultRowHeight="13.5"/>
  <cols>
    <col min="1" max="1" width="1.00390625" style="1" customWidth="1"/>
    <col min="2" max="2" width="7.25390625" style="1" customWidth="1"/>
    <col min="3" max="3" width="1.875" style="1" customWidth="1"/>
    <col min="4" max="4" width="9.625" style="1" customWidth="1"/>
    <col min="5" max="5" width="9.875" style="102" bestFit="1" customWidth="1"/>
    <col min="6" max="6" width="8.375" style="1" customWidth="1"/>
    <col min="7" max="7" width="7.625" style="1" customWidth="1"/>
    <col min="8" max="8" width="8.125" style="1" customWidth="1"/>
    <col min="9" max="10" width="6.625" style="1" customWidth="1"/>
    <col min="11" max="11" width="7.125" style="103" customWidth="1"/>
    <col min="12" max="12" width="7.875" style="1" customWidth="1"/>
    <col min="13" max="13" width="6.625" style="103" customWidth="1"/>
    <col min="14" max="14" width="6.625" style="1" customWidth="1"/>
    <col min="15" max="15" width="5.125" style="1" customWidth="1"/>
    <col min="16" max="16" width="4.375" style="1" customWidth="1"/>
    <col min="17" max="17" width="12.875" style="1" customWidth="1"/>
    <col min="18" max="18" width="6.75390625" style="1" customWidth="1"/>
    <col min="19" max="20" width="6.75390625" style="1" hidden="1" customWidth="1"/>
    <col min="21" max="21" width="9.25390625" style="104" customWidth="1"/>
    <col min="22" max="22" width="14.625" style="1" customWidth="1"/>
    <col min="23" max="16384" width="9.00390625" style="1" customWidth="1"/>
  </cols>
  <sheetData>
    <row r="1" spans="2:21" ht="14.25">
      <c r="B1" s="2"/>
      <c r="C1" s="2"/>
      <c r="D1" s="3"/>
      <c r="E1" s="4"/>
      <c r="F1" s="3"/>
      <c r="G1" s="3"/>
      <c r="H1" s="3"/>
      <c r="I1" s="3"/>
      <c r="J1" s="3"/>
      <c r="K1" s="5"/>
      <c r="L1" s="3"/>
      <c r="M1" s="5"/>
      <c r="N1" s="3"/>
      <c r="O1" s="3"/>
      <c r="P1" s="3"/>
      <c r="Q1" s="3"/>
      <c r="R1" s="6"/>
      <c r="S1" s="6"/>
      <c r="T1" s="6"/>
      <c r="U1" s="7"/>
    </row>
    <row r="2" spans="2:21" ht="14.25">
      <c r="B2" s="3"/>
      <c r="C2" s="3"/>
      <c r="D2" s="3"/>
      <c r="E2" s="8"/>
      <c r="F2" s="6"/>
      <c r="G2" s="9"/>
      <c r="H2" s="9"/>
      <c r="I2" s="3"/>
      <c r="J2" s="3"/>
      <c r="K2" s="10" t="s">
        <v>73</v>
      </c>
      <c r="L2" s="11"/>
      <c r="M2" s="10"/>
      <c r="N2" s="11"/>
      <c r="O2" s="11"/>
      <c r="P2" s="11"/>
      <c r="Q2" s="11" t="s">
        <v>34</v>
      </c>
      <c r="R2" s="11"/>
      <c r="S2" s="11"/>
      <c r="T2" s="11"/>
      <c r="U2" s="12"/>
    </row>
    <row r="3" spans="2:21" ht="14.25">
      <c r="B3" s="13" t="s">
        <v>35</v>
      </c>
      <c r="C3" s="13"/>
      <c r="D3" s="3"/>
      <c r="E3" s="8"/>
      <c r="F3" s="3"/>
      <c r="G3" s="3"/>
      <c r="H3" s="3"/>
      <c r="I3" s="3"/>
      <c r="J3" s="3"/>
      <c r="K3" s="14"/>
      <c r="L3" s="15"/>
      <c r="M3" s="14"/>
      <c r="N3" s="3"/>
      <c r="O3" s="3"/>
      <c r="P3" s="3"/>
      <c r="Q3" s="3"/>
      <c r="R3" s="9"/>
      <c r="S3" s="9"/>
      <c r="T3" s="9"/>
      <c r="U3" s="16" t="s">
        <v>36</v>
      </c>
    </row>
    <row r="4" spans="1:21" ht="14.25" thickBot="1">
      <c r="A4" s="17" t="s">
        <v>22</v>
      </c>
      <c r="B4" s="18"/>
      <c r="C4" s="17" t="s">
        <v>7</v>
      </c>
      <c r="D4" s="19"/>
      <c r="E4" s="20"/>
      <c r="F4" s="17" t="s">
        <v>0</v>
      </c>
      <c r="G4" s="21"/>
      <c r="H4" s="22"/>
      <c r="I4" s="23"/>
      <c r="J4" s="24"/>
      <c r="K4" s="19" t="s">
        <v>37</v>
      </c>
      <c r="L4" s="19"/>
      <c r="M4" s="21"/>
      <c r="N4" s="25"/>
      <c r="O4" s="26"/>
      <c r="P4" s="27"/>
      <c r="Q4" s="28"/>
      <c r="R4" s="29"/>
      <c r="S4" s="30" t="s">
        <v>74</v>
      </c>
      <c r="T4" s="31"/>
      <c r="U4" s="32" t="s">
        <v>75</v>
      </c>
    </row>
    <row r="5" spans="1:21" ht="13.5">
      <c r="A5" s="33"/>
      <c r="B5" s="34"/>
      <c r="C5" s="35"/>
      <c r="D5" s="36"/>
      <c r="E5" s="37"/>
      <c r="F5" s="38"/>
      <c r="G5" s="39"/>
      <c r="H5" s="40"/>
      <c r="I5" s="41"/>
      <c r="J5" s="41"/>
      <c r="K5" s="42"/>
      <c r="L5" s="43" t="s">
        <v>1</v>
      </c>
      <c r="M5" s="44"/>
      <c r="N5" s="40" t="s">
        <v>23</v>
      </c>
      <c r="O5" s="45" t="s">
        <v>24</v>
      </c>
      <c r="P5" s="46"/>
      <c r="Q5" s="47"/>
      <c r="R5" s="48" t="s">
        <v>25</v>
      </c>
      <c r="S5" s="49"/>
      <c r="T5" s="50"/>
      <c r="U5" s="51"/>
    </row>
    <row r="6" spans="1:21" ht="13.5">
      <c r="A6" s="33"/>
      <c r="B6" s="34"/>
      <c r="C6" s="35"/>
      <c r="D6" s="36"/>
      <c r="E6" s="52"/>
      <c r="F6" s="53"/>
      <c r="G6" s="40" t="s">
        <v>2</v>
      </c>
      <c r="H6" s="53" t="s">
        <v>27</v>
      </c>
      <c r="I6" s="41" t="s">
        <v>11</v>
      </c>
      <c r="J6" s="41" t="s">
        <v>38</v>
      </c>
      <c r="K6" s="54" t="s">
        <v>28</v>
      </c>
      <c r="L6" s="55" t="s">
        <v>3</v>
      </c>
      <c r="M6" s="54" t="s">
        <v>26</v>
      </c>
      <c r="N6" s="56" t="s">
        <v>4</v>
      </c>
      <c r="O6" s="56" t="s">
        <v>5</v>
      </c>
      <c r="P6" s="56"/>
      <c r="Q6" s="56"/>
      <c r="R6" s="53" t="s">
        <v>6</v>
      </c>
      <c r="S6" s="49"/>
      <c r="T6" s="50"/>
      <c r="U6" s="51"/>
    </row>
    <row r="7" spans="1:21" ht="13.5">
      <c r="A7" s="33"/>
      <c r="B7" s="34"/>
      <c r="C7" s="35"/>
      <c r="D7" s="36"/>
      <c r="E7" s="57" t="s">
        <v>8</v>
      </c>
      <c r="F7" s="53" t="s">
        <v>8</v>
      </c>
      <c r="G7" s="40" t="s">
        <v>9</v>
      </c>
      <c r="H7" s="53" t="s">
        <v>29</v>
      </c>
      <c r="I7" s="41" t="s">
        <v>18</v>
      </c>
      <c r="J7" s="41" t="s">
        <v>39</v>
      </c>
      <c r="K7" s="54" t="s">
        <v>43</v>
      </c>
      <c r="L7" s="55" t="s">
        <v>10</v>
      </c>
      <c r="M7" s="54" t="s">
        <v>30</v>
      </c>
      <c r="N7" s="56" t="s">
        <v>31</v>
      </c>
      <c r="O7" s="56" t="s">
        <v>12</v>
      </c>
      <c r="P7" s="56" t="s">
        <v>13</v>
      </c>
      <c r="Q7" s="56" t="s">
        <v>14</v>
      </c>
      <c r="R7" s="53" t="s">
        <v>15</v>
      </c>
      <c r="S7" s="49"/>
      <c r="T7" s="50"/>
      <c r="U7" s="51"/>
    </row>
    <row r="8" spans="1:21" ht="13.5">
      <c r="A8" s="58"/>
      <c r="B8" s="59"/>
      <c r="C8" s="38"/>
      <c r="D8" s="60"/>
      <c r="E8" s="61"/>
      <c r="F8" s="12"/>
      <c r="G8" s="62" t="s">
        <v>16</v>
      </c>
      <c r="H8" s="12" t="s">
        <v>32</v>
      </c>
      <c r="I8" s="63"/>
      <c r="J8" s="63"/>
      <c r="K8" s="64"/>
      <c r="L8" s="65" t="s">
        <v>17</v>
      </c>
      <c r="M8" s="64" t="s">
        <v>47</v>
      </c>
      <c r="N8" s="66" t="s">
        <v>33</v>
      </c>
      <c r="O8" s="66" t="s">
        <v>19</v>
      </c>
      <c r="P8" s="66" t="s">
        <v>20</v>
      </c>
      <c r="Q8" s="66"/>
      <c r="R8" s="12" t="s">
        <v>21</v>
      </c>
      <c r="S8" s="67"/>
      <c r="T8" s="68"/>
      <c r="U8" s="69"/>
    </row>
    <row r="9" spans="1:22" s="9" customFormat="1" ht="69.75" customHeight="1">
      <c r="A9" s="70"/>
      <c r="B9" s="71" t="s">
        <v>72</v>
      </c>
      <c r="C9" s="72"/>
      <c r="D9" s="73" t="s">
        <v>56</v>
      </c>
      <c r="E9" s="74" t="s">
        <v>50</v>
      </c>
      <c r="F9" s="75" t="s">
        <v>48</v>
      </c>
      <c r="G9" s="76">
        <v>3.456</v>
      </c>
      <c r="H9" s="75" t="s">
        <v>57</v>
      </c>
      <c r="I9" s="75" t="s">
        <v>58</v>
      </c>
      <c r="J9" s="77">
        <v>5</v>
      </c>
      <c r="K9" s="78">
        <v>19.4</v>
      </c>
      <c r="L9" s="79">
        <f aca="true" t="shared" si="0" ref="L9:L14">IF(K9&gt;0,1/K9*34.6*67.1,"")</f>
        <v>119.67319587628867</v>
      </c>
      <c r="M9" s="80">
        <v>7.8</v>
      </c>
      <c r="N9" s="75" t="s">
        <v>46</v>
      </c>
      <c r="O9" s="75" t="s">
        <v>59</v>
      </c>
      <c r="P9" s="81" t="s">
        <v>55</v>
      </c>
      <c r="Q9" s="74"/>
      <c r="R9" s="82" t="s">
        <v>42</v>
      </c>
      <c r="S9" s="83" t="str">
        <f aca="true" t="shared" si="1" ref="S9:S14">IF(K9="","",IF(K9&gt;=ROUND(M9*1.25,1),"125",IF(K9&gt;=ROUND(M9*1.2,1),"120",IF(K9&gt;=ROUND(M9*1.15,1),"115",IF(K9&gt;=ROUND(M9*1.1,1),"110",IF(K9&gt;=ROUND(M9*1.05,1),"105",IF(K9&gt;=M9*1,"100"," ")))))))</f>
        <v>125</v>
      </c>
      <c r="T9" s="83" t="str">
        <f aca="true" t="shared" si="2" ref="T9:T14">IF(K9="","",IF(K9&gt;=ROUND(M9*1.5,1),"150",IF(K9&gt;=ROUND(M9*1.38,1),"138"," ")))</f>
        <v>150</v>
      </c>
      <c r="U9" s="84" t="str">
        <f aca="true" t="shared" si="3" ref="U9:U14">IF(T9&gt;S9,T9,S9)</f>
        <v>150</v>
      </c>
      <c r="V9" s="85"/>
    </row>
    <row r="10" spans="1:22" s="9" customFormat="1" ht="69.75" customHeight="1">
      <c r="A10" s="70"/>
      <c r="B10" s="73"/>
      <c r="C10" s="70"/>
      <c r="D10" s="86"/>
      <c r="E10" s="74" t="s">
        <v>60</v>
      </c>
      <c r="F10" s="75" t="s">
        <v>45</v>
      </c>
      <c r="G10" s="81">
        <v>3.456</v>
      </c>
      <c r="H10" s="75" t="s">
        <v>57</v>
      </c>
      <c r="I10" s="75" t="s">
        <v>61</v>
      </c>
      <c r="J10" s="77">
        <v>5</v>
      </c>
      <c r="K10" s="87">
        <v>18.8</v>
      </c>
      <c r="L10" s="79">
        <f t="shared" si="0"/>
        <v>123.49255319148935</v>
      </c>
      <c r="M10" s="88">
        <v>7.8</v>
      </c>
      <c r="N10" s="75" t="s">
        <v>62</v>
      </c>
      <c r="O10" s="75" t="s">
        <v>59</v>
      </c>
      <c r="P10" s="81" t="s">
        <v>41</v>
      </c>
      <c r="Q10" s="74"/>
      <c r="R10" s="82" t="s">
        <v>42</v>
      </c>
      <c r="S10" s="83" t="str">
        <f t="shared" si="1"/>
        <v>125</v>
      </c>
      <c r="T10" s="83" t="str">
        <f t="shared" si="2"/>
        <v>150</v>
      </c>
      <c r="U10" s="84" t="str">
        <f t="shared" si="3"/>
        <v>150</v>
      </c>
      <c r="V10" s="89"/>
    </row>
    <row r="11" spans="1:22" s="9" customFormat="1" ht="69.75" customHeight="1">
      <c r="A11" s="70"/>
      <c r="B11" s="90"/>
      <c r="C11" s="91"/>
      <c r="D11" s="92"/>
      <c r="E11" s="74" t="s">
        <v>63</v>
      </c>
      <c r="F11" s="75" t="s">
        <v>45</v>
      </c>
      <c r="G11" s="76">
        <v>3.456</v>
      </c>
      <c r="H11" s="75" t="s">
        <v>57</v>
      </c>
      <c r="I11" s="75" t="s">
        <v>67</v>
      </c>
      <c r="J11" s="77">
        <v>5</v>
      </c>
      <c r="K11" s="78">
        <v>18.8</v>
      </c>
      <c r="L11" s="79">
        <f t="shared" si="0"/>
        <v>123.49255319148935</v>
      </c>
      <c r="M11" s="80">
        <v>7.8</v>
      </c>
      <c r="N11" s="75" t="s">
        <v>46</v>
      </c>
      <c r="O11" s="75" t="s">
        <v>59</v>
      </c>
      <c r="P11" s="81" t="s">
        <v>41</v>
      </c>
      <c r="Q11" s="74"/>
      <c r="R11" s="82" t="s">
        <v>42</v>
      </c>
      <c r="S11" s="83" t="str">
        <f t="shared" si="1"/>
        <v>125</v>
      </c>
      <c r="T11" s="83" t="str">
        <f t="shared" si="2"/>
        <v>150</v>
      </c>
      <c r="U11" s="84" t="str">
        <f t="shared" si="3"/>
        <v>150</v>
      </c>
      <c r="V11" s="89"/>
    </row>
    <row r="12" spans="1:22" ht="57.75" customHeight="1">
      <c r="A12" s="93"/>
      <c r="B12" s="90"/>
      <c r="C12" s="91"/>
      <c r="D12" s="94" t="s">
        <v>68</v>
      </c>
      <c r="E12" s="74" t="s">
        <v>69</v>
      </c>
      <c r="F12" s="81" t="s">
        <v>70</v>
      </c>
      <c r="G12" s="76">
        <v>2.671</v>
      </c>
      <c r="H12" s="75" t="s">
        <v>54</v>
      </c>
      <c r="I12" s="75" t="s">
        <v>76</v>
      </c>
      <c r="J12" s="77">
        <v>5</v>
      </c>
      <c r="K12" s="78">
        <v>10.4</v>
      </c>
      <c r="L12" s="79">
        <f t="shared" si="0"/>
        <v>223.23653846153843</v>
      </c>
      <c r="M12" s="80">
        <v>8.9</v>
      </c>
      <c r="N12" s="75" t="s">
        <v>71</v>
      </c>
      <c r="O12" s="75" t="s">
        <v>49</v>
      </c>
      <c r="P12" s="81" t="s">
        <v>55</v>
      </c>
      <c r="Q12" s="74"/>
      <c r="R12" s="82" t="s">
        <v>42</v>
      </c>
      <c r="S12" s="83" t="str">
        <f t="shared" si="1"/>
        <v>115</v>
      </c>
      <c r="T12" s="83" t="str">
        <f t="shared" si="2"/>
        <v> </v>
      </c>
      <c r="U12" s="84" t="str">
        <f t="shared" si="3"/>
        <v>115</v>
      </c>
      <c r="V12" s="95"/>
    </row>
    <row r="13" spans="1:22" s="9" customFormat="1" ht="45.75" customHeight="1">
      <c r="A13" s="70"/>
      <c r="B13" s="90"/>
      <c r="C13" s="72"/>
      <c r="D13" s="73" t="s">
        <v>64</v>
      </c>
      <c r="E13" s="74" t="s">
        <v>44</v>
      </c>
      <c r="F13" s="81" t="s">
        <v>65</v>
      </c>
      <c r="G13" s="76">
        <v>3.456</v>
      </c>
      <c r="H13" s="75" t="s">
        <v>54</v>
      </c>
      <c r="I13" s="75" t="s">
        <v>77</v>
      </c>
      <c r="J13" s="77">
        <v>5</v>
      </c>
      <c r="K13" s="96">
        <v>9.7</v>
      </c>
      <c r="L13" s="97">
        <f t="shared" si="0"/>
        <v>239.34639175257735</v>
      </c>
      <c r="M13" s="80">
        <v>8.9</v>
      </c>
      <c r="N13" s="75" t="s">
        <v>52</v>
      </c>
      <c r="O13" s="75" t="s">
        <v>40</v>
      </c>
      <c r="P13" s="81" t="s">
        <v>55</v>
      </c>
      <c r="Q13" s="98"/>
      <c r="R13" s="82" t="s">
        <v>42</v>
      </c>
      <c r="S13" s="83" t="str">
        <f t="shared" si="1"/>
        <v>105</v>
      </c>
      <c r="T13" s="83" t="str">
        <f t="shared" si="2"/>
        <v> </v>
      </c>
      <c r="U13" s="84" t="str">
        <f t="shared" si="3"/>
        <v>105</v>
      </c>
      <c r="V13" s="95"/>
    </row>
    <row r="14" spans="1:22" s="9" customFormat="1" ht="45" customHeight="1">
      <c r="A14" s="91"/>
      <c r="B14" s="99"/>
      <c r="C14" s="91"/>
      <c r="D14" s="92"/>
      <c r="E14" s="74" t="s">
        <v>66</v>
      </c>
      <c r="F14" s="81" t="s">
        <v>65</v>
      </c>
      <c r="G14" s="81">
        <v>3.456</v>
      </c>
      <c r="H14" s="75" t="s">
        <v>51</v>
      </c>
      <c r="I14" s="75" t="s">
        <v>78</v>
      </c>
      <c r="J14" s="77">
        <v>5</v>
      </c>
      <c r="K14" s="78">
        <v>9.4</v>
      </c>
      <c r="L14" s="79">
        <f t="shared" si="0"/>
        <v>246.9851063829787</v>
      </c>
      <c r="M14" s="80">
        <v>8.9</v>
      </c>
      <c r="N14" s="100" t="s">
        <v>52</v>
      </c>
      <c r="O14" s="81" t="s">
        <v>40</v>
      </c>
      <c r="P14" s="81" t="s">
        <v>41</v>
      </c>
      <c r="Q14" s="101"/>
      <c r="R14" s="82" t="s">
        <v>42</v>
      </c>
      <c r="S14" s="83" t="str">
        <f t="shared" si="1"/>
        <v>105</v>
      </c>
      <c r="T14" s="83" t="str">
        <f t="shared" si="2"/>
        <v> </v>
      </c>
      <c r="U14" s="84" t="str">
        <f t="shared" si="3"/>
        <v>105</v>
      </c>
      <c r="V14" s="95"/>
    </row>
    <row r="16" ht="13.5">
      <c r="D16" s="3" t="s">
        <v>53</v>
      </c>
    </row>
    <row r="17" ht="13.5">
      <c r="D17" s="105"/>
    </row>
  </sheetData>
  <sheetProtection/>
  <autoFilter ref="E1:E14"/>
  <mergeCells count="8">
    <mergeCell ref="S4:T8"/>
    <mergeCell ref="U4:U8"/>
    <mergeCell ref="A4:B8"/>
    <mergeCell ref="F4:G5"/>
    <mergeCell ref="O5:Q5"/>
    <mergeCell ref="O4:Q4"/>
    <mergeCell ref="K4:M4"/>
    <mergeCell ref="C4:D8"/>
  </mergeCells>
  <conditionalFormatting sqref="R9:R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2">
    <dataValidation type="list" allowBlank="1" showInputMessage="1" showErrorMessage="1" sqref="R13:R14">
      <formula1>$W$9:$W$10</formula1>
    </dataValidation>
    <dataValidation type="list" allowBlank="1" showInputMessage="1" showErrorMessage="1" sqref="R9:R12">
      <formula1>$W$9:$W$11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ㅤ</cp:lastModifiedBy>
  <cp:lastPrinted>2013-12-19T04:18:04Z</cp:lastPrinted>
  <dcterms:created xsi:type="dcterms:W3CDTF">2007-08-03T05:28:50Z</dcterms:created>
  <dcterms:modified xsi:type="dcterms:W3CDTF">2019-12-25T09:11:51Z</dcterms:modified>
  <cp:category/>
  <cp:version/>
  <cp:contentType/>
  <cp:contentStatus/>
</cp:coreProperties>
</file>