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44FBF0BC-7207-431C-B16C-5559099D0440}" xr6:coauthVersionLast="47" xr6:coauthVersionMax="47" xr10:uidLastSave="{00000000-0000-0000-0000-000000000000}"/>
  <bookViews>
    <workbookView xWindow="-120" yWindow="-120" windowWidth="29040" windowHeight="15720" xr2:uid="{C5ABC8E0-107F-4894-89EA-1D32BD388AB8}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'1-1'!$A$8:$AI$8</definedName>
    <definedName name="Module1.社内配布用印刷">[1]!Module1.社内配布用印刷</definedName>
    <definedName name="Module1.提出用印刷">[1]!Module1.提出用印刷</definedName>
    <definedName name="_xlnm.Print_Area" localSheetId="0">'1-1'!$A$2:$X$176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N9" i="1"/>
  <c r="O9" i="1"/>
  <c r="T9" i="1"/>
  <c r="U9" i="1"/>
  <c r="V9" i="1"/>
  <c r="AB9" i="1"/>
  <c r="AC9" i="1" s="1"/>
  <c r="AD9" i="1" s="1"/>
  <c r="AE9" i="1"/>
  <c r="AF9" i="1"/>
  <c r="I10" i="1"/>
  <c r="L10" i="1"/>
  <c r="M10" i="1"/>
  <c r="N10" i="1"/>
  <c r="O10" i="1"/>
  <c r="T10" i="1"/>
  <c r="U10" i="1"/>
  <c r="V10" i="1"/>
  <c r="AB10" i="1"/>
  <c r="AC10" i="1" s="1"/>
  <c r="AD10" i="1"/>
  <c r="AE10" i="1"/>
  <c r="AF10" i="1"/>
  <c r="AG10" i="1" s="1"/>
  <c r="I11" i="1"/>
  <c r="L11" i="1"/>
  <c r="M11" i="1"/>
  <c r="N11" i="1"/>
  <c r="O11" i="1"/>
  <c r="T11" i="1"/>
  <c r="U11" i="1"/>
  <c r="V11" i="1"/>
  <c r="AB11" i="1"/>
  <c r="AC11" i="1" s="1"/>
  <c r="AD11" i="1" s="1"/>
  <c r="AE11" i="1"/>
  <c r="AF11" i="1"/>
  <c r="AG11" i="1" s="1"/>
  <c r="I12" i="1"/>
  <c r="L12" i="1"/>
  <c r="M12" i="1"/>
  <c r="N12" i="1"/>
  <c r="O12" i="1"/>
  <c r="T12" i="1"/>
  <c r="U12" i="1"/>
  <c r="V12" i="1"/>
  <c r="W12" i="1"/>
  <c r="AB12" i="1"/>
  <c r="AC12" i="1" s="1"/>
  <c r="AE12" i="1"/>
  <c r="AF12" i="1"/>
  <c r="AG12" i="1" s="1"/>
  <c r="I13" i="1"/>
  <c r="L13" i="1"/>
  <c r="M13" i="1"/>
  <c r="N13" i="1"/>
  <c r="O13" i="1"/>
  <c r="T13" i="1"/>
  <c r="U13" i="1"/>
  <c r="V13" i="1"/>
  <c r="AB13" i="1"/>
  <c r="AC13" i="1" s="1"/>
  <c r="X13" i="1" s="1"/>
  <c r="AD13" i="1"/>
  <c r="AE13" i="1"/>
  <c r="AF13" i="1"/>
  <c r="AG13" i="1" s="1"/>
  <c r="I14" i="1"/>
  <c r="L14" i="1"/>
  <c r="M14" i="1"/>
  <c r="N14" i="1"/>
  <c r="O14" i="1"/>
  <c r="T14" i="1"/>
  <c r="U14" i="1"/>
  <c r="V14" i="1"/>
  <c r="AB14" i="1"/>
  <c r="AC14" i="1" s="1"/>
  <c r="X14" i="1" s="1"/>
  <c r="AD14" i="1"/>
  <c r="AE14" i="1"/>
  <c r="AF14" i="1"/>
  <c r="AG14" i="1" s="1"/>
  <c r="I15" i="1"/>
  <c r="L15" i="1"/>
  <c r="M15" i="1"/>
  <c r="N15" i="1"/>
  <c r="O15" i="1"/>
  <c r="T15" i="1"/>
  <c r="U15" i="1"/>
  <c r="V15" i="1"/>
  <c r="W15" i="1"/>
  <c r="AB15" i="1"/>
  <c r="AC15" i="1" s="1"/>
  <c r="X15" i="1" s="1"/>
  <c r="AD15" i="1"/>
  <c r="AE15" i="1"/>
  <c r="AF15" i="1"/>
  <c r="AG15" i="1" s="1"/>
  <c r="I16" i="1"/>
  <c r="L16" i="1"/>
  <c r="M16" i="1"/>
  <c r="N16" i="1"/>
  <c r="O16" i="1"/>
  <c r="T16" i="1"/>
  <c r="U16" i="1"/>
  <c r="V16" i="1"/>
  <c r="AB16" i="1"/>
  <c r="AC16" i="1" s="1"/>
  <c r="X16" i="1" s="1"/>
  <c r="AD16" i="1"/>
  <c r="AE16" i="1"/>
  <c r="AF16" i="1"/>
  <c r="AG16" i="1" s="1"/>
  <c r="I17" i="1"/>
  <c r="L17" i="1"/>
  <c r="M17" i="1"/>
  <c r="N17" i="1"/>
  <c r="O17" i="1"/>
  <c r="T17" i="1"/>
  <c r="U17" i="1"/>
  <c r="V17" i="1"/>
  <c r="W17" i="1"/>
  <c r="AB17" i="1"/>
  <c r="AC17" i="1" s="1"/>
  <c r="AD17" i="1"/>
  <c r="AE17" i="1"/>
  <c r="AF17" i="1"/>
  <c r="AG17" i="1" s="1"/>
  <c r="I18" i="1"/>
  <c r="L18" i="1"/>
  <c r="M18" i="1"/>
  <c r="N18" i="1"/>
  <c r="T18" i="1"/>
  <c r="U18" i="1"/>
  <c r="V18" i="1"/>
  <c r="AB18" i="1"/>
  <c r="AC18" i="1" s="1"/>
  <c r="AD18" i="1"/>
  <c r="AE18" i="1"/>
  <c r="O18" i="1" s="1"/>
  <c r="I19" i="1"/>
  <c r="L19" i="1"/>
  <c r="M19" i="1"/>
  <c r="N19" i="1"/>
  <c r="O19" i="1"/>
  <c r="T19" i="1"/>
  <c r="U19" i="1"/>
  <c r="V19" i="1"/>
  <c r="AB19" i="1"/>
  <c r="AC19" i="1" s="1"/>
  <c r="AD19" i="1"/>
  <c r="AE19" i="1"/>
  <c r="AF19" i="1"/>
  <c r="AG19" i="1" s="1"/>
  <c r="I20" i="1"/>
  <c r="L20" i="1"/>
  <c r="M20" i="1"/>
  <c r="N20" i="1"/>
  <c r="T20" i="1"/>
  <c r="U20" i="1"/>
  <c r="V20" i="1"/>
  <c r="AB20" i="1"/>
  <c r="AC20" i="1" s="1"/>
  <c r="X20" i="1" s="1"/>
  <c r="AE20" i="1"/>
  <c r="O20" i="1" s="1"/>
  <c r="I21" i="1"/>
  <c r="L21" i="1"/>
  <c r="M21" i="1"/>
  <c r="N21" i="1"/>
  <c r="T21" i="1"/>
  <c r="U21" i="1"/>
  <c r="V21" i="1"/>
  <c r="AB21" i="1"/>
  <c r="AC21" i="1" s="1"/>
  <c r="X21" i="1" s="1"/>
  <c r="AD21" i="1"/>
  <c r="AE21" i="1"/>
  <c r="O21" i="1" s="1"/>
  <c r="I22" i="1"/>
  <c r="L22" i="1"/>
  <c r="M22" i="1"/>
  <c r="N22" i="1"/>
  <c r="T22" i="1"/>
  <c r="U22" i="1"/>
  <c r="V22" i="1"/>
  <c r="AB22" i="1"/>
  <c r="AC22" i="1" s="1"/>
  <c r="AD22" i="1" s="1"/>
  <c r="AE22" i="1"/>
  <c r="O22" i="1" s="1"/>
  <c r="I23" i="1"/>
  <c r="L23" i="1"/>
  <c r="M23" i="1"/>
  <c r="U23" i="1" s="1"/>
  <c r="N23" i="1"/>
  <c r="T23" i="1"/>
  <c r="V23" i="1"/>
  <c r="W23" i="1"/>
  <c r="AB23" i="1"/>
  <c r="AC23" i="1" s="1"/>
  <c r="X23" i="1" s="1"/>
  <c r="AE23" i="1"/>
  <c r="AF23" i="1"/>
  <c r="AG23" i="1" s="1"/>
  <c r="I24" i="1"/>
  <c r="L24" i="1"/>
  <c r="M24" i="1"/>
  <c r="U24" i="1" s="1"/>
  <c r="N24" i="1"/>
  <c r="T24" i="1"/>
  <c r="V24" i="1"/>
  <c r="AB24" i="1"/>
  <c r="AC24" i="1" s="1"/>
  <c r="X24" i="1" s="1"/>
  <c r="AE24" i="1"/>
  <c r="O24" i="1" s="1"/>
  <c r="I25" i="1"/>
  <c r="L25" i="1"/>
  <c r="M25" i="1"/>
  <c r="N25" i="1"/>
  <c r="O25" i="1"/>
  <c r="T25" i="1"/>
  <c r="U25" i="1"/>
  <c r="V25" i="1"/>
  <c r="W25" i="1"/>
  <c r="AB25" i="1"/>
  <c r="AC25" i="1" s="1"/>
  <c r="AD25" i="1"/>
  <c r="AE25" i="1"/>
  <c r="AF25" i="1"/>
  <c r="AG25" i="1" s="1"/>
  <c r="I26" i="1"/>
  <c r="L26" i="1"/>
  <c r="M26" i="1"/>
  <c r="U26" i="1" s="1"/>
  <c r="N26" i="1"/>
  <c r="T26" i="1"/>
  <c r="V26" i="1"/>
  <c r="AB26" i="1"/>
  <c r="AC26" i="1" s="1"/>
  <c r="AD26" i="1" s="1"/>
  <c r="AE26" i="1"/>
  <c r="O26" i="1" s="1"/>
  <c r="I27" i="1"/>
  <c r="L27" i="1"/>
  <c r="M27" i="1"/>
  <c r="N27" i="1"/>
  <c r="O27" i="1"/>
  <c r="T27" i="1"/>
  <c r="U27" i="1"/>
  <c r="V27" i="1"/>
  <c r="AB27" i="1"/>
  <c r="AC27" i="1" s="1"/>
  <c r="AD27" i="1"/>
  <c r="AE27" i="1"/>
  <c r="AF27" i="1"/>
  <c r="AG27" i="1" s="1"/>
  <c r="I28" i="1"/>
  <c r="L28" i="1"/>
  <c r="M28" i="1"/>
  <c r="N28" i="1"/>
  <c r="T28" i="1"/>
  <c r="U28" i="1"/>
  <c r="V28" i="1"/>
  <c r="AB28" i="1"/>
  <c r="AC28" i="1" s="1"/>
  <c r="AE28" i="1"/>
  <c r="O28" i="1" s="1"/>
  <c r="I29" i="1"/>
  <c r="L29" i="1"/>
  <c r="M29" i="1"/>
  <c r="U29" i="1" s="1"/>
  <c r="N29" i="1"/>
  <c r="T29" i="1"/>
  <c r="V29" i="1"/>
  <c r="AB29" i="1"/>
  <c r="AC29" i="1" s="1"/>
  <c r="AD29" i="1"/>
  <c r="AE29" i="1"/>
  <c r="O29" i="1" s="1"/>
  <c r="I30" i="1"/>
  <c r="L30" i="1"/>
  <c r="M30" i="1"/>
  <c r="N30" i="1"/>
  <c r="T30" i="1"/>
  <c r="U30" i="1"/>
  <c r="V30" i="1"/>
  <c r="AB30" i="1"/>
  <c r="AC30" i="1" s="1"/>
  <c r="X30" i="1" s="1"/>
  <c r="AE30" i="1"/>
  <c r="O30" i="1" s="1"/>
  <c r="I31" i="1"/>
  <c r="L31" i="1"/>
  <c r="M31" i="1"/>
  <c r="N31" i="1"/>
  <c r="T31" i="1"/>
  <c r="U31" i="1"/>
  <c r="V31" i="1"/>
  <c r="W31" i="1"/>
  <c r="AB31" i="1"/>
  <c r="AC31" i="1" s="1"/>
  <c r="X31" i="1" s="1"/>
  <c r="AE31" i="1"/>
  <c r="AF31" i="1"/>
  <c r="AG31" i="1" s="1"/>
  <c r="I32" i="1"/>
  <c r="L32" i="1"/>
  <c r="M32" i="1"/>
  <c r="U32" i="1" s="1"/>
  <c r="N32" i="1"/>
  <c r="T32" i="1"/>
  <c r="V32" i="1"/>
  <c r="AB32" i="1"/>
  <c r="AC32" i="1" s="1"/>
  <c r="X32" i="1" s="1"/>
  <c r="AE32" i="1"/>
  <c r="O32" i="1" s="1"/>
  <c r="I33" i="1"/>
  <c r="L33" i="1"/>
  <c r="M33" i="1"/>
  <c r="N33" i="1"/>
  <c r="O33" i="1"/>
  <c r="T33" i="1"/>
  <c r="U33" i="1"/>
  <c r="V33" i="1"/>
  <c r="AB33" i="1"/>
  <c r="AC33" i="1" s="1"/>
  <c r="X33" i="1" s="1"/>
  <c r="AD33" i="1"/>
  <c r="AE33" i="1"/>
  <c r="AF33" i="1"/>
  <c r="AG33" i="1" s="1"/>
  <c r="I34" i="1"/>
  <c r="L34" i="1"/>
  <c r="M34" i="1"/>
  <c r="U34" i="1" s="1"/>
  <c r="N34" i="1"/>
  <c r="T34" i="1"/>
  <c r="V34" i="1"/>
  <c r="AB34" i="1"/>
  <c r="AC34" i="1" s="1"/>
  <c r="X34" i="1" s="1"/>
  <c r="AE34" i="1"/>
  <c r="O34" i="1" s="1"/>
  <c r="I35" i="1"/>
  <c r="L35" i="1"/>
  <c r="M35" i="1"/>
  <c r="U35" i="1" s="1"/>
  <c r="N35" i="1"/>
  <c r="O35" i="1"/>
  <c r="T35" i="1"/>
  <c r="V35" i="1"/>
  <c r="AB35" i="1"/>
  <c r="AC35" i="1" s="1"/>
  <c r="AD35" i="1"/>
  <c r="AE35" i="1"/>
  <c r="AF35" i="1"/>
  <c r="AG35" i="1" s="1"/>
  <c r="I36" i="1"/>
  <c r="L36" i="1"/>
  <c r="M36" i="1"/>
  <c r="N36" i="1"/>
  <c r="T36" i="1"/>
  <c r="U36" i="1"/>
  <c r="V36" i="1"/>
  <c r="AB36" i="1"/>
  <c r="AC36" i="1" s="1"/>
  <c r="AE36" i="1"/>
  <c r="O36" i="1" s="1"/>
  <c r="I37" i="1"/>
  <c r="L37" i="1"/>
  <c r="M37" i="1"/>
  <c r="U37" i="1" s="1"/>
  <c r="N37" i="1"/>
  <c r="T37" i="1"/>
  <c r="V37" i="1"/>
  <c r="AB37" i="1"/>
  <c r="AC37" i="1" s="1"/>
  <c r="X37" i="1" s="1"/>
  <c r="AD37" i="1"/>
  <c r="AE37" i="1"/>
  <c r="O37" i="1" s="1"/>
  <c r="I38" i="1"/>
  <c r="L38" i="1"/>
  <c r="M38" i="1"/>
  <c r="N38" i="1"/>
  <c r="T38" i="1"/>
  <c r="U38" i="1"/>
  <c r="V38" i="1"/>
  <c r="AB38" i="1"/>
  <c r="AC38" i="1" s="1"/>
  <c r="X38" i="1" s="1"/>
  <c r="AE38" i="1"/>
  <c r="O38" i="1" s="1"/>
  <c r="I39" i="1"/>
  <c r="L39" i="1"/>
  <c r="M39" i="1"/>
  <c r="N39" i="1"/>
  <c r="T39" i="1"/>
  <c r="U39" i="1"/>
  <c r="V39" i="1"/>
  <c r="W39" i="1"/>
  <c r="AB39" i="1"/>
  <c r="AC39" i="1" s="1"/>
  <c r="X39" i="1" s="1"/>
  <c r="AE39" i="1"/>
  <c r="AF39" i="1"/>
  <c r="AG39" i="1" s="1"/>
  <c r="I40" i="1"/>
  <c r="L40" i="1"/>
  <c r="M40" i="1"/>
  <c r="U40" i="1" s="1"/>
  <c r="N40" i="1"/>
  <c r="T40" i="1"/>
  <c r="V40" i="1"/>
  <c r="AB40" i="1"/>
  <c r="AC40" i="1" s="1"/>
  <c r="X40" i="1" s="1"/>
  <c r="AE40" i="1"/>
  <c r="O40" i="1" s="1"/>
  <c r="I41" i="1"/>
  <c r="L41" i="1"/>
  <c r="M41" i="1"/>
  <c r="N41" i="1"/>
  <c r="O41" i="1"/>
  <c r="T41" i="1"/>
  <c r="U41" i="1"/>
  <c r="V41" i="1"/>
  <c r="AB41" i="1"/>
  <c r="AC41" i="1" s="1"/>
  <c r="X41" i="1" s="1"/>
  <c r="AD41" i="1"/>
  <c r="AE41" i="1"/>
  <c r="AF41" i="1"/>
  <c r="AG41" i="1" s="1"/>
  <c r="I42" i="1"/>
  <c r="L42" i="1"/>
  <c r="M42" i="1"/>
  <c r="U42" i="1" s="1"/>
  <c r="N42" i="1"/>
  <c r="T42" i="1"/>
  <c r="V42" i="1"/>
  <c r="AB42" i="1"/>
  <c r="AC42" i="1" s="1"/>
  <c r="AD42" i="1" s="1"/>
  <c r="AE42" i="1"/>
  <c r="O42" i="1" s="1"/>
  <c r="I43" i="1"/>
  <c r="L43" i="1"/>
  <c r="M43" i="1"/>
  <c r="U43" i="1" s="1"/>
  <c r="N43" i="1"/>
  <c r="O43" i="1"/>
  <c r="T43" i="1"/>
  <c r="V43" i="1"/>
  <c r="AB43" i="1"/>
  <c r="AC43" i="1" s="1"/>
  <c r="X43" i="1" s="1"/>
  <c r="AD43" i="1"/>
  <c r="AE43" i="1"/>
  <c r="AF43" i="1"/>
  <c r="AG43" i="1" s="1"/>
  <c r="I44" i="1"/>
  <c r="L44" i="1"/>
  <c r="M44" i="1"/>
  <c r="N44" i="1"/>
  <c r="T44" i="1"/>
  <c r="U44" i="1"/>
  <c r="V44" i="1"/>
  <c r="AB44" i="1"/>
  <c r="AC44" i="1" s="1"/>
  <c r="X44" i="1" s="1"/>
  <c r="AE44" i="1"/>
  <c r="O44" i="1" s="1"/>
  <c r="I45" i="1"/>
  <c r="L45" i="1"/>
  <c r="M45" i="1"/>
  <c r="U45" i="1" s="1"/>
  <c r="N45" i="1"/>
  <c r="T45" i="1"/>
  <c r="V45" i="1"/>
  <c r="AB45" i="1"/>
  <c r="AC45" i="1" s="1"/>
  <c r="X45" i="1" s="1"/>
  <c r="AE45" i="1"/>
  <c r="O45" i="1" s="1"/>
  <c r="I46" i="1"/>
  <c r="L46" i="1"/>
  <c r="M46" i="1"/>
  <c r="U46" i="1" s="1"/>
  <c r="N46" i="1"/>
  <c r="T46" i="1"/>
  <c r="V46" i="1"/>
  <c r="AB46" i="1"/>
  <c r="AC46" i="1" s="1"/>
  <c r="X46" i="1" s="1"/>
  <c r="AE46" i="1"/>
  <c r="O46" i="1" s="1"/>
  <c r="I47" i="1"/>
  <c r="L47" i="1"/>
  <c r="M47" i="1"/>
  <c r="N47" i="1"/>
  <c r="T47" i="1"/>
  <c r="U47" i="1"/>
  <c r="V47" i="1"/>
  <c r="AB47" i="1"/>
  <c r="AC47" i="1" s="1"/>
  <c r="X47" i="1" s="1"/>
  <c r="AE47" i="1"/>
  <c r="O47" i="1" s="1"/>
  <c r="I48" i="1"/>
  <c r="L48" i="1"/>
  <c r="M48" i="1"/>
  <c r="N48" i="1"/>
  <c r="T48" i="1"/>
  <c r="U48" i="1"/>
  <c r="V48" i="1"/>
  <c r="AB48" i="1"/>
  <c r="AC48" i="1" s="1"/>
  <c r="X48" i="1" s="1"/>
  <c r="AE48" i="1"/>
  <c r="O48" i="1" s="1"/>
  <c r="I49" i="1"/>
  <c r="L49" i="1"/>
  <c r="M49" i="1"/>
  <c r="U49" i="1" s="1"/>
  <c r="N49" i="1"/>
  <c r="T49" i="1"/>
  <c r="V49" i="1"/>
  <c r="AB49" i="1"/>
  <c r="AC49" i="1" s="1"/>
  <c r="AE49" i="1"/>
  <c r="O49" i="1" s="1"/>
  <c r="AF49" i="1"/>
  <c r="AG49" i="1" s="1"/>
  <c r="I50" i="1"/>
  <c r="L50" i="1"/>
  <c r="M50" i="1"/>
  <c r="U50" i="1" s="1"/>
  <c r="N50" i="1"/>
  <c r="V50" i="1" s="1"/>
  <c r="T50" i="1"/>
  <c r="AB50" i="1"/>
  <c r="AC50" i="1"/>
  <c r="AD50" i="1" s="1"/>
  <c r="AE50" i="1"/>
  <c r="AF50" i="1" s="1"/>
  <c r="I51" i="1"/>
  <c r="L51" i="1"/>
  <c r="M51" i="1"/>
  <c r="U51" i="1" s="1"/>
  <c r="N51" i="1"/>
  <c r="V51" i="1" s="1"/>
  <c r="T51" i="1"/>
  <c r="AB51" i="1"/>
  <c r="AC51" i="1" s="1"/>
  <c r="AE51" i="1"/>
  <c r="O51" i="1" s="1"/>
  <c r="I52" i="1"/>
  <c r="L52" i="1"/>
  <c r="M52" i="1"/>
  <c r="U52" i="1" s="1"/>
  <c r="N52" i="1"/>
  <c r="V52" i="1" s="1"/>
  <c r="T52" i="1"/>
  <c r="AB52" i="1"/>
  <c r="AC52" i="1"/>
  <c r="X52" i="1" s="1"/>
  <c r="AE52" i="1"/>
  <c r="O52" i="1" s="1"/>
  <c r="I53" i="1"/>
  <c r="L53" i="1"/>
  <c r="M53" i="1"/>
  <c r="N53" i="1"/>
  <c r="V53" i="1" s="1"/>
  <c r="T53" i="1"/>
  <c r="U53" i="1"/>
  <c r="AB53" i="1"/>
  <c r="AC53" i="1" s="1"/>
  <c r="AE53" i="1"/>
  <c r="O53" i="1" s="1"/>
  <c r="AF53" i="1"/>
  <c r="W53" i="1" s="1"/>
  <c r="I54" i="1"/>
  <c r="L54" i="1"/>
  <c r="M54" i="1"/>
  <c r="N54" i="1"/>
  <c r="T54" i="1"/>
  <c r="U54" i="1"/>
  <c r="V54" i="1"/>
  <c r="AB54" i="1"/>
  <c r="AC54" i="1"/>
  <c r="X54" i="1" s="1"/>
  <c r="AE54" i="1"/>
  <c r="O54" i="1" s="1"/>
  <c r="I55" i="1"/>
  <c r="L55" i="1"/>
  <c r="M55" i="1"/>
  <c r="N55" i="1"/>
  <c r="T55" i="1"/>
  <c r="U55" i="1"/>
  <c r="V55" i="1"/>
  <c r="AB55" i="1"/>
  <c r="AC55" i="1" s="1"/>
  <c r="AE55" i="1"/>
  <c r="O55" i="1" s="1"/>
  <c r="AF55" i="1"/>
  <c r="AG55" i="1" s="1"/>
  <c r="I56" i="1"/>
  <c r="L56" i="1"/>
  <c r="M56" i="1"/>
  <c r="N56" i="1"/>
  <c r="T56" i="1"/>
  <c r="U56" i="1"/>
  <c r="V56" i="1"/>
  <c r="AB56" i="1"/>
  <c r="AC56" i="1" s="1"/>
  <c r="AE56" i="1"/>
  <c r="O56" i="1" s="1"/>
  <c r="I57" i="1"/>
  <c r="L57" i="1"/>
  <c r="M57" i="1"/>
  <c r="U57" i="1" s="1"/>
  <c r="N57" i="1"/>
  <c r="T57" i="1"/>
  <c r="V57" i="1"/>
  <c r="AB57" i="1"/>
  <c r="AC57" i="1" s="1"/>
  <c r="AE57" i="1"/>
  <c r="AF57" i="1"/>
  <c r="AG57" i="1" s="1"/>
  <c r="I58" i="1"/>
  <c r="L58" i="1"/>
  <c r="M58" i="1"/>
  <c r="U58" i="1" s="1"/>
  <c r="N58" i="1"/>
  <c r="V58" i="1" s="1"/>
  <c r="T58" i="1"/>
  <c r="AB58" i="1"/>
  <c r="AC58" i="1"/>
  <c r="AE58" i="1"/>
  <c r="AF58" i="1" s="1"/>
  <c r="I59" i="1"/>
  <c r="L59" i="1"/>
  <c r="M59" i="1"/>
  <c r="U59" i="1" s="1"/>
  <c r="N59" i="1"/>
  <c r="V59" i="1" s="1"/>
  <c r="T59" i="1"/>
  <c r="AB59" i="1"/>
  <c r="AC59" i="1" s="1"/>
  <c r="AD59" i="1" s="1"/>
  <c r="AE59" i="1"/>
  <c r="O59" i="1" s="1"/>
  <c r="I60" i="1"/>
  <c r="L60" i="1"/>
  <c r="M60" i="1"/>
  <c r="U60" i="1" s="1"/>
  <c r="N60" i="1"/>
  <c r="V60" i="1" s="1"/>
  <c r="T60" i="1"/>
  <c r="AB60" i="1"/>
  <c r="AC60" i="1"/>
  <c r="AD60" i="1" s="1"/>
  <c r="AE60" i="1"/>
  <c r="AF60" i="1" s="1"/>
  <c r="I61" i="1"/>
  <c r="L61" i="1"/>
  <c r="M61" i="1"/>
  <c r="N61" i="1"/>
  <c r="V61" i="1" s="1"/>
  <c r="T61" i="1"/>
  <c r="U61" i="1"/>
  <c r="AB61" i="1"/>
  <c r="AC61" i="1" s="1"/>
  <c r="AE61" i="1"/>
  <c r="O61" i="1" s="1"/>
  <c r="AF61" i="1"/>
  <c r="I62" i="1"/>
  <c r="L62" i="1"/>
  <c r="M62" i="1"/>
  <c r="N62" i="1"/>
  <c r="T62" i="1"/>
  <c r="U62" i="1"/>
  <c r="V62" i="1"/>
  <c r="AB62" i="1"/>
  <c r="AC62" i="1"/>
  <c r="AD62" i="1" s="1"/>
  <c r="AE62" i="1"/>
  <c r="O62" i="1" s="1"/>
  <c r="I63" i="1"/>
  <c r="L63" i="1"/>
  <c r="M63" i="1"/>
  <c r="N63" i="1"/>
  <c r="T63" i="1"/>
  <c r="U63" i="1"/>
  <c r="V63" i="1"/>
  <c r="AB63" i="1"/>
  <c r="AC63" i="1" s="1"/>
  <c r="AE63" i="1"/>
  <c r="O63" i="1" s="1"/>
  <c r="AF63" i="1"/>
  <c r="AG63" i="1" s="1"/>
  <c r="I64" i="1"/>
  <c r="L64" i="1"/>
  <c r="M64" i="1"/>
  <c r="N64" i="1"/>
  <c r="T64" i="1"/>
  <c r="U64" i="1"/>
  <c r="V64" i="1"/>
  <c r="AB64" i="1"/>
  <c r="AC64" i="1" s="1"/>
  <c r="AE64" i="1"/>
  <c r="O64" i="1" s="1"/>
  <c r="I65" i="1"/>
  <c r="L65" i="1"/>
  <c r="M65" i="1"/>
  <c r="U65" i="1" s="1"/>
  <c r="N65" i="1"/>
  <c r="T65" i="1"/>
  <c r="V65" i="1"/>
  <c r="AB65" i="1"/>
  <c r="AC65" i="1" s="1"/>
  <c r="AE65" i="1"/>
  <c r="AF65" i="1"/>
  <c r="AG65" i="1" s="1"/>
  <c r="I66" i="1"/>
  <c r="L66" i="1"/>
  <c r="M66" i="1"/>
  <c r="U66" i="1" s="1"/>
  <c r="N66" i="1"/>
  <c r="V66" i="1" s="1"/>
  <c r="T66" i="1"/>
  <c r="AB66" i="1"/>
  <c r="AC66" i="1"/>
  <c r="AE66" i="1"/>
  <c r="AF66" i="1" s="1"/>
  <c r="I67" i="1"/>
  <c r="L67" i="1"/>
  <c r="M67" i="1"/>
  <c r="U67" i="1" s="1"/>
  <c r="N67" i="1"/>
  <c r="V67" i="1" s="1"/>
  <c r="T67" i="1"/>
  <c r="AB67" i="1"/>
  <c r="AC67" i="1" s="1"/>
  <c r="AD67" i="1" s="1"/>
  <c r="AE67" i="1"/>
  <c r="O67" i="1" s="1"/>
  <c r="I68" i="1"/>
  <c r="L68" i="1"/>
  <c r="M68" i="1"/>
  <c r="U68" i="1" s="1"/>
  <c r="N68" i="1"/>
  <c r="V68" i="1" s="1"/>
  <c r="O68" i="1"/>
  <c r="T68" i="1"/>
  <c r="AB68" i="1"/>
  <c r="AC68" i="1"/>
  <c r="X68" i="1" s="1"/>
  <c r="AE68" i="1"/>
  <c r="AF68" i="1" s="1"/>
  <c r="I69" i="1"/>
  <c r="L69" i="1"/>
  <c r="M69" i="1"/>
  <c r="N69" i="1"/>
  <c r="V69" i="1" s="1"/>
  <c r="T69" i="1"/>
  <c r="U69" i="1"/>
  <c r="AB69" i="1"/>
  <c r="AC69" i="1" s="1"/>
  <c r="AE69" i="1"/>
  <c r="O69" i="1" s="1"/>
  <c r="AF69" i="1"/>
  <c r="I70" i="1"/>
  <c r="L70" i="1"/>
  <c r="M70" i="1"/>
  <c r="N70" i="1"/>
  <c r="T70" i="1"/>
  <c r="U70" i="1"/>
  <c r="V70" i="1"/>
  <c r="AB70" i="1"/>
  <c r="AC70" i="1"/>
  <c r="AD70" i="1" s="1"/>
  <c r="AE70" i="1"/>
  <c r="O70" i="1" s="1"/>
  <c r="I71" i="1"/>
  <c r="L71" i="1"/>
  <c r="M71" i="1"/>
  <c r="N71" i="1"/>
  <c r="T71" i="1"/>
  <c r="U71" i="1"/>
  <c r="V71" i="1"/>
  <c r="AB71" i="1"/>
  <c r="AC71" i="1" s="1"/>
  <c r="AE71" i="1"/>
  <c r="O71" i="1" s="1"/>
  <c r="AF71" i="1"/>
  <c r="AG71" i="1" s="1"/>
  <c r="I72" i="1"/>
  <c r="L72" i="1"/>
  <c r="M72" i="1"/>
  <c r="N72" i="1"/>
  <c r="T72" i="1"/>
  <c r="U72" i="1"/>
  <c r="V72" i="1"/>
  <c r="AB72" i="1"/>
  <c r="AC72" i="1" s="1"/>
  <c r="AE72" i="1"/>
  <c r="O72" i="1" s="1"/>
  <c r="I73" i="1"/>
  <c r="L73" i="1"/>
  <c r="M73" i="1"/>
  <c r="U73" i="1" s="1"/>
  <c r="N73" i="1"/>
  <c r="T73" i="1"/>
  <c r="V73" i="1"/>
  <c r="AB73" i="1"/>
  <c r="AC73" i="1"/>
  <c r="AE73" i="1"/>
  <c r="O73" i="1" s="1"/>
  <c r="AF73" i="1"/>
  <c r="AG73" i="1" s="1"/>
  <c r="I74" i="1"/>
  <c r="L74" i="1"/>
  <c r="M74" i="1"/>
  <c r="U74" i="1" s="1"/>
  <c r="N74" i="1"/>
  <c r="V74" i="1" s="1"/>
  <c r="T74" i="1"/>
  <c r="AB74" i="1"/>
  <c r="AC74" i="1"/>
  <c r="AD74" i="1"/>
  <c r="AE74" i="1"/>
  <c r="AF74" i="1" s="1"/>
  <c r="AG74" i="1" s="1"/>
  <c r="I75" i="1"/>
  <c r="L75" i="1"/>
  <c r="M75" i="1"/>
  <c r="U75" i="1" s="1"/>
  <c r="N75" i="1"/>
  <c r="V75" i="1" s="1"/>
  <c r="T75" i="1"/>
  <c r="AB75" i="1"/>
  <c r="AC75" i="1" s="1"/>
  <c r="X75" i="1" s="1"/>
  <c r="AE75" i="1"/>
  <c r="AF75" i="1" s="1"/>
  <c r="I76" i="1"/>
  <c r="L76" i="1"/>
  <c r="M76" i="1"/>
  <c r="U76" i="1" s="1"/>
  <c r="N76" i="1"/>
  <c r="V76" i="1" s="1"/>
  <c r="O76" i="1"/>
  <c r="T76" i="1"/>
  <c r="W76" i="1"/>
  <c r="AB76" i="1"/>
  <c r="AC76" i="1"/>
  <c r="AE76" i="1"/>
  <c r="AF76" i="1"/>
  <c r="AG76" i="1" s="1"/>
  <c r="I77" i="1"/>
  <c r="L77" i="1"/>
  <c r="M77" i="1"/>
  <c r="N77" i="1"/>
  <c r="V77" i="1" s="1"/>
  <c r="T77" i="1"/>
  <c r="U77" i="1"/>
  <c r="AB77" i="1"/>
  <c r="AC77" i="1" s="1"/>
  <c r="X77" i="1" s="1"/>
  <c r="AD77" i="1"/>
  <c r="AE77" i="1"/>
  <c r="O77" i="1" s="1"/>
  <c r="AF77" i="1"/>
  <c r="W77" i="1" s="1"/>
  <c r="AG77" i="1"/>
  <c r="I78" i="1"/>
  <c r="L78" i="1"/>
  <c r="M78" i="1"/>
  <c r="N78" i="1"/>
  <c r="O78" i="1"/>
  <c r="T78" i="1"/>
  <c r="U78" i="1"/>
  <c r="V78" i="1"/>
  <c r="AB78" i="1"/>
  <c r="AC78" i="1"/>
  <c r="AE78" i="1"/>
  <c r="AF78" i="1" s="1"/>
  <c r="AG78" i="1"/>
  <c r="I79" i="1"/>
  <c r="L79" i="1"/>
  <c r="M79" i="1"/>
  <c r="N79" i="1"/>
  <c r="V79" i="1" s="1"/>
  <c r="T79" i="1"/>
  <c r="U79" i="1"/>
  <c r="AB79" i="1"/>
  <c r="AC79" i="1" s="1"/>
  <c r="AD79" i="1"/>
  <c r="AE79" i="1"/>
  <c r="O79" i="1" s="1"/>
  <c r="AF79" i="1"/>
  <c r="AG79" i="1" s="1"/>
  <c r="I80" i="1"/>
  <c r="L80" i="1"/>
  <c r="M80" i="1"/>
  <c r="N80" i="1"/>
  <c r="O80" i="1"/>
  <c r="T80" i="1"/>
  <c r="U80" i="1"/>
  <c r="V80" i="1"/>
  <c r="W80" i="1"/>
  <c r="AB80" i="1"/>
  <c r="AC80" i="1" s="1"/>
  <c r="AE80" i="1"/>
  <c r="AF80" i="1" s="1"/>
  <c r="AG80" i="1"/>
  <c r="I81" i="1"/>
  <c r="L81" i="1"/>
  <c r="M81" i="1"/>
  <c r="U81" i="1" s="1"/>
  <c r="N81" i="1"/>
  <c r="T81" i="1"/>
  <c r="V81" i="1"/>
  <c r="AB81" i="1"/>
  <c r="AC81" i="1"/>
  <c r="AE81" i="1"/>
  <c r="O81" i="1" s="1"/>
  <c r="AF81" i="1"/>
  <c r="I82" i="1"/>
  <c r="L82" i="1"/>
  <c r="M82" i="1"/>
  <c r="U82" i="1" s="1"/>
  <c r="N82" i="1"/>
  <c r="V82" i="1" s="1"/>
  <c r="T82" i="1"/>
  <c r="AB82" i="1"/>
  <c r="AC82" i="1"/>
  <c r="AD82" i="1" s="1"/>
  <c r="AE82" i="1"/>
  <c r="AF82" i="1" s="1"/>
  <c r="AG82" i="1" s="1"/>
  <c r="I83" i="1"/>
  <c r="L83" i="1"/>
  <c r="M83" i="1"/>
  <c r="U83" i="1" s="1"/>
  <c r="N83" i="1"/>
  <c r="V83" i="1" s="1"/>
  <c r="O83" i="1"/>
  <c r="T83" i="1"/>
  <c r="AB83" i="1"/>
  <c r="AC83" i="1" s="1"/>
  <c r="AE83" i="1"/>
  <c r="AF83" i="1" s="1"/>
  <c r="I84" i="1"/>
  <c r="L84" i="1"/>
  <c r="M84" i="1"/>
  <c r="U84" i="1" s="1"/>
  <c r="N84" i="1"/>
  <c r="V84" i="1" s="1"/>
  <c r="T84" i="1"/>
  <c r="AB84" i="1"/>
  <c r="AC84" i="1"/>
  <c r="AE84" i="1"/>
  <c r="O84" i="1" s="1"/>
  <c r="AF84" i="1"/>
  <c r="AG84" i="1" s="1"/>
  <c r="I85" i="1"/>
  <c r="L85" i="1"/>
  <c r="M85" i="1"/>
  <c r="N85" i="1"/>
  <c r="V85" i="1" s="1"/>
  <c r="T85" i="1"/>
  <c r="U85" i="1"/>
  <c r="AB85" i="1"/>
  <c r="AC85" i="1" s="1"/>
  <c r="X85" i="1" s="1"/>
  <c r="AD85" i="1"/>
  <c r="AE85" i="1"/>
  <c r="O85" i="1" s="1"/>
  <c r="AF85" i="1"/>
  <c r="AG85" i="1" s="1"/>
  <c r="I86" i="1"/>
  <c r="L86" i="1"/>
  <c r="M86" i="1"/>
  <c r="U86" i="1" s="1"/>
  <c r="N86" i="1"/>
  <c r="O86" i="1"/>
  <c r="T86" i="1"/>
  <c r="V86" i="1"/>
  <c r="AB86" i="1"/>
  <c r="AC86" i="1"/>
  <c r="AE86" i="1"/>
  <c r="AF86" i="1" s="1"/>
  <c r="W86" i="1" s="1"/>
  <c r="AG86" i="1"/>
  <c r="I87" i="1"/>
  <c r="L87" i="1"/>
  <c r="M87" i="1"/>
  <c r="N87" i="1"/>
  <c r="T87" i="1"/>
  <c r="U87" i="1"/>
  <c r="V87" i="1"/>
  <c r="W87" i="1"/>
  <c r="AB87" i="1"/>
  <c r="AC87" i="1" s="1"/>
  <c r="X87" i="1" s="1"/>
  <c r="AE87" i="1"/>
  <c r="AF87" i="1"/>
  <c r="AG87" i="1" s="1"/>
  <c r="I88" i="1"/>
  <c r="L88" i="1"/>
  <c r="M88" i="1"/>
  <c r="U88" i="1" s="1"/>
  <c r="N88" i="1"/>
  <c r="T88" i="1"/>
  <c r="V88" i="1"/>
  <c r="AB88" i="1"/>
  <c r="AC88" i="1"/>
  <c r="AE88" i="1"/>
  <c r="AF88" i="1" s="1"/>
  <c r="W88" i="1" s="1"/>
  <c r="I89" i="1"/>
  <c r="L89" i="1"/>
  <c r="M89" i="1"/>
  <c r="U89" i="1" s="1"/>
  <c r="N89" i="1"/>
  <c r="T89" i="1"/>
  <c r="V89" i="1"/>
  <c r="AB89" i="1"/>
  <c r="AC89" i="1" s="1"/>
  <c r="AE89" i="1"/>
  <c r="AF89" i="1"/>
  <c r="I90" i="1"/>
  <c r="L90" i="1"/>
  <c r="M90" i="1"/>
  <c r="U90" i="1" s="1"/>
  <c r="N90" i="1"/>
  <c r="V90" i="1" s="1"/>
  <c r="T90" i="1"/>
  <c r="AB90" i="1"/>
  <c r="AC90" i="1"/>
  <c r="AD90" i="1"/>
  <c r="AE90" i="1"/>
  <c r="I91" i="1"/>
  <c r="L91" i="1"/>
  <c r="M91" i="1"/>
  <c r="U91" i="1" s="1"/>
  <c r="N91" i="1"/>
  <c r="T91" i="1"/>
  <c r="V91" i="1"/>
  <c r="AB91" i="1"/>
  <c r="O91" i="1" s="1"/>
  <c r="AE91" i="1"/>
  <c r="AF91" i="1"/>
  <c r="I92" i="1"/>
  <c r="L92" i="1"/>
  <c r="M92" i="1"/>
  <c r="U92" i="1" s="1"/>
  <c r="N92" i="1"/>
  <c r="V92" i="1" s="1"/>
  <c r="T92" i="1"/>
  <c r="AB92" i="1"/>
  <c r="AC92" i="1"/>
  <c r="AD92" i="1"/>
  <c r="AE92" i="1"/>
  <c r="O92" i="1" s="1"/>
  <c r="I93" i="1"/>
  <c r="L93" i="1"/>
  <c r="M93" i="1"/>
  <c r="U93" i="1" s="1"/>
  <c r="N93" i="1"/>
  <c r="V93" i="1" s="1"/>
  <c r="O93" i="1"/>
  <c r="T93" i="1"/>
  <c r="AB93" i="1"/>
  <c r="AC93" i="1"/>
  <c r="AD93" i="1"/>
  <c r="AE93" i="1"/>
  <c r="AF93" i="1"/>
  <c r="I94" i="1"/>
  <c r="L94" i="1"/>
  <c r="M94" i="1"/>
  <c r="N94" i="1"/>
  <c r="T94" i="1"/>
  <c r="U94" i="1"/>
  <c r="V94" i="1"/>
  <c r="AB94" i="1"/>
  <c r="AC94" i="1" s="1"/>
  <c r="AE94" i="1"/>
  <c r="O94" i="1" s="1"/>
  <c r="AF94" i="1"/>
  <c r="W94" i="1" s="1"/>
  <c r="AG94" i="1"/>
  <c r="I95" i="1"/>
  <c r="L95" i="1"/>
  <c r="M95" i="1"/>
  <c r="N95" i="1"/>
  <c r="T95" i="1"/>
  <c r="U95" i="1"/>
  <c r="V95" i="1"/>
  <c r="AB95" i="1"/>
  <c r="AC95" i="1" s="1"/>
  <c r="AE95" i="1"/>
  <c r="O95" i="1" s="1"/>
  <c r="AF95" i="1"/>
  <c r="AG95" i="1" s="1"/>
  <c r="I96" i="1"/>
  <c r="L96" i="1"/>
  <c r="M96" i="1"/>
  <c r="N96" i="1"/>
  <c r="T96" i="1"/>
  <c r="U96" i="1"/>
  <c r="V96" i="1"/>
  <c r="W96" i="1"/>
  <c r="AB96" i="1"/>
  <c r="AC96" i="1" s="1"/>
  <c r="AE96" i="1"/>
  <c r="O96" i="1" s="1"/>
  <c r="AF96" i="1"/>
  <c r="AG96" i="1"/>
  <c r="I97" i="1"/>
  <c r="L97" i="1"/>
  <c r="M97" i="1"/>
  <c r="U97" i="1" s="1"/>
  <c r="N97" i="1"/>
  <c r="T97" i="1"/>
  <c r="V97" i="1"/>
  <c r="AB97" i="1"/>
  <c r="AC97" i="1" s="1"/>
  <c r="AE97" i="1"/>
  <c r="AF97" i="1" s="1"/>
  <c r="I98" i="1"/>
  <c r="L98" i="1"/>
  <c r="M98" i="1"/>
  <c r="U98" i="1" s="1"/>
  <c r="N98" i="1"/>
  <c r="V98" i="1" s="1"/>
  <c r="T98" i="1"/>
  <c r="AB98" i="1"/>
  <c r="AC98" i="1"/>
  <c r="AE98" i="1"/>
  <c r="O98" i="1" s="1"/>
  <c r="I99" i="1"/>
  <c r="L99" i="1"/>
  <c r="M99" i="1"/>
  <c r="U99" i="1" s="1"/>
  <c r="N99" i="1"/>
  <c r="V99" i="1" s="1"/>
  <c r="T99" i="1"/>
  <c r="AB99" i="1"/>
  <c r="AC99" i="1"/>
  <c r="X99" i="1" s="1"/>
  <c r="AD99" i="1"/>
  <c r="AE99" i="1"/>
  <c r="O99" i="1" s="1"/>
  <c r="I100" i="1"/>
  <c r="L100" i="1"/>
  <c r="M100" i="1"/>
  <c r="U100" i="1" s="1"/>
  <c r="N100" i="1"/>
  <c r="V100" i="1" s="1"/>
  <c r="O100" i="1"/>
  <c r="T100" i="1"/>
  <c r="AB100" i="1"/>
  <c r="AC100" i="1"/>
  <c r="X100" i="1" s="1"/>
  <c r="AD100" i="1"/>
  <c r="AE100" i="1"/>
  <c r="AF100" i="1"/>
  <c r="I101" i="1"/>
  <c r="L101" i="1"/>
  <c r="M101" i="1"/>
  <c r="N101" i="1"/>
  <c r="V101" i="1" s="1"/>
  <c r="T101" i="1"/>
  <c r="U101" i="1"/>
  <c r="AB101" i="1"/>
  <c r="AC101" i="1"/>
  <c r="X101" i="1" s="1"/>
  <c r="AD101" i="1"/>
  <c r="AE101" i="1"/>
  <c r="O101" i="1" s="1"/>
  <c r="AF101" i="1"/>
  <c r="W101" i="1" s="1"/>
  <c r="AG101" i="1"/>
  <c r="I102" i="1"/>
  <c r="L102" i="1"/>
  <c r="M102" i="1"/>
  <c r="N102" i="1"/>
  <c r="T102" i="1"/>
  <c r="U102" i="1"/>
  <c r="V102" i="1"/>
  <c r="AB102" i="1"/>
  <c r="AC102" i="1" s="1"/>
  <c r="AE102" i="1"/>
  <c r="O102" i="1" s="1"/>
  <c r="AF102" i="1"/>
  <c r="AG102" i="1"/>
  <c r="I103" i="1"/>
  <c r="L103" i="1"/>
  <c r="M103" i="1"/>
  <c r="N103" i="1"/>
  <c r="T103" i="1"/>
  <c r="U103" i="1"/>
  <c r="V103" i="1"/>
  <c r="AB103" i="1"/>
  <c r="AC103" i="1" s="1"/>
  <c r="AE103" i="1"/>
  <c r="O103" i="1" s="1"/>
  <c r="AF103" i="1"/>
  <c r="AG103" i="1"/>
  <c r="I104" i="1"/>
  <c r="L104" i="1"/>
  <c r="M104" i="1"/>
  <c r="N104" i="1"/>
  <c r="T104" i="1"/>
  <c r="U104" i="1"/>
  <c r="V104" i="1"/>
  <c r="AB104" i="1"/>
  <c r="AC104" i="1" s="1"/>
  <c r="AE104" i="1"/>
  <c r="O104" i="1" s="1"/>
  <c r="AF104" i="1"/>
  <c r="AG104" i="1"/>
  <c r="I105" i="1"/>
  <c r="L105" i="1"/>
  <c r="M105" i="1"/>
  <c r="U105" i="1" s="1"/>
  <c r="N105" i="1"/>
  <c r="T105" i="1"/>
  <c r="V105" i="1"/>
  <c r="AB105" i="1"/>
  <c r="AE105" i="1"/>
  <c r="AF105" i="1"/>
  <c r="AG105" i="1"/>
  <c r="I106" i="1"/>
  <c r="L106" i="1"/>
  <c r="M106" i="1"/>
  <c r="U106" i="1" s="1"/>
  <c r="N106" i="1"/>
  <c r="T106" i="1"/>
  <c r="V106" i="1"/>
  <c r="AB106" i="1"/>
  <c r="AE106" i="1"/>
  <c r="AF106" i="1"/>
  <c r="AG106" i="1"/>
  <c r="I107" i="1"/>
  <c r="L107" i="1"/>
  <c r="M107" i="1"/>
  <c r="U107" i="1" s="1"/>
  <c r="N107" i="1"/>
  <c r="T107" i="1"/>
  <c r="V107" i="1"/>
  <c r="AB107" i="1"/>
  <c r="AE107" i="1"/>
  <c r="AF107" i="1"/>
  <c r="AG107" i="1"/>
  <c r="I108" i="1"/>
  <c r="L108" i="1"/>
  <c r="M108" i="1"/>
  <c r="U108" i="1" s="1"/>
  <c r="N108" i="1"/>
  <c r="T108" i="1"/>
  <c r="V108" i="1"/>
  <c r="AB108" i="1"/>
  <c r="AE108" i="1"/>
  <c r="AF108" i="1"/>
  <c r="AG108" i="1"/>
  <c r="I109" i="1"/>
  <c r="L109" i="1"/>
  <c r="M109" i="1"/>
  <c r="U109" i="1" s="1"/>
  <c r="N109" i="1"/>
  <c r="T109" i="1"/>
  <c r="V109" i="1"/>
  <c r="AB109" i="1"/>
  <c r="AE109" i="1"/>
  <c r="AF109" i="1"/>
  <c r="AG109" i="1"/>
  <c r="I110" i="1"/>
  <c r="L110" i="1"/>
  <c r="M110" i="1"/>
  <c r="U110" i="1" s="1"/>
  <c r="N110" i="1"/>
  <c r="T110" i="1"/>
  <c r="V110" i="1"/>
  <c r="AB110" i="1"/>
  <c r="AE110" i="1"/>
  <c r="AF110" i="1"/>
  <c r="AG110" i="1"/>
  <c r="I111" i="1"/>
  <c r="L111" i="1"/>
  <c r="M111" i="1"/>
  <c r="U111" i="1" s="1"/>
  <c r="N111" i="1"/>
  <c r="T111" i="1"/>
  <c r="V111" i="1"/>
  <c r="AB111" i="1"/>
  <c r="AE111" i="1"/>
  <c r="AF111" i="1"/>
  <c r="AG111" i="1"/>
  <c r="I112" i="1"/>
  <c r="L112" i="1"/>
  <c r="M112" i="1"/>
  <c r="U112" i="1" s="1"/>
  <c r="N112" i="1"/>
  <c r="T112" i="1"/>
  <c r="V112" i="1"/>
  <c r="AB112" i="1"/>
  <c r="AE112" i="1"/>
  <c r="AF112" i="1"/>
  <c r="AG112" i="1"/>
  <c r="I113" i="1"/>
  <c r="L113" i="1"/>
  <c r="M113" i="1"/>
  <c r="U113" i="1" s="1"/>
  <c r="N113" i="1"/>
  <c r="T113" i="1"/>
  <c r="V113" i="1"/>
  <c r="AB113" i="1"/>
  <c r="AE113" i="1"/>
  <c r="AF113" i="1"/>
  <c r="AG113" i="1"/>
  <c r="I114" i="1"/>
  <c r="L114" i="1"/>
  <c r="M114" i="1"/>
  <c r="U114" i="1" s="1"/>
  <c r="N114" i="1"/>
  <c r="T114" i="1"/>
  <c r="V114" i="1"/>
  <c r="AB114" i="1"/>
  <c r="AE114" i="1"/>
  <c r="AF114" i="1" s="1"/>
  <c r="AG114" i="1" s="1"/>
  <c r="I115" i="1"/>
  <c r="L115" i="1"/>
  <c r="M115" i="1"/>
  <c r="U115" i="1" s="1"/>
  <c r="N115" i="1"/>
  <c r="T115" i="1"/>
  <c r="V115" i="1"/>
  <c r="AB115" i="1"/>
  <c r="AE115" i="1"/>
  <c r="AF115" i="1" s="1"/>
  <c r="AG115" i="1" s="1"/>
  <c r="I116" i="1"/>
  <c r="L116" i="1"/>
  <c r="M116" i="1"/>
  <c r="U116" i="1" s="1"/>
  <c r="N116" i="1"/>
  <c r="T116" i="1"/>
  <c r="V116" i="1"/>
  <c r="AB116" i="1"/>
  <c r="AE116" i="1"/>
  <c r="AF116" i="1" s="1"/>
  <c r="AG116" i="1"/>
  <c r="I117" i="1"/>
  <c r="L117" i="1"/>
  <c r="M117" i="1"/>
  <c r="U117" i="1" s="1"/>
  <c r="N117" i="1"/>
  <c r="T117" i="1"/>
  <c r="V117" i="1"/>
  <c r="AB117" i="1"/>
  <c r="AE117" i="1"/>
  <c r="AF117" i="1" s="1"/>
  <c r="AG117" i="1"/>
  <c r="I118" i="1"/>
  <c r="L118" i="1"/>
  <c r="M118" i="1"/>
  <c r="U118" i="1" s="1"/>
  <c r="N118" i="1"/>
  <c r="T118" i="1"/>
  <c r="V118" i="1"/>
  <c r="AB118" i="1"/>
  <c r="AE118" i="1"/>
  <c r="AF118" i="1" s="1"/>
  <c r="AG118" i="1"/>
  <c r="I119" i="1"/>
  <c r="L119" i="1"/>
  <c r="M119" i="1"/>
  <c r="U119" i="1" s="1"/>
  <c r="N119" i="1"/>
  <c r="T119" i="1"/>
  <c r="V119" i="1"/>
  <c r="AB119" i="1"/>
  <c r="AE119" i="1"/>
  <c r="AF119" i="1" s="1"/>
  <c r="AG119" i="1"/>
  <c r="I120" i="1"/>
  <c r="L120" i="1"/>
  <c r="M120" i="1"/>
  <c r="U120" i="1" s="1"/>
  <c r="N120" i="1"/>
  <c r="T120" i="1"/>
  <c r="V120" i="1"/>
  <c r="AB120" i="1"/>
  <c r="AE120" i="1"/>
  <c r="AF120" i="1" s="1"/>
  <c r="AG120" i="1"/>
  <c r="I121" i="1"/>
  <c r="L121" i="1"/>
  <c r="M121" i="1"/>
  <c r="U121" i="1" s="1"/>
  <c r="N121" i="1"/>
  <c r="T121" i="1"/>
  <c r="V121" i="1"/>
  <c r="AB121" i="1"/>
  <c r="AE121" i="1"/>
  <c r="AF121" i="1" s="1"/>
  <c r="I122" i="1"/>
  <c r="L122" i="1"/>
  <c r="M122" i="1"/>
  <c r="U122" i="1" s="1"/>
  <c r="N122" i="1"/>
  <c r="T122" i="1"/>
  <c r="V122" i="1"/>
  <c r="AB122" i="1"/>
  <c r="AE122" i="1"/>
  <c r="AF122" i="1" s="1"/>
  <c r="AG122" i="1" s="1"/>
  <c r="I123" i="1"/>
  <c r="L123" i="1"/>
  <c r="M123" i="1"/>
  <c r="U123" i="1" s="1"/>
  <c r="N123" i="1"/>
  <c r="T123" i="1"/>
  <c r="V123" i="1"/>
  <c r="AB123" i="1"/>
  <c r="AE123" i="1"/>
  <c r="AF123" i="1" s="1"/>
  <c r="AG123" i="1" s="1"/>
  <c r="I124" i="1"/>
  <c r="L124" i="1"/>
  <c r="M124" i="1"/>
  <c r="U124" i="1" s="1"/>
  <c r="N124" i="1"/>
  <c r="T124" i="1"/>
  <c r="V124" i="1"/>
  <c r="AB124" i="1"/>
  <c r="AE124" i="1"/>
  <c r="AF124" i="1" s="1"/>
  <c r="AG124" i="1"/>
  <c r="I125" i="1"/>
  <c r="L125" i="1"/>
  <c r="M125" i="1"/>
  <c r="U125" i="1" s="1"/>
  <c r="N125" i="1"/>
  <c r="T125" i="1"/>
  <c r="V125" i="1"/>
  <c r="AB125" i="1"/>
  <c r="AE125" i="1"/>
  <c r="AF125" i="1" s="1"/>
  <c r="AG125" i="1"/>
  <c r="I126" i="1"/>
  <c r="L126" i="1"/>
  <c r="M126" i="1"/>
  <c r="U126" i="1" s="1"/>
  <c r="N126" i="1"/>
  <c r="T126" i="1"/>
  <c r="V126" i="1"/>
  <c r="AB126" i="1"/>
  <c r="AE126" i="1"/>
  <c r="AF126" i="1" s="1"/>
  <c r="AG126" i="1"/>
  <c r="I127" i="1"/>
  <c r="L127" i="1"/>
  <c r="M127" i="1"/>
  <c r="U127" i="1" s="1"/>
  <c r="N127" i="1"/>
  <c r="T127" i="1"/>
  <c r="V127" i="1"/>
  <c r="AB127" i="1"/>
  <c r="AE127" i="1"/>
  <c r="AF127" i="1" s="1"/>
  <c r="AG127" i="1"/>
  <c r="I128" i="1"/>
  <c r="L128" i="1"/>
  <c r="M128" i="1"/>
  <c r="U128" i="1" s="1"/>
  <c r="N128" i="1"/>
  <c r="T128" i="1"/>
  <c r="V128" i="1"/>
  <c r="W128" i="1"/>
  <c r="X128" i="1"/>
  <c r="AB128" i="1"/>
  <c r="AC128" i="1" s="1"/>
  <c r="AD128" i="1" s="1"/>
  <c r="AE128" i="1"/>
  <c r="AF128" i="1" s="1"/>
  <c r="AG128" i="1"/>
  <c r="I129" i="1"/>
  <c r="L129" i="1"/>
  <c r="M129" i="1"/>
  <c r="U129" i="1" s="1"/>
  <c r="N129" i="1"/>
  <c r="T129" i="1"/>
  <c r="V129" i="1"/>
  <c r="X129" i="1"/>
  <c r="AB129" i="1"/>
  <c r="AC129" i="1" s="1"/>
  <c r="AD129" i="1" s="1"/>
  <c r="AE129" i="1"/>
  <c r="AF129" i="1" s="1"/>
  <c r="W129" i="1" s="1"/>
  <c r="I130" i="1"/>
  <c r="L130" i="1"/>
  <c r="M130" i="1"/>
  <c r="U130" i="1" s="1"/>
  <c r="N130" i="1"/>
  <c r="T130" i="1"/>
  <c r="V130" i="1"/>
  <c r="AB130" i="1"/>
  <c r="AC130" i="1" s="1"/>
  <c r="AD130" i="1" s="1"/>
  <c r="AE130" i="1"/>
  <c r="I131" i="1"/>
  <c r="L131" i="1"/>
  <c r="M131" i="1"/>
  <c r="U131" i="1" s="1"/>
  <c r="N131" i="1"/>
  <c r="T131" i="1"/>
  <c r="V131" i="1"/>
  <c r="AB131" i="1"/>
  <c r="AC131" i="1" s="1"/>
  <c r="AD131" i="1" s="1"/>
  <c r="AE131" i="1"/>
  <c r="I132" i="1"/>
  <c r="L132" i="1"/>
  <c r="M132" i="1"/>
  <c r="U132" i="1" s="1"/>
  <c r="N132" i="1"/>
  <c r="T132" i="1"/>
  <c r="V132" i="1"/>
  <c r="AB132" i="1"/>
  <c r="AC132" i="1" s="1"/>
  <c r="AD132" i="1" s="1"/>
  <c r="AE132" i="1"/>
  <c r="I133" i="1"/>
  <c r="L133" i="1"/>
  <c r="M133" i="1"/>
  <c r="U133" i="1" s="1"/>
  <c r="N133" i="1"/>
  <c r="T133" i="1"/>
  <c r="V133" i="1"/>
  <c r="AB133" i="1"/>
  <c r="AC133" i="1" s="1"/>
  <c r="AD133" i="1" s="1"/>
  <c r="AE133" i="1"/>
  <c r="I134" i="1"/>
  <c r="L134" i="1"/>
  <c r="M134" i="1"/>
  <c r="U134" i="1" s="1"/>
  <c r="N134" i="1"/>
  <c r="T134" i="1"/>
  <c r="V134" i="1"/>
  <c r="AB134" i="1"/>
  <c r="AC134" i="1" s="1"/>
  <c r="AE134" i="1"/>
  <c r="I135" i="1"/>
  <c r="L135" i="1"/>
  <c r="M135" i="1"/>
  <c r="U135" i="1" s="1"/>
  <c r="N135" i="1"/>
  <c r="V135" i="1" s="1"/>
  <c r="T135" i="1"/>
  <c r="AB135" i="1"/>
  <c r="AC135" i="1"/>
  <c r="AD135" i="1" s="1"/>
  <c r="AE135" i="1"/>
  <c r="I136" i="1"/>
  <c r="L136" i="1"/>
  <c r="M136" i="1"/>
  <c r="U136" i="1" s="1"/>
  <c r="N136" i="1"/>
  <c r="T136" i="1"/>
  <c r="V136" i="1"/>
  <c r="X136" i="1"/>
  <c r="AB136" i="1"/>
  <c r="AC136" i="1"/>
  <c r="AD136" i="1" s="1"/>
  <c r="AE136" i="1"/>
  <c r="AF136" i="1" s="1"/>
  <c r="W136" i="1" s="1"/>
  <c r="AG136" i="1"/>
  <c r="I137" i="1"/>
  <c r="L137" i="1"/>
  <c r="M137" i="1"/>
  <c r="U137" i="1" s="1"/>
  <c r="N137" i="1"/>
  <c r="T137" i="1"/>
  <c r="V137" i="1"/>
  <c r="W137" i="1"/>
  <c r="AB137" i="1"/>
  <c r="AC137" i="1"/>
  <c r="AE137" i="1"/>
  <c r="AF137" i="1" s="1"/>
  <c r="AG137" i="1" s="1"/>
  <c r="I138" i="1"/>
  <c r="L138" i="1"/>
  <c r="M138" i="1"/>
  <c r="U138" i="1" s="1"/>
  <c r="N138" i="1"/>
  <c r="T138" i="1"/>
  <c r="V138" i="1"/>
  <c r="AB138" i="1"/>
  <c r="AC138" i="1" s="1"/>
  <c r="AE138" i="1"/>
  <c r="AF138" i="1" s="1"/>
  <c r="AG138" i="1" s="1"/>
  <c r="I139" i="1"/>
  <c r="L139" i="1"/>
  <c r="M139" i="1"/>
  <c r="U139" i="1" s="1"/>
  <c r="N139" i="1"/>
  <c r="V139" i="1" s="1"/>
  <c r="T139" i="1"/>
  <c r="AB139" i="1"/>
  <c r="AC139" i="1"/>
  <c r="W139" i="1" s="1"/>
  <c r="AD139" i="1"/>
  <c r="AE139" i="1"/>
  <c r="AF139" i="1" s="1"/>
  <c r="AG139" i="1"/>
  <c r="I140" i="1"/>
  <c r="L140" i="1"/>
  <c r="M140" i="1"/>
  <c r="U140" i="1" s="1"/>
  <c r="N140" i="1"/>
  <c r="T140" i="1"/>
  <c r="V140" i="1"/>
  <c r="X140" i="1"/>
  <c r="AB140" i="1"/>
  <c r="AC140" i="1"/>
  <c r="AD140" i="1" s="1"/>
  <c r="AE140" i="1"/>
  <c r="AF140" i="1" s="1"/>
  <c r="W140" i="1" s="1"/>
  <c r="AG140" i="1"/>
  <c r="I141" i="1"/>
  <c r="L141" i="1"/>
  <c r="M141" i="1"/>
  <c r="U141" i="1" s="1"/>
  <c r="N141" i="1"/>
  <c r="T141" i="1"/>
  <c r="V141" i="1"/>
  <c r="W141" i="1"/>
  <c r="AB141" i="1"/>
  <c r="AC141" i="1"/>
  <c r="AE141" i="1"/>
  <c r="AF141" i="1" s="1"/>
  <c r="AG141" i="1" s="1"/>
  <c r="I142" i="1"/>
  <c r="L142" i="1"/>
  <c r="M142" i="1"/>
  <c r="U142" i="1" s="1"/>
  <c r="N142" i="1"/>
  <c r="T142" i="1"/>
  <c r="V142" i="1"/>
  <c r="AB142" i="1"/>
  <c r="AC142" i="1" s="1"/>
  <c r="AE142" i="1"/>
  <c r="AF142" i="1" s="1"/>
  <c r="AG142" i="1" s="1"/>
  <c r="I143" i="1"/>
  <c r="L143" i="1"/>
  <c r="M143" i="1"/>
  <c r="U143" i="1" s="1"/>
  <c r="N143" i="1"/>
  <c r="V143" i="1" s="1"/>
  <c r="T143" i="1"/>
  <c r="AB143" i="1"/>
  <c r="AC143" i="1"/>
  <c r="W143" i="1" s="1"/>
  <c r="AD143" i="1"/>
  <c r="AE143" i="1"/>
  <c r="AF143" i="1" s="1"/>
  <c r="AG143" i="1"/>
  <c r="I144" i="1"/>
  <c r="L144" i="1"/>
  <c r="M144" i="1"/>
  <c r="U144" i="1" s="1"/>
  <c r="N144" i="1"/>
  <c r="T144" i="1"/>
  <c r="V144" i="1"/>
  <c r="AB144" i="1"/>
  <c r="AC144" i="1"/>
  <c r="AD144" i="1" s="1"/>
  <c r="X144" i="1" s="1"/>
  <c r="AE144" i="1"/>
  <c r="AF144" i="1" s="1"/>
  <c r="W144" i="1" s="1"/>
  <c r="AG144" i="1"/>
  <c r="I145" i="1"/>
  <c r="L145" i="1"/>
  <c r="M145" i="1"/>
  <c r="U145" i="1" s="1"/>
  <c r="N145" i="1"/>
  <c r="T145" i="1"/>
  <c r="V145" i="1"/>
  <c r="W145" i="1"/>
  <c r="AB145" i="1"/>
  <c r="AC145" i="1"/>
  <c r="AE145" i="1"/>
  <c r="AF145" i="1" s="1"/>
  <c r="AG145" i="1" s="1"/>
  <c r="I146" i="1"/>
  <c r="L146" i="1"/>
  <c r="M146" i="1"/>
  <c r="U146" i="1" s="1"/>
  <c r="N146" i="1"/>
  <c r="T146" i="1"/>
  <c r="V146" i="1"/>
  <c r="AB146" i="1"/>
  <c r="AC146" i="1" s="1"/>
  <c r="AE146" i="1"/>
  <c r="AF146" i="1" s="1"/>
  <c r="AG146" i="1" s="1"/>
  <c r="I147" i="1"/>
  <c r="L147" i="1"/>
  <c r="M147" i="1"/>
  <c r="U147" i="1" s="1"/>
  <c r="N147" i="1"/>
  <c r="V147" i="1" s="1"/>
  <c r="T147" i="1"/>
  <c r="AB147" i="1"/>
  <c r="AC147" i="1"/>
  <c r="W147" i="1" s="1"/>
  <c r="AD147" i="1"/>
  <c r="X147" i="1" s="1"/>
  <c r="AE147" i="1"/>
  <c r="AF147" i="1" s="1"/>
  <c r="AG147" i="1"/>
  <c r="I148" i="1"/>
  <c r="L148" i="1"/>
  <c r="M148" i="1"/>
  <c r="U148" i="1" s="1"/>
  <c r="N148" i="1"/>
  <c r="T148" i="1"/>
  <c r="V148" i="1"/>
  <c r="AB148" i="1"/>
  <c r="AC148" i="1"/>
  <c r="AE148" i="1"/>
  <c r="AF148" i="1" s="1"/>
  <c r="W148" i="1" s="1"/>
  <c r="AG148" i="1"/>
  <c r="I149" i="1"/>
  <c r="L149" i="1"/>
  <c r="M149" i="1"/>
  <c r="U149" i="1" s="1"/>
  <c r="N149" i="1"/>
  <c r="T149" i="1"/>
  <c r="V149" i="1"/>
  <c r="W149" i="1"/>
  <c r="AB149" i="1"/>
  <c r="AC149" i="1"/>
  <c r="AE149" i="1"/>
  <c r="AF149" i="1" s="1"/>
  <c r="AG149" i="1" s="1"/>
  <c r="I150" i="1"/>
  <c r="L150" i="1"/>
  <c r="M150" i="1"/>
  <c r="U150" i="1" s="1"/>
  <c r="N150" i="1"/>
  <c r="T150" i="1"/>
  <c r="V150" i="1"/>
  <c r="AB150" i="1"/>
  <c r="AC150" i="1" s="1"/>
  <c r="AE150" i="1"/>
  <c r="AF150" i="1" s="1"/>
  <c r="AG150" i="1" s="1"/>
  <c r="I151" i="1"/>
  <c r="L151" i="1"/>
  <c r="M151" i="1"/>
  <c r="U151" i="1" s="1"/>
  <c r="N151" i="1"/>
  <c r="V151" i="1" s="1"/>
  <c r="T151" i="1"/>
  <c r="X151" i="1"/>
  <c r="AB151" i="1"/>
  <c r="AC151" i="1"/>
  <c r="AD151" i="1"/>
  <c r="AE151" i="1"/>
  <c r="AF151" i="1" s="1"/>
  <c r="W151" i="1" s="1"/>
  <c r="AG151" i="1"/>
  <c r="I152" i="1"/>
  <c r="L152" i="1"/>
  <c r="M152" i="1"/>
  <c r="U152" i="1" s="1"/>
  <c r="N152" i="1"/>
  <c r="T152" i="1"/>
  <c r="V152" i="1"/>
  <c r="AB152" i="1"/>
  <c r="AC152" i="1"/>
  <c r="X152" i="1" s="1"/>
  <c r="AE152" i="1"/>
  <c r="AF152" i="1" s="1"/>
  <c r="W152" i="1" s="1"/>
  <c r="AG152" i="1"/>
  <c r="I153" i="1"/>
  <c r="L153" i="1"/>
  <c r="M153" i="1"/>
  <c r="U153" i="1" s="1"/>
  <c r="N153" i="1"/>
  <c r="T153" i="1"/>
  <c r="V153" i="1"/>
  <c r="W153" i="1"/>
  <c r="AB153" i="1"/>
  <c r="AC153" i="1"/>
  <c r="AE153" i="1"/>
  <c r="AF153" i="1" s="1"/>
  <c r="AG153" i="1" s="1"/>
  <c r="I154" i="1"/>
  <c r="L154" i="1"/>
  <c r="M154" i="1"/>
  <c r="U154" i="1" s="1"/>
  <c r="N154" i="1"/>
  <c r="T154" i="1"/>
  <c r="V154" i="1"/>
  <c r="AB154" i="1"/>
  <c r="AC154" i="1" s="1"/>
  <c r="AE154" i="1"/>
  <c r="AF154" i="1" s="1"/>
  <c r="AG154" i="1" s="1"/>
  <c r="I155" i="1"/>
  <c r="L155" i="1"/>
  <c r="M155" i="1"/>
  <c r="U155" i="1" s="1"/>
  <c r="N155" i="1"/>
  <c r="V155" i="1" s="1"/>
  <c r="T155" i="1"/>
  <c r="X155" i="1"/>
  <c r="AB155" i="1"/>
  <c r="AC155" i="1"/>
  <c r="AD155" i="1"/>
  <c r="AE155" i="1"/>
  <c r="AF155" i="1" s="1"/>
  <c r="W155" i="1" s="1"/>
  <c r="AG155" i="1"/>
  <c r="I156" i="1"/>
  <c r="L156" i="1"/>
  <c r="M156" i="1"/>
  <c r="U156" i="1" s="1"/>
  <c r="N156" i="1"/>
  <c r="T156" i="1"/>
  <c r="V156" i="1"/>
  <c r="AB156" i="1"/>
  <c r="AC156" i="1"/>
  <c r="AE156" i="1"/>
  <c r="AF156" i="1" s="1"/>
  <c r="W156" i="1" s="1"/>
  <c r="AG156" i="1"/>
  <c r="I157" i="1"/>
  <c r="L157" i="1"/>
  <c r="M157" i="1"/>
  <c r="U157" i="1" s="1"/>
  <c r="N157" i="1"/>
  <c r="T157" i="1"/>
  <c r="V157" i="1"/>
  <c r="W157" i="1"/>
  <c r="AB157" i="1"/>
  <c r="AC157" i="1"/>
  <c r="X157" i="1" s="1"/>
  <c r="AE157" i="1"/>
  <c r="AF157" i="1" s="1"/>
  <c r="AG157" i="1" s="1"/>
  <c r="I158" i="1"/>
  <c r="L158" i="1"/>
  <c r="M158" i="1"/>
  <c r="U158" i="1" s="1"/>
  <c r="N158" i="1"/>
  <c r="T158" i="1"/>
  <c r="V158" i="1"/>
  <c r="AB158" i="1"/>
  <c r="AC158" i="1" s="1"/>
  <c r="AE158" i="1"/>
  <c r="AF158" i="1" s="1"/>
  <c r="AG158" i="1" s="1"/>
  <c r="I159" i="1"/>
  <c r="L159" i="1"/>
  <c r="M159" i="1"/>
  <c r="U159" i="1" s="1"/>
  <c r="N159" i="1"/>
  <c r="V159" i="1" s="1"/>
  <c r="T159" i="1"/>
  <c r="AB159" i="1"/>
  <c r="AC159" i="1"/>
  <c r="AD159" i="1"/>
  <c r="X159" i="1" s="1"/>
  <c r="AE159" i="1"/>
  <c r="AF159" i="1" s="1"/>
  <c r="AG159" i="1" s="1"/>
  <c r="I160" i="1"/>
  <c r="L160" i="1"/>
  <c r="M160" i="1"/>
  <c r="U160" i="1" s="1"/>
  <c r="N160" i="1"/>
  <c r="T160" i="1"/>
  <c r="V160" i="1"/>
  <c r="AB160" i="1"/>
  <c r="AC160" i="1"/>
  <c r="AE160" i="1"/>
  <c r="AF160" i="1" s="1"/>
  <c r="W160" i="1" s="1"/>
  <c r="AG160" i="1"/>
  <c r="I161" i="1"/>
  <c r="L161" i="1"/>
  <c r="M161" i="1"/>
  <c r="U161" i="1" s="1"/>
  <c r="N161" i="1"/>
  <c r="T161" i="1"/>
  <c r="V161" i="1"/>
  <c r="W161" i="1"/>
  <c r="AB161" i="1"/>
  <c r="AC161" i="1"/>
  <c r="AE161" i="1"/>
  <c r="AF161" i="1" s="1"/>
  <c r="AG161" i="1" s="1"/>
  <c r="I162" i="1"/>
  <c r="L162" i="1"/>
  <c r="M162" i="1"/>
  <c r="U162" i="1" s="1"/>
  <c r="N162" i="1"/>
  <c r="T162" i="1"/>
  <c r="V162" i="1"/>
  <c r="AB162" i="1"/>
  <c r="AC162" i="1" s="1"/>
  <c r="AE162" i="1"/>
  <c r="AF162" i="1" s="1"/>
  <c r="AG162" i="1" s="1"/>
  <c r="I163" i="1"/>
  <c r="L163" i="1"/>
  <c r="M163" i="1"/>
  <c r="U163" i="1" s="1"/>
  <c r="N163" i="1"/>
  <c r="V163" i="1" s="1"/>
  <c r="T163" i="1"/>
  <c r="AB163" i="1"/>
  <c r="AC163" i="1"/>
  <c r="AD163" i="1"/>
  <c r="X163" i="1" s="1"/>
  <c r="AE163" i="1"/>
  <c r="AF163" i="1" s="1"/>
  <c r="AG163" i="1" s="1"/>
  <c r="I164" i="1"/>
  <c r="L164" i="1"/>
  <c r="M164" i="1"/>
  <c r="U164" i="1" s="1"/>
  <c r="N164" i="1"/>
  <c r="T164" i="1"/>
  <c r="V164" i="1"/>
  <c r="AB164" i="1"/>
  <c r="AC164" i="1"/>
  <c r="AE164" i="1"/>
  <c r="AF164" i="1" s="1"/>
  <c r="W164" i="1" s="1"/>
  <c r="AG164" i="1"/>
  <c r="I165" i="1"/>
  <c r="L165" i="1"/>
  <c r="M165" i="1"/>
  <c r="U165" i="1" s="1"/>
  <c r="N165" i="1"/>
  <c r="T165" i="1"/>
  <c r="V165" i="1"/>
  <c r="W165" i="1"/>
  <c r="AB165" i="1"/>
  <c r="AC165" i="1"/>
  <c r="AE165" i="1"/>
  <c r="AF165" i="1" s="1"/>
  <c r="AG165" i="1" s="1"/>
  <c r="I166" i="1"/>
  <c r="L166" i="1"/>
  <c r="M166" i="1"/>
  <c r="U166" i="1" s="1"/>
  <c r="N166" i="1"/>
  <c r="T166" i="1"/>
  <c r="V166" i="1"/>
  <c r="AB166" i="1"/>
  <c r="AC166" i="1" s="1"/>
  <c r="AE166" i="1"/>
  <c r="AF166" i="1" s="1"/>
  <c r="AG166" i="1" s="1"/>
  <c r="I167" i="1"/>
  <c r="L167" i="1"/>
  <c r="M167" i="1"/>
  <c r="U167" i="1" s="1"/>
  <c r="N167" i="1"/>
  <c r="V167" i="1" s="1"/>
  <c r="T167" i="1"/>
  <c r="X167" i="1"/>
  <c r="AB167" i="1"/>
  <c r="AC167" i="1"/>
  <c r="AD167" i="1"/>
  <c r="AE167" i="1"/>
  <c r="AF167" i="1" s="1"/>
  <c r="AG167" i="1" s="1"/>
  <c r="AD146" i="1" l="1"/>
  <c r="X146" i="1"/>
  <c r="AD150" i="1"/>
  <c r="X150" i="1"/>
  <c r="AD134" i="1"/>
  <c r="X134" i="1"/>
  <c r="AD154" i="1"/>
  <c r="X154" i="1"/>
  <c r="X160" i="1"/>
  <c r="AD138" i="1"/>
  <c r="X138" i="1" s="1"/>
  <c r="AD158" i="1"/>
  <c r="X158" i="1" s="1"/>
  <c r="AD142" i="1"/>
  <c r="X142" i="1"/>
  <c r="AD166" i="1"/>
  <c r="X166" i="1"/>
  <c r="AD162" i="1"/>
  <c r="X162" i="1"/>
  <c r="X161" i="1"/>
  <c r="O152" i="1"/>
  <c r="O148" i="1"/>
  <c r="AC114" i="1"/>
  <c r="O114" i="1"/>
  <c r="AC112" i="1"/>
  <c r="O112" i="1"/>
  <c r="AC110" i="1"/>
  <c r="O110" i="1"/>
  <c r="AC108" i="1"/>
  <c r="O108" i="1"/>
  <c r="AC106" i="1"/>
  <c r="O106" i="1"/>
  <c r="X104" i="1"/>
  <c r="AD104" i="1"/>
  <c r="X102" i="1"/>
  <c r="AD102" i="1"/>
  <c r="AG97" i="1"/>
  <c r="W97" i="1"/>
  <c r="O164" i="1"/>
  <c r="O160" i="1"/>
  <c r="O156" i="1"/>
  <c r="O144" i="1"/>
  <c r="O140" i="1"/>
  <c r="O136" i="1"/>
  <c r="X133" i="1"/>
  <c r="AC122" i="1"/>
  <c r="O122" i="1"/>
  <c r="W166" i="1"/>
  <c r="AD164" i="1"/>
  <c r="X164" i="1" s="1"/>
  <c r="W162" i="1"/>
  <c r="AD160" i="1"/>
  <c r="W158" i="1"/>
  <c r="AD156" i="1"/>
  <c r="X156" i="1" s="1"/>
  <c r="W154" i="1"/>
  <c r="AD152" i="1"/>
  <c r="W150" i="1"/>
  <c r="AD148" i="1"/>
  <c r="X148" i="1" s="1"/>
  <c r="W146" i="1"/>
  <c r="W142" i="1"/>
  <c r="W138" i="1"/>
  <c r="X135" i="1"/>
  <c r="AF132" i="1"/>
  <c r="O132" i="1"/>
  <c r="X130" i="1"/>
  <c r="AG129" i="1"/>
  <c r="AC127" i="1"/>
  <c r="O127" i="1"/>
  <c r="AG121" i="1"/>
  <c r="AC119" i="1"/>
  <c r="W119" i="1" s="1"/>
  <c r="O119" i="1"/>
  <c r="W104" i="1"/>
  <c r="X98" i="1"/>
  <c r="AD98" i="1"/>
  <c r="X97" i="1"/>
  <c r="AD97" i="1"/>
  <c r="X94" i="1"/>
  <c r="AD94" i="1"/>
  <c r="W93" i="1"/>
  <c r="AG93" i="1"/>
  <c r="X89" i="1"/>
  <c r="AD89" i="1"/>
  <c r="O157" i="1"/>
  <c r="O153" i="1"/>
  <c r="O149" i="1"/>
  <c r="O145" i="1"/>
  <c r="X143" i="1"/>
  <c r="O141" i="1"/>
  <c r="O137" i="1"/>
  <c r="AF134" i="1"/>
  <c r="O134" i="1"/>
  <c r="AC124" i="1"/>
  <c r="O124" i="1"/>
  <c r="AC116" i="1"/>
  <c r="O116" i="1"/>
  <c r="W114" i="1"/>
  <c r="AC125" i="1"/>
  <c r="O125" i="1"/>
  <c r="AC117" i="1"/>
  <c r="O117" i="1"/>
  <c r="X139" i="1"/>
  <c r="W167" i="1"/>
  <c r="AD165" i="1"/>
  <c r="X165" i="1" s="1"/>
  <c r="W163" i="1"/>
  <c r="AD161" i="1"/>
  <c r="W159" i="1"/>
  <c r="AD157" i="1"/>
  <c r="AD153" i="1"/>
  <c r="X153" i="1" s="1"/>
  <c r="AD149" i="1"/>
  <c r="X149" i="1" s="1"/>
  <c r="AD145" i="1"/>
  <c r="X145" i="1" s="1"/>
  <c r="AD141" i="1"/>
  <c r="X141" i="1" s="1"/>
  <c r="AD137" i="1"/>
  <c r="X137" i="1" s="1"/>
  <c r="X132" i="1"/>
  <c r="AC121" i="1"/>
  <c r="W121" i="1" s="1"/>
  <c r="O121" i="1"/>
  <c r="X96" i="1"/>
  <c r="AD96" i="1"/>
  <c r="O165" i="1"/>
  <c r="O142" i="1"/>
  <c r="O138" i="1"/>
  <c r="AF131" i="1"/>
  <c r="O131" i="1"/>
  <c r="AC126" i="1"/>
  <c r="W126" i="1" s="1"/>
  <c r="O126" i="1"/>
  <c r="AC118" i="1"/>
  <c r="W118" i="1" s="1"/>
  <c r="O118" i="1"/>
  <c r="AC113" i="1"/>
  <c r="O113" i="1"/>
  <c r="AC111" i="1"/>
  <c r="O111" i="1"/>
  <c r="AC109" i="1"/>
  <c r="O109" i="1"/>
  <c r="AC107" i="1"/>
  <c r="O107" i="1"/>
  <c r="AC105" i="1"/>
  <c r="O105" i="1"/>
  <c r="X103" i="1"/>
  <c r="AD103" i="1"/>
  <c r="W100" i="1"/>
  <c r="AG100" i="1"/>
  <c r="AF130" i="1"/>
  <c r="O130" i="1"/>
  <c r="O161" i="1"/>
  <c r="O162" i="1"/>
  <c r="O158" i="1"/>
  <c r="O150" i="1"/>
  <c r="O146" i="1"/>
  <c r="AC123" i="1"/>
  <c r="O123" i="1"/>
  <c r="AC115" i="1"/>
  <c r="O115" i="1"/>
  <c r="W103" i="1"/>
  <c r="O166" i="1"/>
  <c r="O154" i="1"/>
  <c r="O167" i="1"/>
  <c r="O163" i="1"/>
  <c r="O159" i="1"/>
  <c r="O155" i="1"/>
  <c r="O151" i="1"/>
  <c r="O147" i="1"/>
  <c r="O143" i="1"/>
  <c r="O139" i="1"/>
  <c r="AF135" i="1"/>
  <c r="O135" i="1"/>
  <c r="AF133" i="1"/>
  <c r="O133" i="1"/>
  <c r="X131" i="1"/>
  <c r="AC120" i="1"/>
  <c r="O120" i="1"/>
  <c r="W102" i="1"/>
  <c r="AD95" i="1"/>
  <c r="X95" i="1" s="1"/>
  <c r="W95" i="1"/>
  <c r="AF90" i="1"/>
  <c r="O90" i="1"/>
  <c r="O129" i="1"/>
  <c r="O128" i="1"/>
  <c r="AF98" i="1"/>
  <c r="O97" i="1"/>
  <c r="O89" i="1"/>
  <c r="O87" i="1"/>
  <c r="AD80" i="1"/>
  <c r="X80" i="1" s="1"/>
  <c r="AD78" i="1"/>
  <c r="X78" i="1" s="1"/>
  <c r="AG75" i="1"/>
  <c r="W75" i="1"/>
  <c r="AD69" i="1"/>
  <c r="X69" i="1" s="1"/>
  <c r="AG66" i="1"/>
  <c r="W66" i="1"/>
  <c r="W61" i="1"/>
  <c r="AG61" i="1"/>
  <c r="AF99" i="1"/>
  <c r="AF92" i="1"/>
  <c r="AC91" i="1"/>
  <c r="AD87" i="1"/>
  <c r="W85" i="1"/>
  <c r="AD75" i="1"/>
  <c r="AD66" i="1"/>
  <c r="X66" i="1" s="1"/>
  <c r="O65" i="1"/>
  <c r="W60" i="1"/>
  <c r="AG60" i="1"/>
  <c r="AG50" i="1"/>
  <c r="W50" i="1"/>
  <c r="AG88" i="1"/>
  <c r="O88" i="1"/>
  <c r="X71" i="1"/>
  <c r="AD71" i="1"/>
  <c r="X67" i="1"/>
  <c r="X65" i="1"/>
  <c r="AD65" i="1"/>
  <c r="AD64" i="1"/>
  <c r="X64" i="1" s="1"/>
  <c r="AD61" i="1"/>
  <c r="X61" i="1" s="1"/>
  <c r="AG58" i="1"/>
  <c r="W58" i="1"/>
  <c r="X82" i="1"/>
  <c r="X74" i="1"/>
  <c r="W71" i="1"/>
  <c r="X58" i="1"/>
  <c r="AD58" i="1"/>
  <c r="O57" i="1"/>
  <c r="X53" i="1"/>
  <c r="AD53" i="1"/>
  <c r="AD51" i="1"/>
  <c r="X51" i="1" s="1"/>
  <c r="AD49" i="1"/>
  <c r="X49" i="1" s="1"/>
  <c r="X92" i="1"/>
  <c r="X88" i="1"/>
  <c r="AD88" i="1"/>
  <c r="AG81" i="1"/>
  <c r="W81" i="1"/>
  <c r="O75" i="1"/>
  <c r="X59" i="1"/>
  <c r="X57" i="1"/>
  <c r="AD57" i="1"/>
  <c r="X56" i="1"/>
  <c r="AD56" i="1"/>
  <c r="X90" i="1"/>
  <c r="X86" i="1"/>
  <c r="AD86" i="1"/>
  <c r="X84" i="1"/>
  <c r="AD84" i="1"/>
  <c r="W82" i="1"/>
  <c r="X79" i="1"/>
  <c r="W74" i="1"/>
  <c r="X73" i="1"/>
  <c r="AD73" i="1"/>
  <c r="X63" i="1"/>
  <c r="AD63" i="1"/>
  <c r="O60" i="1"/>
  <c r="X93" i="1"/>
  <c r="AG91" i="1"/>
  <c r="W91" i="1"/>
  <c r="AG83" i="1"/>
  <c r="W83" i="1"/>
  <c r="X81" i="1"/>
  <c r="AD81" i="1"/>
  <c r="W79" i="1"/>
  <c r="W69" i="1"/>
  <c r="AG69" i="1"/>
  <c r="AG89" i="1"/>
  <c r="W89" i="1"/>
  <c r="W84" i="1"/>
  <c r="AD83" i="1"/>
  <c r="X83" i="1" s="1"/>
  <c r="W78" i="1"/>
  <c r="X76" i="1"/>
  <c r="AD76" i="1"/>
  <c r="X72" i="1"/>
  <c r="AD72" i="1"/>
  <c r="W68" i="1"/>
  <c r="AG68" i="1"/>
  <c r="X55" i="1"/>
  <c r="AD55" i="1"/>
  <c r="O82" i="1"/>
  <c r="O74" i="1"/>
  <c r="AF67" i="1"/>
  <c r="O66" i="1"/>
  <c r="AF59" i="1"/>
  <c r="O58" i="1"/>
  <c r="AF51" i="1"/>
  <c r="O50" i="1"/>
  <c r="W41" i="1"/>
  <c r="AD39" i="1"/>
  <c r="AF37" i="1"/>
  <c r="W33" i="1"/>
  <c r="AD31" i="1"/>
  <c r="AF29" i="1"/>
  <c r="AD23" i="1"/>
  <c r="AF21" i="1"/>
  <c r="W63" i="1"/>
  <c r="W55" i="1"/>
  <c r="AG53" i="1"/>
  <c r="AF52" i="1"/>
  <c r="AF46" i="1"/>
  <c r="AD45" i="1"/>
  <c r="AF40" i="1"/>
  <c r="AD34" i="1"/>
  <c r="AF32" i="1"/>
  <c r="AF24" i="1"/>
  <c r="X50" i="1"/>
  <c r="X42" i="1"/>
  <c r="X26" i="1"/>
  <c r="X18" i="1"/>
  <c r="X10" i="1"/>
  <c r="W73" i="1"/>
  <c r="AF70" i="1"/>
  <c r="AD68" i="1"/>
  <c r="W65" i="1"/>
  <c r="AF62" i="1"/>
  <c r="W57" i="1"/>
  <c r="AF54" i="1"/>
  <c r="AD52" i="1"/>
  <c r="W49" i="1"/>
  <c r="AF47" i="1"/>
  <c r="AD46" i="1"/>
  <c r="AD40" i="1"/>
  <c r="AF38" i="1"/>
  <c r="AD32" i="1"/>
  <c r="AF30" i="1"/>
  <c r="X29" i="1"/>
  <c r="AD24" i="1"/>
  <c r="AF22" i="1"/>
  <c r="W10" i="1"/>
  <c r="X60" i="1"/>
  <c r="W13" i="1"/>
  <c r="W9" i="1"/>
  <c r="AG9" i="1"/>
  <c r="AF72" i="1"/>
  <c r="AF64" i="1"/>
  <c r="AF56" i="1"/>
  <c r="AD54" i="1"/>
  <c r="AF48" i="1"/>
  <c r="AD47" i="1"/>
  <c r="AF44" i="1"/>
  <c r="AD38" i="1"/>
  <c r="AF36" i="1"/>
  <c r="X35" i="1"/>
  <c r="AD30" i="1"/>
  <c r="AF28" i="1"/>
  <c r="X27" i="1"/>
  <c r="AF20" i="1"/>
  <c r="X19" i="1"/>
  <c r="W16" i="1"/>
  <c r="X11" i="1"/>
  <c r="X70" i="1"/>
  <c r="X62" i="1"/>
  <c r="W43" i="1"/>
  <c r="O39" i="1"/>
  <c r="W35" i="1"/>
  <c r="O31" i="1"/>
  <c r="W27" i="1"/>
  <c r="O23" i="1"/>
  <c r="X22" i="1"/>
  <c r="W19" i="1"/>
  <c r="W11" i="1"/>
  <c r="AD48" i="1"/>
  <c r="AF45" i="1"/>
  <c r="AD44" i="1"/>
  <c r="AF42" i="1"/>
  <c r="AD36" i="1"/>
  <c r="X36" i="1" s="1"/>
  <c r="AF34" i="1"/>
  <c r="AD28" i="1"/>
  <c r="X28" i="1" s="1"/>
  <c r="AF26" i="1"/>
  <c r="X25" i="1"/>
  <c r="AD20" i="1"/>
  <c r="AF18" i="1"/>
  <c r="X17" i="1"/>
  <c r="W14" i="1"/>
  <c r="AD12" i="1"/>
  <c r="X12" i="1" s="1"/>
  <c r="X9" i="1"/>
  <c r="AG34" i="1" l="1"/>
  <c r="W34" i="1"/>
  <c r="AG36" i="1"/>
  <c r="W36" i="1"/>
  <c r="AG72" i="1"/>
  <c r="W72" i="1"/>
  <c r="AG40" i="1"/>
  <c r="W40" i="1"/>
  <c r="AG21" i="1"/>
  <c r="W21" i="1"/>
  <c r="AD111" i="1"/>
  <c r="W111" i="1"/>
  <c r="X111" i="1"/>
  <c r="AG131" i="1"/>
  <c r="W131" i="1"/>
  <c r="AD125" i="1"/>
  <c r="W125" i="1"/>
  <c r="X125" i="1"/>
  <c r="W134" i="1"/>
  <c r="AG134" i="1"/>
  <c r="AD112" i="1"/>
  <c r="W112" i="1"/>
  <c r="X112" i="1"/>
  <c r="AG67" i="1"/>
  <c r="W67" i="1"/>
  <c r="AD120" i="1"/>
  <c r="X120" i="1"/>
  <c r="W120" i="1"/>
  <c r="AG44" i="1"/>
  <c r="W44" i="1"/>
  <c r="W46" i="1"/>
  <c r="AG46" i="1"/>
  <c r="AD105" i="1"/>
  <c r="W105" i="1"/>
  <c r="X105" i="1"/>
  <c r="AD113" i="1"/>
  <c r="W113" i="1"/>
  <c r="X113" i="1"/>
  <c r="AD106" i="1"/>
  <c r="W106" i="1"/>
  <c r="X106" i="1"/>
  <c r="AD114" i="1"/>
  <c r="X114" i="1"/>
  <c r="AG98" i="1"/>
  <c r="W98" i="1"/>
  <c r="AD121" i="1"/>
  <c r="X121" i="1"/>
  <c r="AD127" i="1"/>
  <c r="X127" i="1"/>
  <c r="AG45" i="1"/>
  <c r="W45" i="1"/>
  <c r="AD116" i="1"/>
  <c r="W116" i="1"/>
  <c r="X116" i="1"/>
  <c r="W132" i="1"/>
  <c r="AG132" i="1"/>
  <c r="AD122" i="1"/>
  <c r="X122" i="1"/>
  <c r="AG64" i="1"/>
  <c r="W64" i="1"/>
  <c r="AG42" i="1"/>
  <c r="W42" i="1"/>
  <c r="AD115" i="1"/>
  <c r="X115" i="1"/>
  <c r="W115" i="1"/>
  <c r="AG48" i="1"/>
  <c r="W48" i="1"/>
  <c r="AD91" i="1"/>
  <c r="X91" i="1" s="1"/>
  <c r="AG133" i="1"/>
  <c r="W133" i="1"/>
  <c r="AG130" i="1"/>
  <c r="W130" i="1"/>
  <c r="AD107" i="1"/>
  <c r="W107" i="1"/>
  <c r="X107" i="1"/>
  <c r="AD118" i="1"/>
  <c r="X118" i="1"/>
  <c r="W122" i="1"/>
  <c r="AD119" i="1"/>
  <c r="X119" i="1"/>
  <c r="AD108" i="1"/>
  <c r="W108" i="1"/>
  <c r="X108" i="1"/>
  <c r="AG30" i="1"/>
  <c r="W30" i="1"/>
  <c r="AG18" i="1"/>
  <c r="W18" i="1"/>
  <c r="W62" i="1"/>
  <c r="AG62" i="1"/>
  <c r="W52" i="1"/>
  <c r="AG52" i="1"/>
  <c r="AG24" i="1"/>
  <c r="W24" i="1"/>
  <c r="AG59" i="1"/>
  <c r="W59" i="1"/>
  <c r="W92" i="1"/>
  <c r="AG92" i="1"/>
  <c r="AD123" i="1"/>
  <c r="X123" i="1"/>
  <c r="W123" i="1"/>
  <c r="W127" i="1"/>
  <c r="AG37" i="1"/>
  <c r="W37" i="1"/>
  <c r="AG54" i="1"/>
  <c r="W54" i="1"/>
  <c r="AG20" i="1"/>
  <c r="W20" i="1"/>
  <c r="AG38" i="1"/>
  <c r="W38" i="1"/>
  <c r="AG29" i="1"/>
  <c r="W29" i="1"/>
  <c r="AG51" i="1"/>
  <c r="W51" i="1"/>
  <c r="W90" i="1"/>
  <c r="AG90" i="1"/>
  <c r="AG26" i="1"/>
  <c r="W26" i="1"/>
  <c r="AG28" i="1"/>
  <c r="W28" i="1"/>
  <c r="AG56" i="1"/>
  <c r="W56" i="1"/>
  <c r="AG22" i="1"/>
  <c r="W22" i="1"/>
  <c r="W47" i="1"/>
  <c r="AG47" i="1"/>
  <c r="W70" i="1"/>
  <c r="AG70" i="1"/>
  <c r="AG32" i="1"/>
  <c r="W32" i="1"/>
  <c r="W99" i="1"/>
  <c r="AG99" i="1"/>
  <c r="AG135" i="1"/>
  <c r="W135" i="1"/>
  <c r="AD109" i="1"/>
  <c r="X109" i="1" s="1"/>
  <c r="W109" i="1"/>
  <c r="AD126" i="1"/>
  <c r="X126" i="1"/>
  <c r="AD117" i="1"/>
  <c r="W117" i="1"/>
  <c r="X117" i="1"/>
  <c r="AD124" i="1"/>
  <c r="W124" i="1"/>
  <c r="X124" i="1"/>
  <c r="AD110" i="1"/>
  <c r="W110" i="1"/>
  <c r="X110" i="1"/>
</calcChain>
</file>

<file path=xl/sharedStrings.xml><?xml version="1.0" encoding="utf-8"?>
<sst xmlns="http://schemas.openxmlformats.org/spreadsheetml/2006/main" count="1170" uniqueCount="335">
  <si>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</si>
  <si>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</si>
  <si>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</si>
  <si>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</si>
  <si>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</si>
  <si>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</si>
  <si>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</si>
  <si>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</si>
  <si>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t>R</t>
  </si>
  <si>
    <t>3W</t>
  </si>
  <si>
    <t>H,I,D,V,EP</t>
  </si>
  <si>
    <t>9AT(E)</t>
  </si>
  <si>
    <t>139-EM0025</t>
  </si>
  <si>
    <t>0001,0002,0111,0112</t>
    <phoneticPr fontId="3"/>
  </si>
  <si>
    <t>4AA-232450C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</si>
  <si>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SL43</t>
    </r>
    <phoneticPr fontId="3"/>
  </si>
  <si>
    <t>A</t>
  </si>
  <si>
    <t>H,I,D,V,CY,EP</t>
  </si>
  <si>
    <t>9AT(E･LTC)</t>
  </si>
  <si>
    <t>176-EM0024</t>
  </si>
  <si>
    <t>0237,0238,0257,0258,
0273,0274,0277,0278</t>
    <phoneticPr fontId="3"/>
  </si>
  <si>
    <t>4AA-223176</t>
  </si>
  <si>
    <t>0227,0228,0247,0248,
0267,0268</t>
    <phoneticPr fontId="3"/>
  </si>
  <si>
    <t>0213,0214,0217,0218,
0233,0234,0253,0254</t>
    <phoneticPr fontId="3"/>
  </si>
  <si>
    <t>0207,0208,0223,0224,
0243,0244,0263,0264</t>
    <phoneticPr fontId="3"/>
  </si>
  <si>
    <t>0203,0204</t>
    <phoneticPr fontId="3"/>
  </si>
  <si>
    <t>0177,0178</t>
  </si>
  <si>
    <t>0153,0154</t>
  </si>
  <si>
    <t>0123,0124</t>
  </si>
  <si>
    <t>0117,0118,0133,0134,
0137,0138,0157,0158,
0173,0174</t>
  </si>
  <si>
    <t>0113,0114</t>
  </si>
  <si>
    <t>0107,0108,0127,0128,
0147,0148,0163,0164,
0167,0168</t>
  </si>
  <si>
    <t>0103,0104,0143,0144</t>
  </si>
  <si>
    <t>0027,0028,0047,0048,
0063,0064,0067,0068</t>
  </si>
  <si>
    <t>0017,0018,0033,0034,
0037,0038,0057,0058,
0073,0074,0077,0078</t>
  </si>
  <si>
    <t>0013,0014,0053,0054</t>
  </si>
  <si>
    <t>0007,0008</t>
  </si>
  <si>
    <t>0003,0004,0023,0024,
0043,0044</t>
  </si>
  <si>
    <t>0267,0268</t>
    <phoneticPr fontId="3"/>
  </si>
  <si>
    <t>4AA-223076</t>
  </si>
  <si>
    <t>0227,0228,0247,0248,
0263,0264</t>
    <phoneticPr fontId="3"/>
  </si>
  <si>
    <t>0207,0208,0223,0224,
0243,0244</t>
    <phoneticPr fontId="3"/>
  </si>
  <si>
    <t>0167,0168</t>
  </si>
  <si>
    <t>0127,0128</t>
  </si>
  <si>
    <t>0103,0104,0107,0108,
0123,0124,0143,0144,
0147,0148,0163,0164</t>
  </si>
  <si>
    <t>0067,0068</t>
  </si>
  <si>
    <t>0027,0028</t>
  </si>
  <si>
    <t>0003,0004,0007,0008,
0023,0024,0043,0044,
0047,0048,0063,0064</t>
  </si>
  <si>
    <t>S580 4MATIC</t>
  </si>
  <si>
    <t>256-EM0014</t>
  </si>
  <si>
    <t>0401,0402</t>
    <phoneticPr fontId="3"/>
  </si>
  <si>
    <t>5AA-223063</t>
  </si>
  <si>
    <t>0301,0302</t>
  </si>
  <si>
    <t>0201,0202</t>
    <phoneticPr fontId="3"/>
  </si>
  <si>
    <t>S500 4MATIC</t>
    <phoneticPr fontId="3"/>
  </si>
  <si>
    <t>I,D,V,CY,EP</t>
  </si>
  <si>
    <t>0011,0013,0015,0017</t>
    <phoneticPr fontId="3"/>
  </si>
  <si>
    <t>4BA-290689N</t>
  </si>
  <si>
    <t>0131,0133,0135,0137</t>
  </si>
  <si>
    <t>4BA-290689</t>
  </si>
  <si>
    <t>I,D,V,CY,EP</t>
    <phoneticPr fontId="3"/>
  </si>
  <si>
    <t>0031,0033,0035,0037</t>
  </si>
  <si>
    <t>I,D,V,EP</t>
  </si>
  <si>
    <t>0011,0013,0015,0017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</si>
  <si>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 xml:space="preserve">AMG GT63S 4M+ </t>
    </r>
    <phoneticPr fontId="3"/>
  </si>
  <si>
    <t>0155,0156,0157,0158</t>
    <phoneticPr fontId="3"/>
  </si>
  <si>
    <t>4AA-290661</t>
  </si>
  <si>
    <t>0151,0152,0153,0154</t>
    <phoneticPr fontId="3"/>
  </si>
  <si>
    <t>0055,0056,0057,0058</t>
    <phoneticPr fontId="3"/>
  </si>
  <si>
    <t>0051,0052,0053,0054</t>
    <phoneticPr fontId="3"/>
  </si>
  <si>
    <t>0132,0134,0136,0138</t>
    <phoneticPr fontId="3"/>
  </si>
  <si>
    <t>0141,0142,0143,0144,
0145,0146,0147,0148</t>
  </si>
  <si>
    <t>0041,0042,0043,0044,
0045,0046,0047,0048</t>
  </si>
  <si>
    <t>0032,0034,0036,0038</t>
    <phoneticPr fontId="3"/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</si>
  <si>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 xml:space="preserve">AMG GT53 4M+ </t>
    </r>
    <phoneticPr fontId="3"/>
  </si>
  <si>
    <t>4AA-290659C</t>
  </si>
  <si>
    <t>0141,0142,0143,0144</t>
  </si>
  <si>
    <t>0131,0132,0133,0134</t>
  </si>
  <si>
    <t>4AA-290659</t>
  </si>
  <si>
    <t xml:space="preserve">ﾒﾙｾﾃﾞｽAMG GT43 4M+ </t>
  </si>
  <si>
    <t>176-EM0014</t>
  </si>
  <si>
    <t>0593</t>
  </si>
  <si>
    <t>4AA-167986</t>
  </si>
  <si>
    <t>0513,0533,0543,0553,
0563,0573,0583</t>
  </si>
  <si>
    <t>177-EM0014</t>
  </si>
  <si>
    <t>0033,0037</t>
    <phoneticPr fontId="3"/>
  </si>
  <si>
    <t>4AA-167985</t>
  </si>
  <si>
    <t>0031,0035</t>
    <phoneticPr fontId="3"/>
  </si>
  <si>
    <t>GLS580 4MATIC</t>
  </si>
  <si>
    <t>256-EM0024</t>
  </si>
  <si>
    <t>0004</t>
    <phoneticPr fontId="3"/>
  </si>
  <si>
    <t>5AA-167361</t>
  </si>
  <si>
    <t>0002</t>
    <phoneticPr fontId="3"/>
  </si>
  <si>
    <t>0403,0404</t>
  </si>
  <si>
    <t>4AA-167361</t>
  </si>
  <si>
    <t>0401,0402</t>
  </si>
  <si>
    <t>ﾒﾙｾﾃﾞｽAMG GLE53 4M+ C</t>
  </si>
  <si>
    <t>0102,0104</t>
    <phoneticPr fontId="3"/>
  </si>
  <si>
    <t>5AA-167161</t>
  </si>
  <si>
    <t>0501,0502,0503,0504</t>
  </si>
  <si>
    <t>4AA-167161</t>
  </si>
  <si>
    <t>0404</t>
    <phoneticPr fontId="3"/>
  </si>
  <si>
    <t>0402</t>
    <phoneticPr fontId="3"/>
  </si>
  <si>
    <t>ﾒﾙｾﾃﾞｽAMG GLE53 4M+</t>
  </si>
  <si>
    <t>276M30</t>
  </si>
  <si>
    <t>0302,0304</t>
  </si>
  <si>
    <t>4BA-253364</t>
  </si>
  <si>
    <t>0038,0048</t>
  </si>
  <si>
    <t>4AA-254387C</t>
  </si>
  <si>
    <t>0036,0046</t>
    <phoneticPr fontId="3"/>
  </si>
  <si>
    <t>ﾒﾙｾﾃﾞｽAMG GLC43 4M C</t>
  </si>
  <si>
    <t>0202,0204</t>
  </si>
  <si>
    <t>4BA-253964</t>
  </si>
  <si>
    <t>4AA-254687C</t>
  </si>
  <si>
    <t>0038,0048</t>
    <phoneticPr fontId="3"/>
  </si>
  <si>
    <t>ﾒﾙｾﾃﾞｽAMG GLC43 4M</t>
  </si>
  <si>
    <t>8AT(E)</t>
  </si>
  <si>
    <t>0326,0328</t>
    <phoneticPr fontId="3"/>
  </si>
  <si>
    <t>4BA-247651M</t>
  </si>
  <si>
    <t>0324</t>
    <phoneticPr fontId="3"/>
  </si>
  <si>
    <t>0322</t>
    <phoneticPr fontId="3"/>
  </si>
  <si>
    <t>260-EM0025</t>
  </si>
  <si>
    <t>0226,0228</t>
    <phoneticPr fontId="3"/>
  </si>
  <si>
    <t>4AA-247651M</t>
  </si>
  <si>
    <t>0222,0224</t>
    <phoneticPr fontId="3"/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</si>
  <si>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GLB35 4M</t>
    </r>
  </si>
  <si>
    <t>F</t>
  </si>
  <si>
    <t>7AT(E)</t>
  </si>
  <si>
    <t>0128,0228</t>
    <phoneticPr fontId="3"/>
  </si>
  <si>
    <t>5BA-247684M</t>
  </si>
  <si>
    <t>0118</t>
    <phoneticPr fontId="3"/>
  </si>
  <si>
    <t>0116,0126,0216,0218,
0226</t>
    <phoneticPr fontId="3"/>
  </si>
  <si>
    <t>0112,0114,0122,0124,
0212,0214,0222,0224</t>
    <phoneticPr fontId="3"/>
  </si>
  <si>
    <t>282-EM0025</t>
  </si>
  <si>
    <t>0316</t>
    <phoneticPr fontId="3"/>
  </si>
  <si>
    <t>4AA-247684M</t>
  </si>
  <si>
    <t>0312,0322</t>
    <phoneticPr fontId="3"/>
  </si>
  <si>
    <t>GLB180</t>
  </si>
  <si>
    <t>0502</t>
    <phoneticPr fontId="3"/>
  </si>
  <si>
    <t>4BA-247754M</t>
  </si>
  <si>
    <t>0202,0204,0212,0214</t>
  </si>
  <si>
    <t>0302,0304,0312,0314,
0504,0512,0514</t>
    <phoneticPr fontId="3"/>
  </si>
  <si>
    <t>ﾒﾙｾﾃﾞｽAMG GLA45 S 4M+</t>
  </si>
  <si>
    <t>0302,0304,0312,0314</t>
    <phoneticPr fontId="3"/>
  </si>
  <si>
    <t>4BA-247751M</t>
  </si>
  <si>
    <t>0414</t>
    <phoneticPr fontId="3"/>
  </si>
  <si>
    <t>4AA-247751M</t>
  </si>
  <si>
    <t>0402,0404,0412</t>
    <phoneticPr fontId="3"/>
  </si>
  <si>
    <t>ﾒﾙｾﾃﾞｽAMG GLA35 4M</t>
  </si>
  <si>
    <t>0228</t>
    <phoneticPr fontId="3"/>
  </si>
  <si>
    <t>5BA-247784M</t>
  </si>
  <si>
    <t>0214</t>
    <phoneticPr fontId="3"/>
  </si>
  <si>
    <t>0212,0226</t>
    <phoneticPr fontId="3"/>
  </si>
  <si>
    <t>0114,0128</t>
  </si>
  <si>
    <t>0112,0126</t>
  </si>
  <si>
    <t>4AA-247784M</t>
  </si>
  <si>
    <t>GLA180</t>
  </si>
  <si>
    <t>0203,0204,0205,0206</t>
    <phoneticPr fontId="3"/>
  </si>
  <si>
    <t>3BA-463276</t>
  </si>
  <si>
    <t>0103,0104,0105,0106</t>
  </si>
  <si>
    <t>ﾒﾙｾﾃﾞｽAMG G63</t>
  </si>
  <si>
    <t>0303,0313</t>
    <phoneticPr fontId="3"/>
  </si>
  <si>
    <t>3BA-463260</t>
  </si>
  <si>
    <t>G550</t>
  </si>
  <si>
    <t>0411,0412</t>
    <phoneticPr fontId="3"/>
  </si>
  <si>
    <t>4AA-238461</t>
  </si>
  <si>
    <t>ﾒﾙｾﾃﾞｽAMG E53 4M+ CA</t>
  </si>
  <si>
    <t>264-EM0018</t>
  </si>
  <si>
    <t>0302,0312</t>
  </si>
  <si>
    <t>4AA-238477C</t>
  </si>
  <si>
    <t>E200ｶﾌﾞﾘｵﾚ</t>
  </si>
  <si>
    <t>0413,0414</t>
    <phoneticPr fontId="3"/>
  </si>
  <si>
    <t>4AA-238361</t>
  </si>
  <si>
    <t>ﾒﾙｾﾃﾞｽAMG E53 4M+ ｸｰﾍﾟ</t>
  </si>
  <si>
    <t>0304,0314</t>
    <phoneticPr fontId="3"/>
  </si>
  <si>
    <t>4AA-238377C</t>
  </si>
  <si>
    <t>0302,0312</t>
    <phoneticPr fontId="3"/>
  </si>
  <si>
    <t>E200ｸｰﾍﾟ</t>
  </si>
  <si>
    <t>0412,0414,0512,0514</t>
  </si>
  <si>
    <t>4AA-213261</t>
  </si>
  <si>
    <t>ﾒﾙｾﾃﾞｽAMG E53 4M+ SW</t>
  </si>
  <si>
    <t>5AA-213259</t>
  </si>
  <si>
    <t>E450 4MATIC SW</t>
  </si>
  <si>
    <t>264M20</t>
  </si>
  <si>
    <t>0302,0304,0312,0314,
0322,0324</t>
    <phoneticPr fontId="3"/>
  </si>
  <si>
    <t>5BA-213283</t>
  </si>
  <si>
    <t>254M20-EM0024</t>
  </si>
  <si>
    <t>0012,0014,0022,0024</t>
    <phoneticPr fontId="3"/>
  </si>
  <si>
    <t>5AA-214246</t>
  </si>
  <si>
    <r>
      <t xml:space="preserve">E300 </t>
    </r>
    <r>
      <rPr>
        <sz val="8"/>
        <rFont val="ＭＳ Ｐゴシック"/>
        <family val="3"/>
        <charset val="128"/>
      </rPr>
      <t>ステーションワゴン</t>
    </r>
    <phoneticPr fontId="3"/>
  </si>
  <si>
    <t>0314,0324</t>
    <phoneticPr fontId="3"/>
  </si>
  <si>
    <t>4AA-213278C</t>
  </si>
  <si>
    <t>0302,0304,0312,0322</t>
    <phoneticPr fontId="3"/>
  </si>
  <si>
    <t>E200 4MATIC SW</t>
  </si>
  <si>
    <t>0004,0024</t>
    <phoneticPr fontId="3"/>
  </si>
  <si>
    <t>4AA-214250C</t>
  </si>
  <si>
    <t>0002,0022</t>
    <phoneticPr fontId="3"/>
  </si>
  <si>
    <t>0304,0312,0314,0322,
0324</t>
    <phoneticPr fontId="3"/>
  </si>
  <si>
    <t>4AA-213277C</t>
  </si>
  <si>
    <t>0302</t>
    <phoneticPr fontId="3"/>
  </si>
  <si>
    <r>
      <t xml:space="preserve">E200 </t>
    </r>
    <r>
      <rPr>
        <sz val="8"/>
        <rFont val="ＭＳ Ｐゴシック"/>
        <family val="3"/>
        <charset val="128"/>
      </rPr>
      <t>ステーションワゴン</t>
    </r>
    <phoneticPr fontId="3"/>
  </si>
  <si>
    <t>0413,0414,0513,0514</t>
  </si>
  <si>
    <t>4AA-213061</t>
  </si>
  <si>
    <t>0411,0412,0511,0512</t>
  </si>
  <si>
    <t>ﾒﾙｾﾃﾞｽAMG E53 4MATIC+</t>
  </si>
  <si>
    <t>5AA-213059</t>
  </si>
  <si>
    <t>E450 4MATIC</t>
    <phoneticPr fontId="3"/>
  </si>
  <si>
    <t>0314,0324</t>
  </si>
  <si>
    <t>5BA-213083</t>
  </si>
  <si>
    <t>0302,0304,0312,0322</t>
  </si>
  <si>
    <t>E300</t>
  </si>
  <si>
    <t>4AA-213078C</t>
  </si>
  <si>
    <t>E200 4MATIC</t>
  </si>
  <si>
    <t>0202,0204,0212,0214,
0222,0224,0302,0304,
0312,0314,0322,0324</t>
  </si>
  <si>
    <t>4AA-213077C</t>
  </si>
  <si>
    <t>E200</t>
  </si>
  <si>
    <t>4AA-257361</t>
  </si>
  <si>
    <t>ﾒﾙｾﾃﾞｽAMG CLS53 4M+</t>
  </si>
  <si>
    <t>0202,0204,0212,0214,
0302,0304,0312,0314,
0402,0404,0412,0414,
0502,0504</t>
    <phoneticPr fontId="3"/>
  </si>
  <si>
    <t>4BA-118654M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</si>
  <si>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CLA45 S 4M+ SB</t>
    </r>
    <phoneticPr fontId="3"/>
  </si>
  <si>
    <t>0314</t>
  </si>
  <si>
    <t>4BA-118651M</t>
  </si>
  <si>
    <t>0302,0304,0312</t>
  </si>
  <si>
    <t>0402,0404,0502,0504</t>
    <phoneticPr fontId="3"/>
  </si>
  <si>
    <t>4AA-118651M</t>
  </si>
  <si>
    <t>ﾒﾙｾﾃﾞｽAMG CLA35 4M SB</t>
  </si>
  <si>
    <t>0328</t>
    <phoneticPr fontId="3"/>
  </si>
  <si>
    <t>5BA-118647M</t>
  </si>
  <si>
    <t>0316,0318,0326</t>
    <phoneticPr fontId="3"/>
  </si>
  <si>
    <t>CLA250 4M SB</t>
  </si>
  <si>
    <t>0402,0404,0412,0414
0502,0504,0512,0514</t>
    <phoneticPr fontId="3"/>
  </si>
  <si>
    <t>4BA-118354M</t>
  </si>
  <si>
    <t>ﾒﾙｾﾃﾞｽAMG CLA45 S 4M+</t>
  </si>
  <si>
    <t>0302,0304,0312,0314</t>
  </si>
  <si>
    <t>4BA-118351M</t>
  </si>
  <si>
    <t>0404,0504</t>
    <phoneticPr fontId="3"/>
  </si>
  <si>
    <t>4AA-118351M</t>
  </si>
  <si>
    <t>0402,0502</t>
    <phoneticPr fontId="3"/>
  </si>
  <si>
    <t>ﾒﾙｾﾃﾞｽAMG CLA35 4M</t>
  </si>
  <si>
    <t>0218,0226,0228</t>
    <phoneticPr fontId="3"/>
  </si>
  <si>
    <t>5BA-118384M</t>
  </si>
  <si>
    <t>0216</t>
    <phoneticPr fontId="3"/>
  </si>
  <si>
    <t>CLA180</t>
  </si>
  <si>
    <t>0017,0018</t>
  </si>
  <si>
    <t>4AA-206287C</t>
  </si>
  <si>
    <t>0015,0016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</si>
  <si>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C43 4M SW</t>
    </r>
    <phoneticPr fontId="3"/>
  </si>
  <si>
    <t>3.982</t>
  </si>
  <si>
    <t>0002,0004</t>
  </si>
  <si>
    <t>4BA-205087C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</si>
  <si>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C63S</t>
    </r>
    <phoneticPr fontId="3"/>
  </si>
  <si>
    <t>4BA-205086C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</si>
  <si>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C63</t>
    </r>
    <phoneticPr fontId="3"/>
  </si>
  <si>
    <t>0015,0016,0017,0018</t>
  </si>
  <si>
    <t>4AA-206087C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</si>
  <si>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C43 4MATIC</t>
    </r>
    <phoneticPr fontId="3"/>
  </si>
  <si>
    <t>254-EM0024</t>
  </si>
  <si>
    <t>0014,0018,0118</t>
    <phoneticPr fontId="3"/>
  </si>
  <si>
    <t>5AA-206043C</t>
  </si>
  <si>
    <t>0002,0004,0006,0008,
0012,0016,0116</t>
    <phoneticPr fontId="3"/>
  </si>
  <si>
    <t>C200 4MATIC</t>
  </si>
  <si>
    <t>0312,0314,0316,0318,
0326,0328</t>
  </si>
  <si>
    <t>5BA-247084</t>
  </si>
  <si>
    <t>0204,0208,0212,0214,
0216,0218,0226,0228</t>
    <phoneticPr fontId="3"/>
  </si>
  <si>
    <t>0202,0206</t>
    <phoneticPr fontId="3"/>
  </si>
  <si>
    <t>B180</t>
  </si>
  <si>
    <t>0502,0504,0602,0604</t>
    <phoneticPr fontId="3"/>
  </si>
  <si>
    <t>4AA-177151M</t>
  </si>
  <si>
    <t>4BA-177151M</t>
  </si>
  <si>
    <t>ﾒﾙｾﾃﾞｽAMG A35 4M ｾﾀﾞﾝ</t>
  </si>
  <si>
    <t>5BA-177147M</t>
  </si>
  <si>
    <t>0304,0308,0318,0326</t>
    <phoneticPr fontId="3"/>
  </si>
  <si>
    <t>0302,0306,0316</t>
    <phoneticPr fontId="3"/>
  </si>
  <si>
    <t>A250 4MATIC ｾﾀﾞﾝ</t>
  </si>
  <si>
    <t>0512,0516</t>
    <phoneticPr fontId="3"/>
  </si>
  <si>
    <t>5AA-177184</t>
  </si>
  <si>
    <t>0128,0228</t>
  </si>
  <si>
    <t>5BA-177184</t>
  </si>
  <si>
    <t>0102,0104,0106,0108,
0116,0118,0126,0202,
0204,0206,0208,0216,
0218,0226,0512,0514,
0516,0518,0526,0528</t>
  </si>
  <si>
    <t>A180 ｾﾀﾞﾝ</t>
  </si>
  <si>
    <t>0404,0414,0504,0514</t>
    <phoneticPr fontId="3"/>
  </si>
  <si>
    <t>4BA-177054M</t>
  </si>
  <si>
    <t>0402,0412,0502,0512</t>
    <phoneticPr fontId="3"/>
  </si>
  <si>
    <t>ﾒﾙｾﾃﾞｽAMG A45 S 4M+</t>
  </si>
  <si>
    <t>4AA-177051M</t>
  </si>
  <si>
    <t>4BA-177051M</t>
  </si>
  <si>
    <t>Mercedes-AMG A35 4M</t>
  </si>
  <si>
    <t>0512,0516,0526</t>
    <phoneticPr fontId="3"/>
  </si>
  <si>
    <t>5AA-177084</t>
  </si>
  <si>
    <t>7AT(E･LTC)</t>
  </si>
  <si>
    <t>0512,0514,0516,0518,
0526,0528</t>
  </si>
  <si>
    <t>5BA-177084</t>
  </si>
  <si>
    <t>ベンツ</t>
  </si>
  <si>
    <t>0302,0304,0306,0308,
0312,0314,0322</t>
    <phoneticPr fontId="3"/>
  </si>
  <si>
    <t>A180</t>
  </si>
  <si>
    <t>メルセデス･</t>
  </si>
  <si>
    <t>低排出ガス
認定レベル</t>
    <rPh sb="6" eb="8">
      <t>ニンテイ</t>
    </rPh>
    <phoneticPr fontId="3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</si>
  <si>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</si>
  <si>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3"/>
  </si>
  <si>
    <t>主要排出
ガス対策</t>
    <phoneticPr fontId="3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</si>
  <si>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</si>
  <si>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</si>
  <si>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</si>
  <si>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</si>
  <si>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</si>
  <si>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</si>
  <si>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</si>
  <si>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</si>
  <si>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</si>
  <si>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</si>
  <si>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</si>
  <si>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</si>
  <si>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</si>
  <si>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t>令和12年度</t>
    <rPh sb="0" eb="2">
      <t>レイワ</t>
    </rPh>
    <rPh sb="4" eb="6">
      <t>ネンド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</si>
  <si>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</si>
  <si>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</si>
  <si>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</si>
  <si>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</si>
  <si>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</si>
  <si>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WLTC</t>
    </r>
    <r>
      <rPr>
        <sz val="8"/>
        <rFont val="ＭＳ Ｐゴシック"/>
        <family val="3"/>
        <charset val="128"/>
      </rPr>
      <t>モード</t>
    </r>
    <phoneticPr fontId="3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</si>
  <si>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</si>
  <si>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</si>
  <si>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</si>
  <si>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</si>
  <si>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</si>
  <si>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3"/>
  </si>
  <si>
    <t>最大車両重量（自動計算）</t>
    <rPh sb="1" eb="2">
      <t>ダイ</t>
    </rPh>
    <rPh sb="7" eb="9">
      <t>ジドウ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</si>
  <si>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</si>
  <si>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メーカー入力欄</t>
    <rPh sb="4" eb="6">
      <t>ニュウリョク</t>
    </rPh>
    <rPh sb="6" eb="7">
      <t>ラン</t>
    </rPh>
    <phoneticPr fontId="3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</si>
  <si>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</si>
  <si>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</si>
  <si>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t>メルセデス・ベンツ日本株式会社</t>
    <rPh sb="9" eb="15">
      <t>ニホンカブシキガイシャ</t>
    </rPh>
    <phoneticPr fontId="1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</si>
  <si>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</si>
  <si>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0412,0414,0426,0428,
0512,0514,0526,0528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</si>
</sst>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"/>
    <numFmt numFmtId="179" formatCode="0_);[Red]\(0\)"/>
  </numFmts>
  <fonts count="13" x14ac:knownFonts="1">
    <font>
      <sz val="11"/>
      <color theme="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2">
    <xf numFmtId="0" fontId="0" fillId="0" borderId="0" xfId="0">
      <alignment vertical="center"/>
    </xf>
    <xf numFmtId="0" fontId="2" fillId="0" borderId="0" xfId="0" applyFont="1" applyAlignment="1"/>
    <xf numFmtId="0" fontId="2" fillId="2" borderId="0" xfId="0" applyFont="1" applyFill="1" applyAlignment="1"/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3" xfId="0" quotePrefix="1" applyNumberFormat="1" applyFont="1" applyBorder="1" applyAlignment="1" applyProtection="1">
      <alignment horizontal="center" vertical="center"/>
      <protection locked="0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78" fontId="5" fillId="0" borderId="3" xfId="0" quotePrefix="1" applyNumberFormat="1" applyFont="1" applyBorder="1" applyAlignment="1" applyProtection="1">
      <alignment horizontal="center" vertical="center"/>
      <protection locked="0"/>
    </xf>
    <xf numFmtId="2" fontId="5" fillId="0" borderId="3" xfId="0" quotePrefix="1" applyNumberFormat="1" applyFont="1" applyBorder="1" applyAlignment="1" applyProtection="1">
      <alignment horizontal="center" vertical="center" wrapText="1"/>
      <protection locked="0"/>
    </xf>
    <xf numFmtId="2" fontId="5" fillId="0" borderId="6" xfId="0" quotePrefix="1" applyNumberFormat="1" applyFont="1" applyBorder="1" applyAlignment="1" applyProtection="1">
      <alignment horizontal="center" vertical="center" wrapText="1"/>
      <protection locked="0"/>
    </xf>
    <xf numFmtId="179" fontId="5" fillId="0" borderId="7" xfId="0" applyNumberFormat="1" applyFont="1" applyBorder="1" applyAlignment="1" applyProtection="1">
      <alignment horizontal="center" vertical="center" wrapText="1"/>
      <protection locked="0"/>
    </xf>
    <xf numFmtId="178" fontId="5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9" fontId="2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3" borderId="8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3" borderId="13" xfId="0" applyFont="1" applyFill="1" applyBorder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3" borderId="15" xfId="0" applyFont="1" applyFill="1" applyBorder="1" applyProtection="1">
      <alignment vertic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10" xfId="0" applyFont="1" applyBorder="1" applyProtection="1">
      <alignment vertical="center"/>
      <protection locked="0"/>
    </xf>
    <xf numFmtId="0" fontId="2" fillId="3" borderId="16" xfId="0" applyFont="1" applyFill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21" xfId="0" applyFont="1" applyBorder="1" applyAlignment="1"/>
    <xf numFmtId="0" fontId="7" fillId="0" borderId="1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/>
    <xf numFmtId="0" fontId="4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4" borderId="14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31" xfId="0" applyFont="1" applyBorder="1" applyAlignment="1"/>
    <xf numFmtId="0" fontId="2" fillId="0" borderId="9" xfId="0" applyFont="1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 wrapText="1"/>
    </xf>
    <xf numFmtId="0" fontId="2" fillId="0" borderId="9" xfId="1" applyFont="1" applyBorder="1" applyAlignment="1">
      <alignment horizontal="centerContinuous"/>
    </xf>
    <xf numFmtId="0" fontId="4" fillId="0" borderId="8" xfId="1" applyFont="1" applyBorder="1" applyAlignment="1">
      <alignment horizontal="centerContinuous"/>
    </xf>
    <xf numFmtId="0" fontId="2" fillId="0" borderId="3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1" xfId="0" applyFont="1" applyBorder="1" applyAlignment="1"/>
    <xf numFmtId="0" fontId="9" fillId="0" borderId="0" xfId="0" applyFont="1" applyAlignment="1"/>
    <xf numFmtId="0" fontId="2" fillId="0" borderId="21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2" fillId="3" borderId="0" xfId="0" applyFont="1" applyFill="1" applyAlignment="1"/>
    <xf numFmtId="0" fontId="12" fillId="0" borderId="0" xfId="0" applyFont="1" applyAlignment="1"/>
  </cellXfs>
  <cellStyles count="2">
    <cellStyle name="標準" xfId="0" builtinId="0"/>
    <cellStyle name="標準 2" xfId="1" xr:uid="{1D255B9C-B54E-4CE8-83E9-211AD4BF0B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BF82E-DD51-4530-9F2B-7CC315B3772C}">
  <sheetPr>
    <tabColor rgb="FFFFFF00"/>
  </sheetPr>
  <dimension ref="A1:AH176"/>
  <sheetViews>
    <sheetView showGridLines="0" tabSelected="1" view="pageBreakPreview" topLeftCell="A4" zoomScaleNormal="100" zoomScaleSheetLayoutView="100" workbookViewId="0">
      <selection activeCell="A4" sqref="A2:X167"/>
    </sheetView>
  </sheetViews>
  <sheetFormatPr defaultColWidth="9" defaultRowHeight="11.25" x14ac:dyDescent="0.2"/>
  <cols>
    <col min="1" max="1" width="15.875" style="3" customWidth="1"/>
    <col min="2" max="2" width="3.875" style="1" bestFit="1" customWidth="1"/>
    <col min="3" max="3" width="38.25" style="1" customWidth="1"/>
    <col min="4" max="4" width="13.875" style="1" bestFit="1" customWidth="1"/>
    <col min="5" max="5" width="16.875" style="2" customWidth="1"/>
    <col min="6" max="6" width="13.125" style="1" bestFit="1" customWidth="1"/>
    <col min="7" max="7" width="7.375" style="1" customWidth="1"/>
    <col min="8" max="8" width="12.125" style="1" bestFit="1" customWidth="1"/>
    <col min="9" max="9" width="10.625" style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2" width="8.25" style="1" bestFit="1" customWidth="1"/>
    <col min="23" max="24" width="9" style="1"/>
    <col min="25" max="25" width="9" style="1" customWidth="1"/>
    <col min="26" max="27" width="10.625" style="1" customWidth="1"/>
    <col min="28" max="34" width="9" style="1" customWidth="1"/>
    <col min="35" max="16384" width="9" style="1"/>
  </cols>
  <sheetData>
    <row r="1" spans="1:34" ht="15.75" x14ac:dyDescent="0.25">
      <c r="A1" s="111"/>
      <c r="B1" s="111"/>
      <c r="E1" s="110"/>
      <c r="R1" s="109"/>
    </row>
    <row r="2" spans="1:34" ht="15" x14ac:dyDescent="0.2">
      <c r="A2" s="1"/>
      <c r="E2" s="1"/>
      <c r="F2" s="108"/>
      <c r="J2" s="107" t="s">
        <v>333</v>
      </c>
      <c r="K2" s="107"/>
      <c r="L2" s="107"/>
      <c r="M2" s="107"/>
      <c r="N2" s="107"/>
      <c r="O2" s="107"/>
      <c r="P2" s="107"/>
      <c r="Q2" s="103"/>
      <c r="R2" s="106" t="s">
        <v>332</v>
      </c>
      <c r="S2" s="105"/>
      <c r="T2" s="105"/>
      <c r="U2" s="105"/>
      <c r="V2" s="105"/>
    </row>
    <row r="3" spans="1:34" ht="15.75" customHeight="1" x14ac:dyDescent="0.25">
      <c r="A3" s="104" t="s">
        <v>331</v>
      </c>
      <c r="B3" s="104"/>
      <c r="E3" s="1"/>
      <c r="J3" s="103"/>
      <c r="R3" s="102"/>
      <c r="S3" s="101" t="s">
        <v>330</v>
      </c>
      <c r="T3" s="101"/>
      <c r="U3" s="101"/>
      <c r="V3" s="101"/>
      <c r="W3" s="101"/>
      <c r="X3" s="101"/>
      <c r="Z3" s="100" t="s">
        <v>329</v>
      </c>
      <c r="AA3" s="99"/>
      <c r="AB3" s="98" t="s">
        <v>328</v>
      </c>
      <c r="AC3" s="96"/>
      <c r="AD3" s="96"/>
      <c r="AE3" s="97" t="s">
        <v>327</v>
      </c>
      <c r="AF3" s="96"/>
      <c r="AG3" s="95"/>
    </row>
    <row r="4" spans="1:34" ht="14.25" customHeight="1" thickBot="1" x14ac:dyDescent="0.25">
      <c r="A4" s="64" t="s">
        <v>326</v>
      </c>
      <c r="B4" s="91" t="s">
        <v>325</v>
      </c>
      <c r="C4" s="94"/>
      <c r="D4" s="93"/>
      <c r="E4" s="92"/>
      <c r="F4" s="91" t="s">
        <v>324</v>
      </c>
      <c r="G4" s="90"/>
      <c r="H4" s="65" t="s">
        <v>323</v>
      </c>
      <c r="I4" s="66" t="s">
        <v>322</v>
      </c>
      <c r="J4" s="89" t="s">
        <v>321</v>
      </c>
      <c r="K4" s="88" t="s">
        <v>320</v>
      </c>
      <c r="L4" s="87"/>
      <c r="M4" s="87"/>
      <c r="N4" s="87"/>
      <c r="O4" s="86"/>
      <c r="P4" s="65" t="s">
        <v>319</v>
      </c>
      <c r="Q4" s="85" t="s">
        <v>318</v>
      </c>
      <c r="R4" s="84"/>
      <c r="S4" s="83"/>
      <c r="T4" s="82" t="s">
        <v>317</v>
      </c>
      <c r="U4" s="81" t="s">
        <v>316</v>
      </c>
      <c r="V4" s="65" t="s">
        <v>315</v>
      </c>
      <c r="W4" s="80" t="s">
        <v>314</v>
      </c>
      <c r="X4" s="79"/>
      <c r="Z4" s="52" t="s">
        <v>313</v>
      </c>
      <c r="AA4" s="52" t="s">
        <v>312</v>
      </c>
      <c r="AB4" s="66" t="s">
        <v>306</v>
      </c>
      <c r="AC4" s="65" t="s">
        <v>305</v>
      </c>
      <c r="AD4" s="65" t="s">
        <v>304</v>
      </c>
      <c r="AE4" s="66" t="s">
        <v>306</v>
      </c>
      <c r="AF4" s="65" t="s">
        <v>305</v>
      </c>
      <c r="AG4" s="65" t="s">
        <v>311</v>
      </c>
      <c r="AH4" s="78"/>
    </row>
    <row r="5" spans="1:34" ht="11.25" customHeight="1" x14ac:dyDescent="0.2">
      <c r="A5" s="53"/>
      <c r="B5" s="62"/>
      <c r="C5" s="61"/>
      <c r="D5" s="77"/>
      <c r="E5" s="76"/>
      <c r="F5" s="48"/>
      <c r="G5" s="45"/>
      <c r="H5" s="53"/>
      <c r="I5" s="52"/>
      <c r="J5" s="60"/>
      <c r="K5" s="75" t="s">
        <v>310</v>
      </c>
      <c r="L5" s="74" t="s">
        <v>309</v>
      </c>
      <c r="M5" s="73" t="s">
        <v>308</v>
      </c>
      <c r="N5" s="72" t="s">
        <v>307</v>
      </c>
      <c r="O5" s="72" t="s">
        <v>306</v>
      </c>
      <c r="P5" s="56"/>
      <c r="Q5" s="71"/>
      <c r="R5" s="70"/>
      <c r="S5" s="69"/>
      <c r="T5" s="68"/>
      <c r="U5" s="54"/>
      <c r="V5" s="53"/>
      <c r="W5" s="65" t="s">
        <v>305</v>
      </c>
      <c r="X5" s="65" t="s">
        <v>304</v>
      </c>
      <c r="Z5" s="52"/>
      <c r="AA5" s="52"/>
      <c r="AB5" s="52"/>
      <c r="AC5" s="51"/>
      <c r="AD5" s="51"/>
      <c r="AE5" s="52"/>
      <c r="AF5" s="51"/>
      <c r="AG5" s="51"/>
      <c r="AH5" s="38"/>
    </row>
    <row r="6" spans="1:34" x14ac:dyDescent="0.2">
      <c r="A6" s="53"/>
      <c r="B6" s="62"/>
      <c r="C6" s="61"/>
      <c r="D6" s="64" t="s">
        <v>302</v>
      </c>
      <c r="E6" s="67" t="s">
        <v>303</v>
      </c>
      <c r="F6" s="64" t="s">
        <v>302</v>
      </c>
      <c r="G6" s="66" t="s">
        <v>301</v>
      </c>
      <c r="H6" s="53"/>
      <c r="I6" s="52"/>
      <c r="J6" s="60"/>
      <c r="K6" s="58"/>
      <c r="L6" s="59"/>
      <c r="M6" s="58"/>
      <c r="N6" s="57"/>
      <c r="O6" s="57"/>
      <c r="P6" s="56"/>
      <c r="Q6" s="65" t="s">
        <v>300</v>
      </c>
      <c r="R6" s="65" t="s">
        <v>299</v>
      </c>
      <c r="S6" s="64" t="s">
        <v>298</v>
      </c>
      <c r="T6" s="63" t="s">
        <v>297</v>
      </c>
      <c r="U6" s="54"/>
      <c r="V6" s="53"/>
      <c r="W6" s="51"/>
      <c r="X6" s="51"/>
      <c r="Z6" s="52"/>
      <c r="AA6" s="52"/>
      <c r="AB6" s="52"/>
      <c r="AC6" s="51"/>
      <c r="AD6" s="51"/>
      <c r="AE6" s="52"/>
      <c r="AF6" s="51"/>
      <c r="AG6" s="51"/>
      <c r="AH6" s="38"/>
    </row>
    <row r="7" spans="1:34" x14ac:dyDescent="0.2">
      <c r="A7" s="53"/>
      <c r="B7" s="62"/>
      <c r="C7" s="61"/>
      <c r="D7" s="53"/>
      <c r="E7" s="53"/>
      <c r="F7" s="53"/>
      <c r="G7" s="53"/>
      <c r="H7" s="53"/>
      <c r="I7" s="52"/>
      <c r="J7" s="60"/>
      <c r="K7" s="58"/>
      <c r="L7" s="59"/>
      <c r="M7" s="58"/>
      <c r="N7" s="57"/>
      <c r="O7" s="57"/>
      <c r="P7" s="56"/>
      <c r="Q7" s="56"/>
      <c r="R7" s="56"/>
      <c r="S7" s="53"/>
      <c r="T7" s="55"/>
      <c r="U7" s="54"/>
      <c r="V7" s="53"/>
      <c r="W7" s="51"/>
      <c r="X7" s="51"/>
      <c r="Z7" s="52"/>
      <c r="AA7" s="52"/>
      <c r="AB7" s="52"/>
      <c r="AC7" s="51"/>
      <c r="AD7" s="51"/>
      <c r="AE7" s="52"/>
      <c r="AF7" s="51"/>
      <c r="AG7" s="51"/>
      <c r="AH7" s="38"/>
    </row>
    <row r="8" spans="1:34" x14ac:dyDescent="0.2">
      <c r="A8" s="41"/>
      <c r="B8" s="50"/>
      <c r="C8" s="49"/>
      <c r="D8" s="41"/>
      <c r="E8" s="41"/>
      <c r="F8" s="41"/>
      <c r="G8" s="41"/>
      <c r="H8" s="41"/>
      <c r="I8" s="40"/>
      <c r="J8" s="48"/>
      <c r="K8" s="46"/>
      <c r="L8" s="47"/>
      <c r="M8" s="46"/>
      <c r="N8" s="45"/>
      <c r="O8" s="45"/>
      <c r="P8" s="44"/>
      <c r="Q8" s="44"/>
      <c r="R8" s="44"/>
      <c r="S8" s="41"/>
      <c r="T8" s="43"/>
      <c r="U8" s="42"/>
      <c r="V8" s="41"/>
      <c r="W8" s="39"/>
      <c r="X8" s="39"/>
      <c r="Z8" s="40"/>
      <c r="AA8" s="40"/>
      <c r="AB8" s="40"/>
      <c r="AC8" s="39"/>
      <c r="AD8" s="39"/>
      <c r="AE8" s="40"/>
      <c r="AF8" s="39"/>
      <c r="AG8" s="39"/>
      <c r="AH8" s="38"/>
    </row>
    <row r="9" spans="1:34" ht="24" customHeight="1" x14ac:dyDescent="0.2">
      <c r="A9" s="37" t="s">
        <v>296</v>
      </c>
      <c r="B9" s="32"/>
      <c r="C9" s="26" t="s">
        <v>295</v>
      </c>
      <c r="D9" s="12" t="s">
        <v>292</v>
      </c>
      <c r="E9" s="22" t="s">
        <v>294</v>
      </c>
      <c r="F9" s="14">
        <v>282</v>
      </c>
      <c r="G9" s="13">
        <v>1.331</v>
      </c>
      <c r="H9" s="14" t="s">
        <v>290</v>
      </c>
      <c r="I9" s="21" t="str">
        <f>IF(Z9="","",(IF(AA9-Z9&gt;0,CONCATENATE(TEXT(Z9,"#,##0"),"~",TEXT(AA9,"#,##0")),TEXT(Z9,"#,##0"))))</f>
        <v>1,360~1,410</v>
      </c>
      <c r="J9" s="20">
        <v>5</v>
      </c>
      <c r="K9" s="19">
        <v>15.2</v>
      </c>
      <c r="L9" s="18">
        <f>IF(K9&gt;0,1/K9*34.6*67.1,"")</f>
        <v>152.74078947368417</v>
      </c>
      <c r="M9" s="17" t="str">
        <f>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</f>
        <v>15.8</v>
      </c>
      <c r="N9" s="16" t="str">
        <f>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</f>
        <v>19.0</v>
      </c>
      <c r="O9" s="15" t="str">
        <f>IF(Z9="","",IF(AE9="",TEXT(AB9,"#,##0.0"),IF(AB9-AE9&gt;0,CONCATENATE(TEXT(AE9,"#,##0.0"),"~",TEXT(AB9,"#,##0.0")),TEXT(AB9,"#,##0.0"))))</f>
        <v>24.5~24.9</v>
      </c>
      <c r="P9" s="13" t="s">
        <v>62</v>
      </c>
      <c r="Q9" s="14" t="s">
        <v>9</v>
      </c>
      <c r="R9" s="13" t="s">
        <v>126</v>
      </c>
      <c r="S9" s="12"/>
      <c r="T9" s="11" t="str">
        <f>IF((LEFT(D9,1)="6"),"☆☆☆☆☆",IF((LEFT(D9,1)="5"),"☆☆☆☆",IF((LEFT(D9,1)="4"),"☆☆☆"," ")))</f>
        <v>☆☆☆☆</v>
      </c>
      <c r="U9" s="10">
        <f>IF(K9="","",ROUNDDOWN(K9/M9*100,0))</f>
        <v>96</v>
      </c>
      <c r="V9" s="9">
        <f>IF(K9="","",ROUNDDOWN(K9/N9*100,0))</f>
        <v>80</v>
      </c>
      <c r="W9" s="9" t="str">
        <f>IF(Z9="","",IF(AF9="",IF(AC9&lt;55,"",AC9),IF(AF9-AC9&gt;0,CONCATENATE(AC9,"~",AF9),AC9)))</f>
        <v>61~62</v>
      </c>
      <c r="X9" s="8" t="str">
        <f>IF(AC9&lt;55,"",AD9)</f>
        <v>★1.0</v>
      </c>
      <c r="Z9" s="7">
        <v>1360</v>
      </c>
      <c r="AA9" s="7">
        <v>1410</v>
      </c>
      <c r="AB9" s="6">
        <f>IF(Z9="","",(ROUND(IF(Z9&gt;=2759,9.5,IF(Z9&lt;2759,(-2.47/1000000*Z9*Z9)-(8.52/10000*Z9)+30.65)),1)))</f>
        <v>24.9</v>
      </c>
      <c r="AC9" s="5">
        <f>IF(K9="","",ROUNDDOWN(K9/AB9*100,0))</f>
        <v>61</v>
      </c>
      <c r="AD9" s="5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★1.0</v>
      </c>
      <c r="AE9" s="6">
        <f>IF(AA9="","",(ROUND(IF(AA9&gt;=2759,9.5,IF(AA9&lt;2759,(-2.47/1000000*AA9*AA9)-(8.52/10000*AA9)+30.65)),1)))</f>
        <v>24.5</v>
      </c>
      <c r="AF9" s="5">
        <f>IF(AE9="","",IF(K9="","",ROUNDDOWN(K9/AE9*100,0)))</f>
        <v>62</v>
      </c>
      <c r="AG9" s="5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★1.0</v>
      </c>
      <c r="AH9" s="4"/>
    </row>
    <row r="10" spans="1:34" ht="24" customHeight="1" x14ac:dyDescent="0.2">
      <c r="A10" s="28" t="s">
        <v>293</v>
      </c>
      <c r="B10" s="27"/>
      <c r="C10" s="36"/>
      <c r="D10" s="12" t="s">
        <v>292</v>
      </c>
      <c r="E10" s="22" t="s">
        <v>119</v>
      </c>
      <c r="F10" s="14">
        <v>282</v>
      </c>
      <c r="G10" s="13">
        <v>1.331</v>
      </c>
      <c r="H10" s="14" t="s">
        <v>290</v>
      </c>
      <c r="I10" s="21" t="str">
        <f>IF(Z10="","",(IF(AA10-Z10&gt;0,CONCATENATE(TEXT(Z10,"#,##0"),"~",TEXT(AA10,"#,##0")),TEXT(Z10,"#,##0"))))</f>
        <v>1,430</v>
      </c>
      <c r="J10" s="20">
        <v>5</v>
      </c>
      <c r="K10" s="19">
        <v>15.2</v>
      </c>
      <c r="L10" s="18">
        <f>IF(K10&gt;0,1/K10*34.6*67.1,"")</f>
        <v>152.74078947368417</v>
      </c>
      <c r="M10" s="17" t="str">
        <f>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</f>
        <v>14.4</v>
      </c>
      <c r="N10" s="16" t="str">
        <f>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</f>
        <v>17.6</v>
      </c>
      <c r="O10" s="15" t="str">
        <f>IF(Z10="","",IF(AE10="",TEXT(AB10,"#,##0.0"),IF(AB10-AE10&gt;0,CONCATENATE(TEXT(AE10,"#,##0.0"),"~",TEXT(AB10,"#,##0.0")),TEXT(AB10,"#,##0.0"))))</f>
        <v>24.4</v>
      </c>
      <c r="P10" s="13" t="s">
        <v>62</v>
      </c>
      <c r="Q10" s="14" t="s">
        <v>9</v>
      </c>
      <c r="R10" s="13" t="s">
        <v>126</v>
      </c>
      <c r="S10" s="12"/>
      <c r="T10" s="11" t="str">
        <f>IF((LEFT(D10,1)="6"),"☆☆☆☆☆",IF((LEFT(D10,1)="5"),"☆☆☆☆",IF((LEFT(D10,1)="4"),"☆☆☆"," ")))</f>
        <v>☆☆☆☆</v>
      </c>
      <c r="U10" s="10">
        <f>IF(K10="","",ROUNDDOWN(K10/M10*100,0))</f>
        <v>105</v>
      </c>
      <c r="V10" s="9">
        <f>IF(K10="","",ROUNDDOWN(K10/N10*100,0))</f>
        <v>86</v>
      </c>
      <c r="W10" s="9">
        <f>IF(Z10="","",IF(AF10="",IF(AC10&lt;55,"",AC10),IF(AF10-AC10&gt;0,CONCATENATE(AC10,"~",AF10),AC10)))</f>
        <v>62</v>
      </c>
      <c r="X10" s="8" t="str">
        <f>IF(AC10&lt;55,"",AD10)</f>
        <v>★1.0</v>
      </c>
      <c r="Z10" s="7">
        <v>1430</v>
      </c>
      <c r="AA10" s="7">
        <v>1430</v>
      </c>
      <c r="AB10" s="6">
        <f>IF(Z10="","",(ROUND(IF(Z10&gt;=2759,9.5,IF(Z10&lt;2759,(-2.47/1000000*Z10*Z10)-(8.52/10000*Z10)+30.65)),1)))</f>
        <v>24.4</v>
      </c>
      <c r="AC10" s="5">
        <f>IF(K10="","",ROUNDDOWN(K10/AB10*100,0))</f>
        <v>62</v>
      </c>
      <c r="AD10" s="5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★1.0</v>
      </c>
      <c r="AE10" s="6">
        <f>IF(AA10="","",(ROUND(IF(AA10&gt;=2759,9.5,IF(AA10&lt;2759,(-2.47/1000000*AA10*AA10)-(8.52/10000*AA10)+30.65)),1)))</f>
        <v>24.4</v>
      </c>
      <c r="AF10" s="5">
        <f>IF(AE10="","",IF(K10="","",ROUNDDOWN(K10/AE10*100,0)))</f>
        <v>62</v>
      </c>
      <c r="AG10" s="5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★1.0</v>
      </c>
      <c r="AH10" s="4"/>
    </row>
    <row r="11" spans="1:34" ht="24" customHeight="1" x14ac:dyDescent="0.2">
      <c r="A11" s="33"/>
      <c r="B11" s="27"/>
      <c r="C11" s="26"/>
      <c r="D11" s="12" t="s">
        <v>292</v>
      </c>
      <c r="E11" s="22" t="s">
        <v>291</v>
      </c>
      <c r="F11" s="14">
        <v>282</v>
      </c>
      <c r="G11" s="13">
        <v>1.331</v>
      </c>
      <c r="H11" s="14" t="s">
        <v>290</v>
      </c>
      <c r="I11" s="21" t="str">
        <f>IF(Z11="","",(IF(AA11-Z11&gt;0,CONCATENATE(TEXT(Z11,"#,##0"),"~",TEXT(AA11,"#,##0")),TEXT(Z11,"#,##0"))))</f>
        <v>1,360~1,410</v>
      </c>
      <c r="J11" s="20">
        <v>5</v>
      </c>
      <c r="K11" s="19">
        <v>15.3</v>
      </c>
      <c r="L11" s="18">
        <f>IF(K11&gt;0,1/K11*34.6*67.1,"")</f>
        <v>151.74248366013074</v>
      </c>
      <c r="M11" s="17" t="str">
        <f>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</f>
        <v>15.8</v>
      </c>
      <c r="N11" s="16" t="str">
        <f>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</f>
        <v>19.0</v>
      </c>
      <c r="O11" s="15" t="str">
        <f>IF(Z11="","",IF(AE11="",TEXT(AB11,"#,##0.0"),IF(AB11-AE11&gt;0,CONCATENATE(TEXT(AE11,"#,##0.0"),"~",TEXT(AB11,"#,##0.0")),TEXT(AB11,"#,##0.0"))))</f>
        <v>24.5~24.9</v>
      </c>
      <c r="P11" s="13" t="s">
        <v>62</v>
      </c>
      <c r="Q11" s="14" t="s">
        <v>9</v>
      </c>
      <c r="R11" s="13" t="s">
        <v>126</v>
      </c>
      <c r="S11" s="12"/>
      <c r="T11" s="11" t="str">
        <f>IF((LEFT(D11,1)="6"),"☆☆☆☆☆",IF((LEFT(D11,1)="5"),"☆☆☆☆",IF((LEFT(D11,1)="4"),"☆☆☆"," ")))</f>
        <v>☆☆☆☆</v>
      </c>
      <c r="U11" s="10">
        <f>IF(K11="","",ROUNDDOWN(K11/M11*100,0))</f>
        <v>96</v>
      </c>
      <c r="V11" s="9">
        <f>IF(K11="","",ROUNDDOWN(K11/N11*100,0))</f>
        <v>80</v>
      </c>
      <c r="W11" s="9" t="str">
        <f>IF(Z11="","",IF(AF11="",IF(AC11&lt;55,"",AC11),IF(AF11-AC11&gt;0,CONCATENATE(AC11,"~",AF11),AC11)))</f>
        <v>61~62</v>
      </c>
      <c r="X11" s="8" t="str">
        <f>IF(AC11&lt;55,"",AD11)</f>
        <v>★1.0</v>
      </c>
      <c r="Z11" s="7">
        <v>1360</v>
      </c>
      <c r="AA11" s="7">
        <v>1410</v>
      </c>
      <c r="AB11" s="6">
        <f>IF(Z11="","",(ROUND(IF(Z11&gt;=2759,9.5,IF(Z11&lt;2759,(-2.47/1000000*Z11*Z11)-(8.52/10000*Z11)+30.65)),1)))</f>
        <v>24.9</v>
      </c>
      <c r="AC11" s="5">
        <f>IF(K11="","",ROUNDDOWN(K11/AB11*100,0))</f>
        <v>61</v>
      </c>
      <c r="AD11" s="5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★1.0</v>
      </c>
      <c r="AE11" s="6">
        <f>IF(AA11="","",(ROUND(IF(AA11&gt;=2759,9.5,IF(AA11&lt;2759,(-2.47/1000000*AA11*AA11)-(8.52/10000*AA11)+30.65)),1)))</f>
        <v>24.5</v>
      </c>
      <c r="AF11" s="5">
        <f>IF(AE11="","",IF(K11="","",ROUNDDOWN(K11/AE11*100,0)))</f>
        <v>62</v>
      </c>
      <c r="AG11" s="5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★1.0</v>
      </c>
      <c r="AH11" s="4"/>
    </row>
    <row r="12" spans="1:34" ht="24" customHeight="1" x14ac:dyDescent="0.2">
      <c r="A12" s="33"/>
      <c r="B12" s="30"/>
      <c r="C12" s="26"/>
      <c r="D12" s="12" t="s">
        <v>289</v>
      </c>
      <c r="E12" s="22" t="s">
        <v>288</v>
      </c>
      <c r="F12" s="14" t="s">
        <v>133</v>
      </c>
      <c r="G12" s="13">
        <v>1.331</v>
      </c>
      <c r="H12" s="14" t="s">
        <v>127</v>
      </c>
      <c r="I12" s="21" t="str">
        <f>IF(Z12="","",(IF(AA12-Z12&gt;0,CONCATENATE(TEXT(Z12,"#,##0"),"~",TEXT(AA12,"#,##0")),TEXT(Z12,"#,##0"))))</f>
        <v>1,400~1,420</v>
      </c>
      <c r="J12" s="20">
        <v>5</v>
      </c>
      <c r="K12" s="19">
        <v>16.8</v>
      </c>
      <c r="L12" s="18">
        <f>IF(K12&gt;0,1/K12*34.6*67.1,"")</f>
        <v>138.19404761904758</v>
      </c>
      <c r="M12" s="17" t="str">
        <f>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</f>
        <v>15.8</v>
      </c>
      <c r="N12" s="16" t="str">
        <f>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</f>
        <v>19.0</v>
      </c>
      <c r="O12" s="15" t="str">
        <f>IF(Z12="","",IF(AE12="",TEXT(AB12,"#,##0.0"),IF(AB12-AE12&gt;0,CONCATENATE(TEXT(AE12,"#,##0.0"),"~",TEXT(AB12,"#,##0.0")),TEXT(AB12,"#,##0.0"))))</f>
        <v>24.5~24.6</v>
      </c>
      <c r="P12" s="13" t="s">
        <v>10</v>
      </c>
      <c r="Q12" s="14" t="s">
        <v>9</v>
      </c>
      <c r="R12" s="13" t="s">
        <v>126</v>
      </c>
      <c r="S12" s="12"/>
      <c r="T12" s="11" t="str">
        <f>IF((LEFT(D12,1)="6"),"☆☆☆☆☆",IF((LEFT(D12,1)="5"),"☆☆☆☆",IF((LEFT(D12,1)="4"),"☆☆☆"," ")))</f>
        <v>☆☆☆☆</v>
      </c>
      <c r="U12" s="10">
        <f>IF(K12="","",ROUNDDOWN(K12/M12*100,0))</f>
        <v>106</v>
      </c>
      <c r="V12" s="9">
        <f>IF(K12="","",ROUNDDOWN(K12/N12*100,0))</f>
        <v>88</v>
      </c>
      <c r="W12" s="9">
        <f>IF(Z12="","",IF(AF12="",IF(AC12&lt;55,"",AC12),IF(AF12-AC12&gt;0,CONCATENATE(AC12,"~",AF12),AC12)))</f>
        <v>68</v>
      </c>
      <c r="X12" s="8" t="str">
        <f>IF(AC12&lt;55,"",AD12)</f>
        <v>★1.5</v>
      </c>
      <c r="Z12" s="7">
        <v>1400</v>
      </c>
      <c r="AA12" s="7">
        <v>1420</v>
      </c>
      <c r="AB12" s="6">
        <f>IF(Z12="","",(ROUND(IF(Z12&gt;=2759,9.5,IF(Z12&lt;2759,(-2.47/1000000*Z12*Z12)-(8.52/10000*Z12)+30.65)),1)))</f>
        <v>24.6</v>
      </c>
      <c r="AC12" s="5">
        <f>IF(K12="","",ROUNDDOWN(K12/AB12*100,0))</f>
        <v>68</v>
      </c>
      <c r="AD12" s="5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★1.5</v>
      </c>
      <c r="AE12" s="6">
        <f>IF(AA12="","",(ROUND(IF(AA12&gt;=2759,9.5,IF(AA12&lt;2759,(-2.47/1000000*AA12*AA12)-(8.52/10000*AA12)+30.65)),1)))</f>
        <v>24.5</v>
      </c>
      <c r="AF12" s="5">
        <f>IF(AE12="","",IF(K12="","",ROUNDDOWN(K12/AE12*100,0)))</f>
        <v>68</v>
      </c>
      <c r="AG12" s="5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>★1.5</v>
      </c>
      <c r="AH12" s="4"/>
    </row>
    <row r="13" spans="1:34" ht="24" customHeight="1" x14ac:dyDescent="0.2">
      <c r="A13" s="33"/>
      <c r="B13" s="27"/>
      <c r="C13" s="31" t="s">
        <v>287</v>
      </c>
      <c r="D13" s="12" t="s">
        <v>286</v>
      </c>
      <c r="E13" s="22" t="s">
        <v>234</v>
      </c>
      <c r="F13" s="14">
        <v>260</v>
      </c>
      <c r="G13" s="13">
        <v>1.9910000000000001</v>
      </c>
      <c r="H13" s="14" t="s">
        <v>127</v>
      </c>
      <c r="I13" s="21" t="str">
        <f>IF(Z13="","",(IF(AA13-Z13&gt;0,CONCATENATE(TEXT(Z13,"#,##0"),"~",TEXT(AA13,"#,##0")),TEXT(Z13,"#,##0"))))</f>
        <v>1,560~1,600</v>
      </c>
      <c r="J13" s="20">
        <v>5</v>
      </c>
      <c r="K13" s="19">
        <v>12.1</v>
      </c>
      <c r="L13" s="18">
        <f>IF(K13&gt;0,1/K13*34.6*67.1,"")</f>
        <v>191.87272727272727</v>
      </c>
      <c r="M13" s="17" t="str">
        <f>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</f>
        <v>13.2</v>
      </c>
      <c r="N13" s="16" t="str">
        <f>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</f>
        <v>16.5</v>
      </c>
      <c r="O13" s="15" t="str">
        <f>IF(Z13="","",IF(AE13="",TEXT(AB13,"#,##0.0"),IF(AB13-AE13&gt;0,CONCATENATE(TEXT(AE13,"#,##0.0"),"~",TEXT(AB13,"#,##0.0")),TEXT(AB13,"#,##0.0"))))</f>
        <v>23.0~23.3</v>
      </c>
      <c r="P13" s="13" t="s">
        <v>62</v>
      </c>
      <c r="Q13" s="14" t="s">
        <v>9</v>
      </c>
      <c r="R13" s="13" t="s">
        <v>16</v>
      </c>
      <c r="S13" s="12"/>
      <c r="T13" s="11" t="str">
        <f>IF((LEFT(D13,1)="6"),"☆☆☆☆☆",IF((LEFT(D13,1)="5"),"☆☆☆☆",IF((LEFT(D13,1)="4"),"☆☆☆"," ")))</f>
        <v>☆☆☆</v>
      </c>
      <c r="U13" s="10">
        <f>IF(K13="","",ROUNDDOWN(K13/M13*100,0))</f>
        <v>91</v>
      </c>
      <c r="V13" s="9">
        <f>IF(K13="","",ROUNDDOWN(K13/N13*100,0))</f>
        <v>73</v>
      </c>
      <c r="W13" s="9" t="str">
        <f>IF(Z13="","",IF(AF13="",IF(AC13&lt;55,"",AC13),IF(AF13-AC13&gt;0,CONCATENATE(AC13,"~",AF13),AC13)))</f>
        <v>51~52</v>
      </c>
      <c r="X13" s="8" t="str">
        <f>IF(AC13&lt;55,"",AD13)</f>
        <v/>
      </c>
      <c r="Z13" s="7">
        <v>1560</v>
      </c>
      <c r="AA13" s="7">
        <v>1600</v>
      </c>
      <c r="AB13" s="6">
        <f>IF(Z13="","",(ROUND(IF(Z13&gt;=2759,9.5,IF(Z13&lt;2759,(-2.47/1000000*Z13*Z13)-(8.52/10000*Z13)+30.65)),1)))</f>
        <v>23.3</v>
      </c>
      <c r="AC13" s="5">
        <f>IF(K13="","",ROUNDDOWN(K13/AB13*100,0))</f>
        <v>51</v>
      </c>
      <c r="AD13" s="5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 xml:space="preserve"> </v>
      </c>
      <c r="AE13" s="6">
        <f>IF(AA13="","",(ROUND(IF(AA13&gt;=2759,9.5,IF(AA13&lt;2759,(-2.47/1000000*AA13*AA13)-(8.52/10000*AA13)+30.65)),1)))</f>
        <v>23</v>
      </c>
      <c r="AF13" s="5">
        <f>IF(AE13="","",IF(K13="","",ROUNDDOWN(K13/AE13*100,0)))</f>
        <v>52</v>
      </c>
      <c r="AG13" s="5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 xml:space="preserve"> </v>
      </c>
      <c r="AH13" s="4"/>
    </row>
    <row r="14" spans="1:34" ht="24" customHeight="1" x14ac:dyDescent="0.2">
      <c r="A14" s="33"/>
      <c r="B14" s="30"/>
      <c r="C14" s="29"/>
      <c r="D14" s="12" t="s">
        <v>285</v>
      </c>
      <c r="E14" s="22" t="s">
        <v>267</v>
      </c>
      <c r="F14" s="14" t="s">
        <v>121</v>
      </c>
      <c r="G14" s="13">
        <v>1.9910000000000001</v>
      </c>
      <c r="H14" s="14" t="s">
        <v>116</v>
      </c>
      <c r="I14" s="21" t="str">
        <f>IF(Z14="","",(IF(AA14-Z14&gt;0,CONCATENATE(TEXT(Z14,"#,##0"),"~",TEXT(AA14,"#,##0")),TEXT(Z14,"#,##0"))))</f>
        <v>1,580~1,610</v>
      </c>
      <c r="J14" s="20">
        <v>5</v>
      </c>
      <c r="K14" s="19">
        <v>11.5</v>
      </c>
      <c r="L14" s="18">
        <f>IF(K14&gt;0,1/K14*34.6*67.1,"")</f>
        <v>201.88347826086954</v>
      </c>
      <c r="M14" s="17" t="str">
        <f>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</f>
        <v>13.2</v>
      </c>
      <c r="N14" s="16" t="str">
        <f>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</f>
        <v>16.5</v>
      </c>
      <c r="O14" s="15" t="str">
        <f>IF(Z14="","",IF(AE14="",TEXT(AB14,"#,##0.0"),IF(AB14-AE14&gt;0,CONCATENATE(TEXT(AE14,"#,##0.0"),"~",TEXT(AB14,"#,##0.0")),TEXT(AB14,"#,##0.0"))))</f>
        <v>22.9~23.1</v>
      </c>
      <c r="P14" s="13" t="s">
        <v>10</v>
      </c>
      <c r="Q14" s="14" t="s">
        <v>9</v>
      </c>
      <c r="R14" s="13" t="s">
        <v>16</v>
      </c>
      <c r="S14" s="12"/>
      <c r="T14" s="11" t="str">
        <f>IF((LEFT(D14,1)="6"),"☆☆☆☆☆",IF((LEFT(D14,1)="5"),"☆☆☆☆",IF((LEFT(D14,1)="4"),"☆☆☆"," ")))</f>
        <v>☆☆☆</v>
      </c>
      <c r="U14" s="10">
        <f>IF(K14="","",ROUNDDOWN(K14/M14*100,0))</f>
        <v>87</v>
      </c>
      <c r="V14" s="9">
        <f>IF(K14="","",ROUNDDOWN(K14/N14*100,0))</f>
        <v>69</v>
      </c>
      <c r="W14" s="9" t="str">
        <f>IF(Z14="","",IF(AF14="",IF(AC14&lt;55,"",AC14),IF(AF14-AC14&gt;0,CONCATENATE(AC14,"~",AF14),AC14)))</f>
        <v>49~50</v>
      </c>
      <c r="X14" s="8" t="str">
        <f>IF(AC14&lt;55,"",AD14)</f>
        <v/>
      </c>
      <c r="Z14" s="7">
        <v>1580</v>
      </c>
      <c r="AA14" s="7">
        <v>1610</v>
      </c>
      <c r="AB14" s="6">
        <f>IF(Z14="","",(ROUND(IF(Z14&gt;=2759,9.5,IF(Z14&lt;2759,(-2.47/1000000*Z14*Z14)-(8.52/10000*Z14)+30.65)),1)))</f>
        <v>23.1</v>
      </c>
      <c r="AC14" s="5">
        <f>IF(K14="","",ROUNDDOWN(K14/AB14*100,0))</f>
        <v>49</v>
      </c>
      <c r="AD14" s="5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 xml:space="preserve"> </v>
      </c>
      <c r="AE14" s="6">
        <f>IF(AA14="","",(ROUND(IF(AA14&gt;=2759,9.5,IF(AA14&lt;2759,(-2.47/1000000*AA14*AA14)-(8.52/10000*AA14)+30.65)),1)))</f>
        <v>22.9</v>
      </c>
      <c r="AF14" s="5">
        <f>IF(AE14="","",IF(K14="","",ROUNDDOWN(K14/AE14*100,0)))</f>
        <v>50</v>
      </c>
      <c r="AG14" s="5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 xml:space="preserve"> </v>
      </c>
      <c r="AH14" s="4"/>
    </row>
    <row r="15" spans="1:34" ht="24" customHeight="1" x14ac:dyDescent="0.2">
      <c r="A15" s="33"/>
      <c r="B15" s="27"/>
      <c r="C15" s="26" t="s">
        <v>284</v>
      </c>
      <c r="D15" s="12" t="s">
        <v>282</v>
      </c>
      <c r="E15" s="22" t="s">
        <v>283</v>
      </c>
      <c r="F15" s="14">
        <v>139</v>
      </c>
      <c r="G15" s="13">
        <v>1.9910000000000001</v>
      </c>
      <c r="H15" s="14" t="s">
        <v>116</v>
      </c>
      <c r="I15" s="21" t="str">
        <f>IF(Z15="","",(IF(AA15-Z15&gt;0,CONCATENATE(TEXT(Z15,"#,##0"),"~",TEXT(AA15,"#,##0")),TEXT(Z15,"#,##0"))))</f>
        <v>1,630~1,650</v>
      </c>
      <c r="J15" s="20">
        <v>5</v>
      </c>
      <c r="K15" s="19">
        <v>11.1</v>
      </c>
      <c r="L15" s="18">
        <f>IF(K15&gt;0,1/K15*34.6*67.1,"")</f>
        <v>209.15855855855858</v>
      </c>
      <c r="M15" s="17" t="str">
        <f>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</f>
        <v>13.2</v>
      </c>
      <c r="N15" s="16" t="str">
        <f>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</f>
        <v>16.5</v>
      </c>
      <c r="O15" s="15" t="str">
        <f>IF(Z15="","",IF(AE15="",TEXT(AB15,"#,##0.0"),IF(AB15-AE15&gt;0,CONCATENATE(TEXT(AE15,"#,##0.0"),"~",TEXT(AB15,"#,##0.0")),TEXT(AB15,"#,##0.0"))))</f>
        <v>22.5~22.7</v>
      </c>
      <c r="P15" s="13" t="s">
        <v>62</v>
      </c>
      <c r="Q15" s="14" t="s">
        <v>9</v>
      </c>
      <c r="R15" s="13" t="s">
        <v>16</v>
      </c>
      <c r="S15" s="12"/>
      <c r="T15" s="11" t="str">
        <f>IF((LEFT(D15,1)="6"),"☆☆☆☆☆",IF((LEFT(D15,1)="5"),"☆☆☆☆",IF((LEFT(D15,1)="4"),"☆☆☆"," ")))</f>
        <v>☆☆☆</v>
      </c>
      <c r="U15" s="10">
        <f>IF(K15="","",ROUNDDOWN(K15/M15*100,0))</f>
        <v>84</v>
      </c>
      <c r="V15" s="9">
        <f>IF(K15="","",ROUNDDOWN(K15/N15*100,0))</f>
        <v>67</v>
      </c>
      <c r="W15" s="9" t="str">
        <f>IF(Z15="","",IF(AF15="",IF(AC15&lt;55,"",AC15),IF(AF15-AC15&gt;0,CONCATENATE(AC15,"~",AF15),AC15)))</f>
        <v>48~49</v>
      </c>
      <c r="X15" s="8" t="str">
        <f>IF(AC15&lt;55,"",AD15)</f>
        <v/>
      </c>
      <c r="Z15" s="7">
        <v>1630</v>
      </c>
      <c r="AA15" s="7">
        <v>1650</v>
      </c>
      <c r="AB15" s="6">
        <f>IF(Z15="","",(ROUND(IF(Z15&gt;=2759,9.5,IF(Z15&lt;2759,(-2.47/1000000*Z15*Z15)-(8.52/10000*Z15)+30.65)),1)))</f>
        <v>22.7</v>
      </c>
      <c r="AC15" s="5">
        <f>IF(K15="","",ROUNDDOWN(K15/AB15*100,0))</f>
        <v>48</v>
      </c>
      <c r="AD15" s="5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 xml:space="preserve"> </v>
      </c>
      <c r="AE15" s="6">
        <f>IF(AA15="","",(ROUND(IF(AA15&gt;=2759,9.5,IF(AA15&lt;2759,(-2.47/1000000*AA15*AA15)-(8.52/10000*AA15)+30.65)),1)))</f>
        <v>22.5</v>
      </c>
      <c r="AF15" s="5">
        <f>IF(AE15="","",IF(K15="","",ROUNDDOWN(K15/AE15*100,0)))</f>
        <v>49</v>
      </c>
      <c r="AG15" s="5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 xml:space="preserve"> </v>
      </c>
      <c r="AH15" s="4"/>
    </row>
    <row r="16" spans="1:34" ht="24" customHeight="1" x14ac:dyDescent="0.2">
      <c r="A16" s="33"/>
      <c r="B16" s="30"/>
      <c r="C16" s="29"/>
      <c r="D16" s="12" t="s">
        <v>282</v>
      </c>
      <c r="E16" s="22" t="s">
        <v>281</v>
      </c>
      <c r="F16" s="14">
        <v>139</v>
      </c>
      <c r="G16" s="13">
        <v>1.9910000000000001</v>
      </c>
      <c r="H16" s="14" t="s">
        <v>116</v>
      </c>
      <c r="I16" s="21" t="str">
        <f>IF(Z16="","",(IF(AA16-Z16&gt;0,CONCATENATE(TEXT(Z16,"#,##0"),"~",TEXT(AA16,"#,##0")),TEXT(Z16,"#,##0"))))</f>
        <v>1,660~1,680</v>
      </c>
      <c r="J16" s="20">
        <v>5</v>
      </c>
      <c r="K16" s="19">
        <v>11.1</v>
      </c>
      <c r="L16" s="18">
        <f>IF(K16&gt;0,1/K16*34.6*67.1,"")</f>
        <v>209.15855855855858</v>
      </c>
      <c r="M16" s="17" t="str">
        <f>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</f>
        <v>12.2</v>
      </c>
      <c r="N16" s="16" t="str">
        <f>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</f>
        <v>15.4</v>
      </c>
      <c r="O16" s="15" t="str">
        <f>IF(Z16="","",IF(AE16="",TEXT(AB16,"#,##0.0"),IF(AB16-AE16&gt;0,CONCATENATE(TEXT(AE16,"#,##0.0"),"~",TEXT(AB16,"#,##0.0")),TEXT(AB16,"#,##0.0"))))</f>
        <v>22.2~22.4</v>
      </c>
      <c r="P16" s="13" t="s">
        <v>62</v>
      </c>
      <c r="Q16" s="14" t="s">
        <v>9</v>
      </c>
      <c r="R16" s="13" t="s">
        <v>16</v>
      </c>
      <c r="S16" s="12"/>
      <c r="T16" s="11" t="str">
        <f>IF((LEFT(D16,1)="6"),"☆☆☆☆☆",IF((LEFT(D16,1)="5"),"☆☆☆☆",IF((LEFT(D16,1)="4"),"☆☆☆"," ")))</f>
        <v>☆☆☆</v>
      </c>
      <c r="U16" s="10">
        <f>IF(K16="","",ROUNDDOWN(K16/M16*100,0))</f>
        <v>90</v>
      </c>
      <c r="V16" s="9">
        <f>IF(K16="","",ROUNDDOWN(K16/N16*100,0))</f>
        <v>72</v>
      </c>
      <c r="W16" s="9" t="str">
        <f>IF(Z16="","",IF(AF16="",IF(AC16&lt;55,"",AC16),IF(AF16-AC16&gt;0,CONCATENATE(AC16,"~",AF16),AC16)))</f>
        <v>49~50</v>
      </c>
      <c r="X16" s="8" t="str">
        <f>IF(AC16&lt;55,"",AD16)</f>
        <v/>
      </c>
      <c r="Z16" s="7">
        <v>1660</v>
      </c>
      <c r="AA16" s="7">
        <v>1680</v>
      </c>
      <c r="AB16" s="6">
        <f>IF(Z16="","",(ROUND(IF(Z16&gt;=2759,9.5,IF(Z16&lt;2759,(-2.47/1000000*Z16*Z16)-(8.52/10000*Z16)+30.65)),1)))</f>
        <v>22.4</v>
      </c>
      <c r="AC16" s="5">
        <f>IF(K16="","",ROUNDDOWN(K16/AB16*100,0))</f>
        <v>49</v>
      </c>
      <c r="AD16" s="5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 xml:space="preserve"> </v>
      </c>
      <c r="AE16" s="6">
        <f>IF(AA16="","",(ROUND(IF(AA16&gt;=2759,9.5,IF(AA16&lt;2759,(-2.47/1000000*AA16*AA16)-(8.52/10000*AA16)+30.65)),1)))</f>
        <v>22.2</v>
      </c>
      <c r="AF16" s="5">
        <f>IF(AE16="","",IF(K16="","",ROUNDDOWN(K16/AE16*100,0)))</f>
        <v>50</v>
      </c>
      <c r="AG16" s="5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 xml:space="preserve"> </v>
      </c>
      <c r="AH16" s="4"/>
    </row>
    <row r="17" spans="1:34" ht="56.25" x14ac:dyDescent="0.2">
      <c r="A17" s="33"/>
      <c r="B17" s="27"/>
      <c r="C17" s="31" t="s">
        <v>280</v>
      </c>
      <c r="D17" s="12" t="s">
        <v>278</v>
      </c>
      <c r="E17" s="22" t="s">
        <v>279</v>
      </c>
      <c r="F17" s="14">
        <v>282</v>
      </c>
      <c r="G17" s="13">
        <v>1.331</v>
      </c>
      <c r="H17" s="14" t="s">
        <v>127</v>
      </c>
      <c r="I17" s="21" t="str">
        <f>IF(Z17="","",(IF(AA17-Z17&gt;0,CONCATENATE(TEXT(Z17,"#,##0"),"~",TEXT(AA17,"#,##0")),TEXT(Z17,"#,##0"))))</f>
        <v>1,370~1,420</v>
      </c>
      <c r="J17" s="20">
        <v>5</v>
      </c>
      <c r="K17" s="19">
        <v>15.4</v>
      </c>
      <c r="L17" s="18">
        <f>IF(K17&gt;0,1/K17*34.6*67.1,"")</f>
        <v>150.75714285714284</v>
      </c>
      <c r="M17" s="17" t="str">
        <f>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</f>
        <v>15.8</v>
      </c>
      <c r="N17" s="16" t="str">
        <f>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</f>
        <v>19.0</v>
      </c>
      <c r="O17" s="15" t="str">
        <f>IF(Z17="","",IF(AE17="",TEXT(AB17,"#,##0.0"),IF(AB17-AE17&gt;0,CONCATENATE(TEXT(AE17,"#,##0.0"),"~",TEXT(AB17,"#,##0.0")),TEXT(AB17,"#,##0.0"))))</f>
        <v>24.5~24.8</v>
      </c>
      <c r="P17" s="13" t="s">
        <v>62</v>
      </c>
      <c r="Q17" s="14" t="s">
        <v>9</v>
      </c>
      <c r="R17" s="13" t="s">
        <v>126</v>
      </c>
      <c r="S17" s="12"/>
      <c r="T17" s="11" t="str">
        <f>IF((LEFT(D17,1)="6"),"☆☆☆☆☆",IF((LEFT(D17,1)="5"),"☆☆☆☆",IF((LEFT(D17,1)="4"),"☆☆☆"," ")))</f>
        <v>☆☆☆☆</v>
      </c>
      <c r="U17" s="10">
        <f>IF(K17="","",ROUNDDOWN(K17/M17*100,0))</f>
        <v>97</v>
      </c>
      <c r="V17" s="9">
        <f>IF(K17="","",ROUNDDOWN(K17/N17*100,0))</f>
        <v>81</v>
      </c>
      <c r="W17" s="9">
        <f>IF(Z17="","",IF(AF17="",IF(AC17&lt;55,"",AC17),IF(AF17-AC17&gt;0,CONCATENATE(AC17,"~",AF17),AC17)))</f>
        <v>62</v>
      </c>
      <c r="X17" s="8" t="str">
        <f>IF(AC17&lt;55,"",AD17)</f>
        <v>★1.0</v>
      </c>
      <c r="Z17" s="7">
        <v>1370</v>
      </c>
      <c r="AA17" s="7">
        <v>1420</v>
      </c>
      <c r="AB17" s="6">
        <f>IF(Z17="","",(ROUND(IF(Z17&gt;=2759,9.5,IF(Z17&lt;2759,(-2.47/1000000*Z17*Z17)-(8.52/10000*Z17)+30.65)),1)))</f>
        <v>24.8</v>
      </c>
      <c r="AC17" s="5">
        <f>IF(K17="","",ROUNDDOWN(K17/AB17*100,0))</f>
        <v>62</v>
      </c>
      <c r="AD17" s="5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★1.0</v>
      </c>
      <c r="AE17" s="6">
        <f>IF(AA17="","",(ROUND(IF(AA17&gt;=2759,9.5,IF(AA17&lt;2759,(-2.47/1000000*AA17*AA17)-(8.52/10000*AA17)+30.65)),1)))</f>
        <v>24.5</v>
      </c>
      <c r="AF17" s="5">
        <f>IF(AE17="","",IF(K17="","",ROUNDDOWN(K17/AE17*100,0)))</f>
        <v>62</v>
      </c>
      <c r="AG17" s="5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>★1.0</v>
      </c>
      <c r="AH17" s="4"/>
    </row>
    <row r="18" spans="1:34" ht="24" customHeight="1" x14ac:dyDescent="0.2">
      <c r="A18" s="33"/>
      <c r="B18" s="27"/>
      <c r="C18" s="26"/>
      <c r="D18" s="12" t="s">
        <v>278</v>
      </c>
      <c r="E18" s="22" t="s">
        <v>277</v>
      </c>
      <c r="F18" s="14">
        <v>282</v>
      </c>
      <c r="G18" s="13">
        <v>1.331</v>
      </c>
      <c r="H18" s="14" t="s">
        <v>127</v>
      </c>
      <c r="I18" s="21" t="str">
        <f>IF(Z18="","",(IF(AA18-Z18&gt;0,CONCATENATE(TEXT(Z18,"#,##0"),"~",TEXT(AA18,"#,##0")),TEXT(Z18,"#,##0"))))</f>
        <v>1,440</v>
      </c>
      <c r="J18" s="20">
        <v>5</v>
      </c>
      <c r="K18" s="19">
        <v>15.4</v>
      </c>
      <c r="L18" s="18">
        <f>IF(K18&gt;0,1/K18*34.6*67.1,"")</f>
        <v>150.75714285714284</v>
      </c>
      <c r="M18" s="17" t="str">
        <f>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</f>
        <v>14.4</v>
      </c>
      <c r="N18" s="16" t="str">
        <f>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</f>
        <v>17.6</v>
      </c>
      <c r="O18" s="15" t="str">
        <f>IF(Z18="","",IF(AE18="",TEXT(AB18,"#,##0.0"),IF(AB18-AE18&gt;0,CONCATENATE(TEXT(AE18,"#,##0.0"),"~",TEXT(AB18,"#,##0.0")),TEXT(AB18,"#,##0.0"))))</f>
        <v>24.3</v>
      </c>
      <c r="P18" s="13" t="s">
        <v>62</v>
      </c>
      <c r="Q18" s="14" t="s">
        <v>9</v>
      </c>
      <c r="R18" s="13" t="s">
        <v>126</v>
      </c>
      <c r="S18" s="12"/>
      <c r="T18" s="11" t="str">
        <f>IF((LEFT(D18,1)="6"),"☆☆☆☆☆",IF((LEFT(D18,1)="5"),"☆☆☆☆",IF((LEFT(D18,1)="4"),"☆☆☆"," ")))</f>
        <v>☆☆☆☆</v>
      </c>
      <c r="U18" s="10">
        <f>IF(K18="","",ROUNDDOWN(K18/M18*100,0))</f>
        <v>106</v>
      </c>
      <c r="V18" s="9">
        <f>IF(K18="","",ROUNDDOWN(K18/N18*100,0))</f>
        <v>87</v>
      </c>
      <c r="W18" s="9">
        <f>IF(Z18="","",IF(AF18="",IF(AC18&lt;55,"",AC18),IF(AF18-AC18&gt;0,CONCATENATE(AC18,"~",AF18),AC18)))</f>
        <v>63</v>
      </c>
      <c r="X18" s="8" t="str">
        <f>IF(AC18&lt;55,"",AD18)</f>
        <v>★1.0</v>
      </c>
      <c r="Z18" s="7">
        <v>1440</v>
      </c>
      <c r="AA18" s="7">
        <v>1440</v>
      </c>
      <c r="AB18" s="6">
        <f>IF(Z18="","",(ROUND(IF(Z18&gt;=2759,9.5,IF(Z18&lt;2759,(-2.47/1000000*Z18*Z18)-(8.52/10000*Z18)+30.65)),1)))</f>
        <v>24.3</v>
      </c>
      <c r="AC18" s="5">
        <f>IF(K18="","",ROUNDDOWN(K18/AB18*100,0))</f>
        <v>63</v>
      </c>
      <c r="AD18" s="5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★1.0</v>
      </c>
      <c r="AE18" s="6">
        <f>IF(AA18="","",(ROUND(IF(AA18&gt;=2759,9.5,IF(AA18&lt;2759,(-2.47/1000000*AA18*AA18)-(8.52/10000*AA18)+30.65)),1)))</f>
        <v>24.3</v>
      </c>
      <c r="AF18" s="5">
        <f>IF(AE18="","",IF(K18="","",ROUNDDOWN(K18/AE18*100,0)))</f>
        <v>63</v>
      </c>
      <c r="AG18" s="5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>★1.0</v>
      </c>
      <c r="AH18" s="4"/>
    </row>
    <row r="19" spans="1:34" ht="24" customHeight="1" x14ac:dyDescent="0.2">
      <c r="A19" s="33"/>
      <c r="B19" s="30"/>
      <c r="C19" s="29"/>
      <c r="D19" s="12" t="s">
        <v>276</v>
      </c>
      <c r="E19" s="22" t="s">
        <v>275</v>
      </c>
      <c r="F19" s="14" t="s">
        <v>133</v>
      </c>
      <c r="G19" s="13">
        <v>1.331</v>
      </c>
      <c r="H19" s="14" t="s">
        <v>127</v>
      </c>
      <c r="I19" s="21" t="str">
        <f>IF(Z19="","",(IF(AA19-Z19&gt;0,CONCATENATE(TEXT(Z19,"#,##0"),"~",TEXT(AA19,"#,##0")),TEXT(Z19,"#,##0"))))</f>
        <v>1,410</v>
      </c>
      <c r="J19" s="20">
        <v>5</v>
      </c>
      <c r="K19" s="19">
        <v>17</v>
      </c>
      <c r="L19" s="18">
        <f>IF(K19&gt;0,1/K19*34.6*67.1,"")</f>
        <v>136.56823529411761</v>
      </c>
      <c r="M19" s="17" t="str">
        <f>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</f>
        <v>15.8</v>
      </c>
      <c r="N19" s="16" t="str">
        <f>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</f>
        <v>19.0</v>
      </c>
      <c r="O19" s="15" t="str">
        <f>IF(Z19="","",IF(AE19="",TEXT(AB19,"#,##0.0"),IF(AB19-AE19&gt;0,CONCATENATE(TEXT(AE19,"#,##0.0"),"~",TEXT(AB19,"#,##0.0")),TEXT(AB19,"#,##0.0"))))</f>
        <v>24.5</v>
      </c>
      <c r="P19" s="13" t="s">
        <v>10</v>
      </c>
      <c r="Q19" s="14" t="s">
        <v>9</v>
      </c>
      <c r="R19" s="13" t="s">
        <v>126</v>
      </c>
      <c r="S19" s="12"/>
      <c r="T19" s="11" t="str">
        <f>IF((LEFT(D19,1)="6"),"☆☆☆☆☆",IF((LEFT(D19,1)="5"),"☆☆☆☆",IF((LEFT(D19,1)="4"),"☆☆☆"," ")))</f>
        <v>☆☆☆☆</v>
      </c>
      <c r="U19" s="10">
        <f>IF(K19="","",ROUNDDOWN(K19/M19*100,0))</f>
        <v>107</v>
      </c>
      <c r="V19" s="9">
        <f>IF(K19="","",ROUNDDOWN(K19/N19*100,0))</f>
        <v>89</v>
      </c>
      <c r="W19" s="9">
        <f>IF(Z19="","",IF(AF19="",IF(AC19&lt;55,"",AC19),IF(AF19-AC19&gt;0,CONCATENATE(AC19,"~",AF19),AC19)))</f>
        <v>69</v>
      </c>
      <c r="X19" s="8" t="str">
        <f>IF(AC19&lt;55,"",AD19)</f>
        <v>★1.5</v>
      </c>
      <c r="Z19" s="7">
        <v>1410</v>
      </c>
      <c r="AA19" s="7">
        <v>1410</v>
      </c>
      <c r="AB19" s="6">
        <f>IF(Z19="","",(ROUND(IF(Z19&gt;=2759,9.5,IF(Z19&lt;2759,(-2.47/1000000*Z19*Z19)-(8.52/10000*Z19)+30.65)),1)))</f>
        <v>24.5</v>
      </c>
      <c r="AC19" s="5">
        <f>IF(K19="","",ROUNDDOWN(K19/AB19*100,0))</f>
        <v>69</v>
      </c>
      <c r="AD19" s="5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★1.5</v>
      </c>
      <c r="AE19" s="6">
        <f>IF(AA19="","",(ROUND(IF(AA19&gt;=2759,9.5,IF(AA19&lt;2759,(-2.47/1000000*AA19*AA19)-(8.52/10000*AA19)+30.65)),1)))</f>
        <v>24.5</v>
      </c>
      <c r="AF19" s="5">
        <f>IF(AE19="","",IF(K19="","",ROUNDDOWN(K19/AE19*100,0)))</f>
        <v>69</v>
      </c>
      <c r="AG19" s="5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>★1.5</v>
      </c>
      <c r="AH19" s="4"/>
    </row>
    <row r="20" spans="1:34" ht="24" customHeight="1" x14ac:dyDescent="0.2">
      <c r="A20" s="33"/>
      <c r="B20" s="27"/>
      <c r="C20" s="26" t="s">
        <v>274</v>
      </c>
      <c r="D20" s="12" t="s">
        <v>271</v>
      </c>
      <c r="E20" s="22" t="s">
        <v>273</v>
      </c>
      <c r="F20" s="14">
        <v>260</v>
      </c>
      <c r="G20" s="13">
        <v>1.9910000000000001</v>
      </c>
      <c r="H20" s="14" t="s">
        <v>127</v>
      </c>
      <c r="I20" s="21" t="str">
        <f>IF(Z20="","",(IF(AA20-Z20&gt;0,CONCATENATE(TEXT(Z20,"#,##0"),"~",TEXT(AA20,"#,##0")),TEXT(Z20,"#,##0"))))</f>
        <v>1,510~1,530</v>
      </c>
      <c r="J20" s="20">
        <v>5</v>
      </c>
      <c r="K20" s="19">
        <v>12.8</v>
      </c>
      <c r="L20" s="18">
        <f>IF(K20&gt;0,1/K20*34.6*67.1,"")</f>
        <v>181.37968749999999</v>
      </c>
      <c r="M20" s="17" t="str">
        <f>IF(Z20="","",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))</f>
        <v>14.4</v>
      </c>
      <c r="N20" s="16" t="str">
        <f>IF(Z20="","",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))</f>
        <v>17.6</v>
      </c>
      <c r="O20" s="15" t="str">
        <f>IF(Z20="","",IF(AE20="",TEXT(AB20,"#,##0.0"),IF(AB20-AE20&gt;0,CONCATENATE(TEXT(AE20,"#,##0.0"),"~",TEXT(AB20,"#,##0.0")),TEXT(AB20,"#,##0.0"))))</f>
        <v>23.6~23.7</v>
      </c>
      <c r="P20" s="13" t="s">
        <v>62</v>
      </c>
      <c r="Q20" s="14" t="s">
        <v>9</v>
      </c>
      <c r="R20" s="13" t="s">
        <v>16</v>
      </c>
      <c r="S20" s="12"/>
      <c r="T20" s="11" t="str">
        <f>IF((LEFT(D20,1)="6"),"☆☆☆☆☆",IF((LEFT(D20,1)="5"),"☆☆☆☆",IF((LEFT(D20,1)="4"),"☆☆☆"," ")))</f>
        <v>☆☆☆☆</v>
      </c>
      <c r="U20" s="10">
        <f>IF(K20="","",ROUNDDOWN(K20/M20*100,0))</f>
        <v>88</v>
      </c>
      <c r="V20" s="9">
        <f>IF(K20="","",ROUNDDOWN(K20/N20*100,0))</f>
        <v>72</v>
      </c>
      <c r="W20" s="9">
        <f>IF(Z20="","",IF(AF20="",IF(AC20&lt;55,"",AC20),IF(AF20-AC20&gt;0,CONCATENATE(AC20,"~",AF20),AC20)))</f>
        <v>54</v>
      </c>
      <c r="X20" s="8" t="str">
        <f>IF(AC20&lt;55,"",AD20)</f>
        <v/>
      </c>
      <c r="Z20" s="7">
        <v>1510</v>
      </c>
      <c r="AA20" s="7">
        <v>1530</v>
      </c>
      <c r="AB20" s="6">
        <f>IF(Z20="","",(ROUND(IF(Z20&gt;=2759,9.5,IF(Z20&lt;2759,(-2.47/1000000*Z20*Z20)-(8.52/10000*Z20)+30.65)),1)))</f>
        <v>23.7</v>
      </c>
      <c r="AC20" s="5">
        <f>IF(K20="","",ROUNDDOWN(K20/AB20*100,0))</f>
        <v>54</v>
      </c>
      <c r="AD20" s="5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 xml:space="preserve"> </v>
      </c>
      <c r="AE20" s="6">
        <f>IF(AA20="","",(ROUND(IF(AA20&gt;=2759,9.5,IF(AA20&lt;2759,(-2.47/1000000*AA20*AA20)-(8.52/10000*AA20)+30.65)),1)))</f>
        <v>23.6</v>
      </c>
      <c r="AF20" s="5">
        <f>IF(AE20="","",IF(K20="","",ROUNDDOWN(K20/AE20*100,0)))</f>
        <v>54</v>
      </c>
      <c r="AG20" s="5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 xml:space="preserve"> </v>
      </c>
      <c r="AH20" s="4"/>
    </row>
    <row r="21" spans="1:34" ht="24" customHeight="1" x14ac:dyDescent="0.2">
      <c r="A21" s="33"/>
      <c r="B21" s="27"/>
      <c r="C21" s="26"/>
      <c r="D21" s="12" t="s">
        <v>271</v>
      </c>
      <c r="E21" s="22" t="s">
        <v>272</v>
      </c>
      <c r="F21" s="14">
        <v>260</v>
      </c>
      <c r="G21" s="13">
        <v>1.9910000000000001</v>
      </c>
      <c r="H21" s="14" t="s">
        <v>127</v>
      </c>
      <c r="I21" s="21" t="str">
        <f>IF(Z21="","",(IF(AA21-Z21&gt;0,CONCATENATE(TEXT(Z21,"#,##0"),"~",TEXT(AA21,"#,##0")),TEXT(Z21,"#,##0"))))</f>
        <v>1,540~1,560</v>
      </c>
      <c r="J21" s="20">
        <v>5</v>
      </c>
      <c r="K21" s="19">
        <v>12.8</v>
      </c>
      <c r="L21" s="18">
        <f>IF(K21&gt;0,1/K21*34.6*67.1,"")</f>
        <v>181.37968749999999</v>
      </c>
      <c r="M21" s="17" t="str">
        <f>IF(Z21="","",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))</f>
        <v>13.2</v>
      </c>
      <c r="N21" s="16" t="str">
        <f>IF(Z21="","",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))</f>
        <v>16.5</v>
      </c>
      <c r="O21" s="15" t="str">
        <f>IF(Z21="","",IF(AE21="",TEXT(AB21,"#,##0.0"),IF(AB21-AE21&gt;0,CONCATENATE(TEXT(AE21,"#,##0.0"),"~",TEXT(AB21,"#,##0.0")),TEXT(AB21,"#,##0.0"))))</f>
        <v>23.3~23.5</v>
      </c>
      <c r="P21" s="13" t="s">
        <v>62</v>
      </c>
      <c r="Q21" s="14" t="s">
        <v>9</v>
      </c>
      <c r="R21" s="13" t="s">
        <v>16</v>
      </c>
      <c r="S21" s="12"/>
      <c r="T21" s="11" t="str">
        <f>IF((LEFT(D21,1)="6"),"☆☆☆☆☆",IF((LEFT(D21,1)="5"),"☆☆☆☆",IF((LEFT(D21,1)="4"),"☆☆☆"," ")))</f>
        <v>☆☆☆☆</v>
      </c>
      <c r="U21" s="10">
        <f>IF(K21="","",ROUNDDOWN(K21/M21*100,0))</f>
        <v>96</v>
      </c>
      <c r="V21" s="9">
        <f>IF(K21="","",ROUNDDOWN(K21/N21*100,0))</f>
        <v>77</v>
      </c>
      <c r="W21" s="9">
        <f>IF(Z21="","",IF(AF21="",IF(AC21&lt;55,"",AC21),IF(AF21-AC21&gt;0,CONCATENATE(AC21,"~",AF21),AC21)))</f>
        <v>54</v>
      </c>
      <c r="X21" s="8" t="str">
        <f>IF(AC21&lt;55,"",AD21)</f>
        <v/>
      </c>
      <c r="Z21" s="7">
        <v>1540</v>
      </c>
      <c r="AA21" s="7">
        <v>1560</v>
      </c>
      <c r="AB21" s="6">
        <f>IF(Z21="","",(ROUND(IF(Z21&gt;=2759,9.5,IF(Z21&lt;2759,(-2.47/1000000*Z21*Z21)-(8.52/10000*Z21)+30.65)),1)))</f>
        <v>23.5</v>
      </c>
      <c r="AC21" s="5">
        <f>IF(K21="","",ROUNDDOWN(K21/AB21*100,0))</f>
        <v>54</v>
      </c>
      <c r="AD21" s="5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 xml:space="preserve"> </v>
      </c>
      <c r="AE21" s="6">
        <f>IF(AA21="","",(ROUND(IF(AA21&gt;=2759,9.5,IF(AA21&lt;2759,(-2.47/1000000*AA21*AA21)-(8.52/10000*AA21)+30.65)),1)))</f>
        <v>23.3</v>
      </c>
      <c r="AF21" s="5">
        <f>IF(AE21="","",IF(K21="","",ROUNDDOWN(K21/AE21*100,0)))</f>
        <v>54</v>
      </c>
      <c r="AG21" s="5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 xml:space="preserve"> </v>
      </c>
      <c r="AH21" s="4"/>
    </row>
    <row r="22" spans="1:34" ht="24" customHeight="1" x14ac:dyDescent="0.2">
      <c r="A22" s="33"/>
      <c r="B22" s="30"/>
      <c r="C22" s="29"/>
      <c r="D22" s="12" t="s">
        <v>271</v>
      </c>
      <c r="E22" s="22" t="s">
        <v>227</v>
      </c>
      <c r="F22" s="14">
        <v>260</v>
      </c>
      <c r="G22" s="13">
        <v>1.9910000000000001</v>
      </c>
      <c r="H22" s="14" t="s">
        <v>127</v>
      </c>
      <c r="I22" s="21" t="str">
        <f>IF(Z22="","",(IF(AA22-Z22&gt;0,CONCATENATE(TEXT(Z22,"#,##0"),"~",TEXT(AA22,"#,##0")),TEXT(Z22,"#,##0"))))</f>
        <v>1,580</v>
      </c>
      <c r="J22" s="20">
        <v>5</v>
      </c>
      <c r="K22" s="19">
        <v>12.8</v>
      </c>
      <c r="L22" s="18">
        <f>IF(K22&gt;0,1/K22*34.6*67.1,"")</f>
        <v>181.37968749999999</v>
      </c>
      <c r="M22" s="17" t="str">
        <f>IF(Z22="","",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))</f>
        <v>13.2</v>
      </c>
      <c r="N22" s="16" t="str">
        <f>IF(Z22="","",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))</f>
        <v>16.5</v>
      </c>
      <c r="O22" s="15" t="str">
        <f>IF(Z22="","",IF(AE22="",TEXT(AB22,"#,##0.0"),IF(AB22-AE22&gt;0,CONCATENATE(TEXT(AE22,"#,##0.0"),"~",TEXT(AB22,"#,##0.0")),TEXT(AB22,"#,##0.0"))))</f>
        <v>23.1</v>
      </c>
      <c r="P22" s="13" t="s">
        <v>62</v>
      </c>
      <c r="Q22" s="14" t="s">
        <v>9</v>
      </c>
      <c r="R22" s="13" t="s">
        <v>16</v>
      </c>
      <c r="S22" s="12"/>
      <c r="T22" s="11" t="str">
        <f>IF((LEFT(D22,1)="6"),"☆☆☆☆☆",IF((LEFT(D22,1)="5"),"☆☆☆☆",IF((LEFT(D22,1)="4"),"☆☆☆"," ")))</f>
        <v>☆☆☆☆</v>
      </c>
      <c r="U22" s="10">
        <f>IF(K22="","",ROUNDDOWN(K22/M22*100,0))</f>
        <v>96</v>
      </c>
      <c r="V22" s="9">
        <f>IF(K22="","",ROUNDDOWN(K22/N22*100,0))</f>
        <v>77</v>
      </c>
      <c r="W22" s="9">
        <f>IF(Z22="","",IF(AF22="",IF(AC22&lt;55,"",AC22),IF(AF22-AC22&gt;0,CONCATENATE(AC22,"~",AF22),AC22)))</f>
        <v>55</v>
      </c>
      <c r="X22" s="8" t="str">
        <f>IF(AC22&lt;55,"",AD22)</f>
        <v>★0.5</v>
      </c>
      <c r="Z22" s="7">
        <v>1580</v>
      </c>
      <c r="AA22" s="7">
        <v>1580</v>
      </c>
      <c r="AB22" s="6">
        <f>IF(Z22="","",(ROUND(IF(Z22&gt;=2759,9.5,IF(Z22&lt;2759,(-2.47/1000000*Z22*Z22)-(8.52/10000*Z22)+30.65)),1)))</f>
        <v>23.1</v>
      </c>
      <c r="AC22" s="5">
        <f>IF(K22="","",ROUNDDOWN(K22/AB22*100,0))</f>
        <v>55</v>
      </c>
      <c r="AD22" s="5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★0.5</v>
      </c>
      <c r="AE22" s="6">
        <f>IF(AA22="","",(ROUND(IF(AA22&gt;=2759,9.5,IF(AA22&lt;2759,(-2.47/1000000*AA22*AA22)-(8.52/10000*AA22)+30.65)),1)))</f>
        <v>23.1</v>
      </c>
      <c r="AF22" s="5">
        <f>IF(AE22="","",IF(K22="","",ROUNDDOWN(K22/AE22*100,0)))</f>
        <v>55</v>
      </c>
      <c r="AG22" s="5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>★0.5</v>
      </c>
      <c r="AH22" s="4"/>
    </row>
    <row r="23" spans="1:34" ht="24" customHeight="1" x14ac:dyDescent="0.2">
      <c r="A23" s="33"/>
      <c r="B23" s="27"/>
      <c r="C23" s="31" t="s">
        <v>270</v>
      </c>
      <c r="D23" s="12" t="s">
        <v>269</v>
      </c>
      <c r="E23" s="22" t="s">
        <v>234</v>
      </c>
      <c r="F23" s="14">
        <v>260</v>
      </c>
      <c r="G23" s="13">
        <v>1.9910000000000001</v>
      </c>
      <c r="H23" s="14" t="s">
        <v>127</v>
      </c>
      <c r="I23" s="21" t="str">
        <f>IF(Z23="","",(IF(AA23-Z23&gt;0,CONCATENATE(TEXT(Z23,"#,##0"),"~",TEXT(AA23,"#,##0")),TEXT(Z23,"#,##0"))))</f>
        <v>1,570~1,610</v>
      </c>
      <c r="J23" s="20">
        <v>5</v>
      </c>
      <c r="K23" s="19">
        <v>12.2</v>
      </c>
      <c r="L23" s="18">
        <f>IF(K23&gt;0,1/K23*34.6*67.1,"")</f>
        <v>190.3</v>
      </c>
      <c r="M23" s="17" t="str">
        <f>IF(Z23="","",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))</f>
        <v>13.2</v>
      </c>
      <c r="N23" s="16" t="str">
        <f>IF(Z23="","",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))</f>
        <v>16.5</v>
      </c>
      <c r="O23" s="15" t="str">
        <f>IF(Z23="","",IF(AE23="",TEXT(AB23,"#,##0.0"),IF(AB23-AE23&gt;0,CONCATENATE(TEXT(AE23,"#,##0.0"),"~",TEXT(AB23,"#,##0.0")),TEXT(AB23,"#,##0.0"))))</f>
        <v>22.9~23.2</v>
      </c>
      <c r="P23" s="13" t="s">
        <v>62</v>
      </c>
      <c r="Q23" s="14" t="s">
        <v>9</v>
      </c>
      <c r="R23" s="13" t="s">
        <v>16</v>
      </c>
      <c r="S23" s="12"/>
      <c r="T23" s="11" t="str">
        <f>IF((LEFT(D23,1)="6"),"☆☆☆☆☆",IF((LEFT(D23,1)="5"),"☆☆☆☆",IF((LEFT(D23,1)="4"),"☆☆☆"," ")))</f>
        <v>☆☆☆</v>
      </c>
      <c r="U23" s="10">
        <f>IF(K23="","",ROUNDDOWN(K23/M23*100,0))</f>
        <v>92</v>
      </c>
      <c r="V23" s="9">
        <f>IF(K23="","",ROUNDDOWN(K23/N23*100,0))</f>
        <v>73</v>
      </c>
      <c r="W23" s="9" t="str">
        <f>IF(Z23="","",IF(AF23="",IF(AC23&lt;55,"",AC23),IF(AF23-AC23&gt;0,CONCATENATE(AC23,"~",AF23),AC23)))</f>
        <v>52~53</v>
      </c>
      <c r="X23" s="8" t="str">
        <f>IF(AC23&lt;55,"",AD23)</f>
        <v/>
      </c>
      <c r="Z23" s="7">
        <v>1570</v>
      </c>
      <c r="AA23" s="7">
        <v>1610</v>
      </c>
      <c r="AB23" s="6">
        <f>IF(Z23="","",(ROUND(IF(Z23&gt;=2759,9.5,IF(Z23&lt;2759,(-2.47/1000000*Z23*Z23)-(8.52/10000*Z23)+30.65)),1)))</f>
        <v>23.2</v>
      </c>
      <c r="AC23" s="5">
        <f>IF(K23="","",ROUNDDOWN(K23/AB23*100,0))</f>
        <v>52</v>
      </c>
      <c r="AD23" s="5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 xml:space="preserve"> </v>
      </c>
      <c r="AE23" s="6">
        <f>IF(AA23="","",(ROUND(IF(AA23&gt;=2759,9.5,IF(AA23&lt;2759,(-2.47/1000000*AA23*AA23)-(8.52/10000*AA23)+30.65)),1)))</f>
        <v>22.9</v>
      </c>
      <c r="AF23" s="5">
        <f>IF(AE23="","",IF(K23="","",ROUNDDOWN(K23/AE23*100,0)))</f>
        <v>53</v>
      </c>
      <c r="AG23" s="5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 xml:space="preserve"> </v>
      </c>
      <c r="AH23" s="4"/>
    </row>
    <row r="24" spans="1:34" ht="24" customHeight="1" x14ac:dyDescent="0.2">
      <c r="A24" s="33"/>
      <c r="B24" s="30"/>
      <c r="C24" s="29"/>
      <c r="D24" s="12" t="s">
        <v>268</v>
      </c>
      <c r="E24" s="22" t="s">
        <v>267</v>
      </c>
      <c r="F24" s="14" t="s">
        <v>121</v>
      </c>
      <c r="G24" s="13">
        <v>1.9910000000000001</v>
      </c>
      <c r="H24" s="14" t="s">
        <v>116</v>
      </c>
      <c r="I24" s="21" t="str">
        <f>IF(Z24="","",(IF(AA24-Z24&gt;0,CONCATENATE(TEXT(Z24,"#,##0"),"~",TEXT(AA24,"#,##0")),TEXT(Z24,"#,##0"))))</f>
        <v>1,590~1,620</v>
      </c>
      <c r="J24" s="20">
        <v>5</v>
      </c>
      <c r="K24" s="19">
        <v>11.6</v>
      </c>
      <c r="L24" s="18">
        <f>IF(K24&gt;0,1/K24*34.6*67.1,"")</f>
        <v>200.14310344827587</v>
      </c>
      <c r="M24" s="17" t="str">
        <f>IF(Z24="","",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))</f>
        <v>13.2</v>
      </c>
      <c r="N24" s="16" t="str">
        <f>IF(Z24="","",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))</f>
        <v>16.5</v>
      </c>
      <c r="O24" s="15" t="str">
        <f>IF(Z24="","",IF(AE24="",TEXT(AB24,"#,##0.0"),IF(AB24-AE24&gt;0,CONCATENATE(TEXT(AE24,"#,##0.0"),"~",TEXT(AB24,"#,##0.0")),TEXT(AB24,"#,##0.0"))))</f>
        <v>22.8~23.1</v>
      </c>
      <c r="P24" s="13" t="s">
        <v>10</v>
      </c>
      <c r="Q24" s="14" t="s">
        <v>9</v>
      </c>
      <c r="R24" s="13" t="s">
        <v>16</v>
      </c>
      <c r="S24" s="12"/>
      <c r="T24" s="11" t="str">
        <f>IF((LEFT(D24,1)="6"),"☆☆☆☆☆",IF((LEFT(D24,1)="5"),"☆☆☆☆",IF((LEFT(D24,1)="4"),"☆☆☆"," ")))</f>
        <v>☆☆☆</v>
      </c>
      <c r="U24" s="10">
        <f>IF(K24="","",ROUNDDOWN(K24/M24*100,0))</f>
        <v>87</v>
      </c>
      <c r="V24" s="9">
        <f>IF(K24="","",ROUNDDOWN(K24/N24*100,0))</f>
        <v>70</v>
      </c>
      <c r="W24" s="9">
        <f>IF(Z24="","",IF(AF24="",IF(AC24&lt;55,"",AC24),IF(AF24-AC24&gt;0,CONCATENATE(AC24,"~",AF24),AC24)))</f>
        <v>50</v>
      </c>
      <c r="X24" s="8" t="str">
        <f>IF(AC24&lt;55,"",AD24)</f>
        <v/>
      </c>
      <c r="Z24" s="7">
        <v>1590</v>
      </c>
      <c r="AA24" s="7">
        <v>1620</v>
      </c>
      <c r="AB24" s="6">
        <f>IF(Z24="","",(ROUND(IF(Z24&gt;=2759,9.5,IF(Z24&lt;2759,(-2.47/1000000*Z24*Z24)-(8.52/10000*Z24)+30.65)),1)))</f>
        <v>23.1</v>
      </c>
      <c r="AC24" s="5">
        <f>IF(K24="","",ROUNDDOWN(K24/AB24*100,0))</f>
        <v>50</v>
      </c>
      <c r="AD24" s="5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 xml:space="preserve"> </v>
      </c>
      <c r="AE24" s="6">
        <f>IF(AA24="","",(ROUND(IF(AA24&gt;=2759,9.5,IF(AA24&lt;2759,(-2.47/1000000*AA24*AA24)-(8.52/10000*AA24)+30.65)),1)))</f>
        <v>22.8</v>
      </c>
      <c r="AF24" s="5">
        <f>IF(AE24="","",IF(K24="","",ROUNDDOWN(K24/AE24*100,0)))</f>
        <v>50</v>
      </c>
      <c r="AG24" s="5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 xml:space="preserve"> </v>
      </c>
      <c r="AH24" s="4"/>
    </row>
    <row r="25" spans="1:34" ht="24" customHeight="1" x14ac:dyDescent="0.2">
      <c r="A25" s="33"/>
      <c r="B25" s="27"/>
      <c r="C25" s="26" t="s">
        <v>266</v>
      </c>
      <c r="D25" s="12" t="s">
        <v>263</v>
      </c>
      <c r="E25" s="22" t="s">
        <v>265</v>
      </c>
      <c r="F25" s="14">
        <v>282</v>
      </c>
      <c r="G25" s="13">
        <v>1.331</v>
      </c>
      <c r="H25" s="14" t="s">
        <v>127</v>
      </c>
      <c r="I25" s="21" t="str">
        <f>IF(Z25="","",(IF(AA25-Z25&gt;0,CONCATENATE(TEXT(Z25,"#,##0"),"~",TEXT(AA25,"#,##0")),TEXT(Z25,"#,##0"))))</f>
        <v>1,410</v>
      </c>
      <c r="J25" s="20">
        <v>5</v>
      </c>
      <c r="K25" s="19">
        <v>14.7</v>
      </c>
      <c r="L25" s="18">
        <f>IF(K25&gt;0,1/K25*34.6*67.1,"")</f>
        <v>157.93605442176872</v>
      </c>
      <c r="M25" s="17" t="str">
        <f>IF(Z25="","",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))</f>
        <v>15.8</v>
      </c>
      <c r="N25" s="16" t="str">
        <f>IF(Z25="","",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))</f>
        <v>19.0</v>
      </c>
      <c r="O25" s="15" t="str">
        <f>IF(Z25="","",IF(AE25="",TEXT(AB25,"#,##0.0"),IF(AB25-AE25&gt;0,CONCATENATE(TEXT(AE25,"#,##0.0"),"~",TEXT(AB25,"#,##0.0")),TEXT(AB25,"#,##0.0"))))</f>
        <v>24.5</v>
      </c>
      <c r="P25" s="13" t="s">
        <v>62</v>
      </c>
      <c r="Q25" s="14" t="s">
        <v>9</v>
      </c>
      <c r="R25" s="13" t="s">
        <v>126</v>
      </c>
      <c r="S25" s="12"/>
      <c r="T25" s="11" t="str">
        <f>IF((LEFT(D25,1)="6"),"☆☆☆☆☆",IF((LEFT(D25,1)="5"),"☆☆☆☆",IF((LEFT(D25,1)="4"),"☆☆☆"," ")))</f>
        <v>☆☆☆☆</v>
      </c>
      <c r="U25" s="10">
        <f>IF(K25="","",ROUNDDOWN(K25/M25*100,0))</f>
        <v>93</v>
      </c>
      <c r="V25" s="9">
        <f>IF(K25="","",ROUNDDOWN(K25/N25*100,0))</f>
        <v>77</v>
      </c>
      <c r="W25" s="9">
        <f>IF(Z25="","",IF(AF25="",IF(AC25&lt;55,"",AC25),IF(AF25-AC25&gt;0,CONCATENATE(AC25,"~",AF25),AC25)))</f>
        <v>60</v>
      </c>
      <c r="X25" s="8" t="str">
        <f>IF(AC25&lt;55,"",AD25)</f>
        <v>★1.0</v>
      </c>
      <c r="Z25" s="7">
        <v>1410</v>
      </c>
      <c r="AA25" s="7">
        <v>1410</v>
      </c>
      <c r="AB25" s="6">
        <f>IF(Z25="","",(ROUND(IF(Z25&gt;=2759,9.5,IF(Z25&lt;2759,(-2.47/1000000*Z25*Z25)-(8.52/10000*Z25)+30.65)),1)))</f>
        <v>24.5</v>
      </c>
      <c r="AC25" s="5">
        <f>IF(K25="","",ROUNDDOWN(K25/AB25*100,0))</f>
        <v>60</v>
      </c>
      <c r="AD25" s="5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★1.0</v>
      </c>
      <c r="AE25" s="6">
        <f>IF(AA25="","",(ROUND(IF(AA25&gt;=2759,9.5,IF(AA25&lt;2759,(-2.47/1000000*AA25*AA25)-(8.52/10000*AA25)+30.65)),1)))</f>
        <v>24.5</v>
      </c>
      <c r="AF25" s="5">
        <f>IF(AE25="","",IF(K25="","",ROUNDDOWN(K25/AE25*100,0)))</f>
        <v>60</v>
      </c>
      <c r="AG25" s="5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>★1.0</v>
      </c>
      <c r="AH25" s="4"/>
    </row>
    <row r="26" spans="1:34" ht="24" customHeight="1" x14ac:dyDescent="0.2">
      <c r="A26" s="33"/>
      <c r="B26" s="27"/>
      <c r="C26" s="26"/>
      <c r="D26" s="12" t="s">
        <v>263</v>
      </c>
      <c r="E26" s="22" t="s">
        <v>264</v>
      </c>
      <c r="F26" s="14">
        <v>282</v>
      </c>
      <c r="G26" s="13">
        <v>1.331</v>
      </c>
      <c r="H26" s="14" t="s">
        <v>127</v>
      </c>
      <c r="I26" s="21" t="str">
        <f>IF(Z26="","",(IF(AA26-Z26&gt;0,CONCATENATE(TEXT(Z26,"#,##0"),"~",TEXT(AA26,"#,##0")),TEXT(Z26,"#,##0"))))</f>
        <v>1,440~1,480</v>
      </c>
      <c r="J26" s="20">
        <v>5</v>
      </c>
      <c r="K26" s="19">
        <v>14.7</v>
      </c>
      <c r="L26" s="18">
        <f>IF(K26&gt;0,1/K26*34.6*67.1,"")</f>
        <v>157.93605442176872</v>
      </c>
      <c r="M26" s="17" t="str">
        <f>IF(Z26="","",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))</f>
        <v>14.4</v>
      </c>
      <c r="N26" s="16" t="str">
        <f>IF(Z26="","",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))</f>
        <v>17.6</v>
      </c>
      <c r="O26" s="15" t="str">
        <f>IF(Z26="","",IF(AE26="",TEXT(AB26,"#,##0.0"),IF(AB26-AE26&gt;0,CONCATENATE(TEXT(AE26,"#,##0.0"),"~",TEXT(AB26,"#,##0.0")),TEXT(AB26,"#,##0.0"))))</f>
        <v>24.0~24.3</v>
      </c>
      <c r="P26" s="13" t="s">
        <v>62</v>
      </c>
      <c r="Q26" s="14" t="s">
        <v>9</v>
      </c>
      <c r="R26" s="13" t="s">
        <v>126</v>
      </c>
      <c r="S26" s="12"/>
      <c r="T26" s="11" t="str">
        <f>IF((LEFT(D26,1)="6"),"☆☆☆☆☆",IF((LEFT(D26,1)="5"),"☆☆☆☆",IF((LEFT(D26,1)="4"),"☆☆☆"," ")))</f>
        <v>☆☆☆☆</v>
      </c>
      <c r="U26" s="10">
        <f>IF(K26="","",ROUNDDOWN(K26/M26*100,0))</f>
        <v>102</v>
      </c>
      <c r="V26" s="9">
        <f>IF(K26="","",ROUNDDOWN(K26/N26*100,0))</f>
        <v>83</v>
      </c>
      <c r="W26" s="9" t="str">
        <f>IF(Z26="","",IF(AF26="",IF(AC26&lt;55,"",AC26),IF(AF26-AC26&gt;0,CONCATENATE(AC26,"~",AF26),AC26)))</f>
        <v>60~61</v>
      </c>
      <c r="X26" s="8" t="str">
        <f>IF(AC26&lt;55,"",AD26)</f>
        <v>★1.0</v>
      </c>
      <c r="Z26" s="7">
        <v>1440</v>
      </c>
      <c r="AA26" s="7">
        <v>1480</v>
      </c>
      <c r="AB26" s="6">
        <f>IF(Z26="","",(ROUND(IF(Z26&gt;=2759,9.5,IF(Z26&lt;2759,(-2.47/1000000*Z26*Z26)-(8.52/10000*Z26)+30.65)),1)))</f>
        <v>24.3</v>
      </c>
      <c r="AC26" s="5">
        <f>IF(K26="","",ROUNDDOWN(K26/AB26*100,0))</f>
        <v>60</v>
      </c>
      <c r="AD26" s="5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★1.0</v>
      </c>
      <c r="AE26" s="6">
        <f>IF(AA26="","",(ROUND(IF(AA26&gt;=2759,9.5,IF(AA26&lt;2759,(-2.47/1000000*AA26*AA26)-(8.52/10000*AA26)+30.65)),1)))</f>
        <v>24</v>
      </c>
      <c r="AF26" s="5">
        <f>IF(AE26="","",IF(K26="","",ROUNDDOWN(K26/AE26*100,0)))</f>
        <v>61</v>
      </c>
      <c r="AG26" s="5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>★1.0</v>
      </c>
      <c r="AH26" s="4"/>
    </row>
    <row r="27" spans="1:34" ht="24" customHeight="1" x14ac:dyDescent="0.2">
      <c r="A27" s="33"/>
      <c r="B27" s="30"/>
      <c r="C27" s="29"/>
      <c r="D27" s="12" t="s">
        <v>263</v>
      </c>
      <c r="E27" s="22" t="s">
        <v>262</v>
      </c>
      <c r="F27" s="14">
        <v>282</v>
      </c>
      <c r="G27" s="13">
        <v>1.331</v>
      </c>
      <c r="H27" s="14" t="s">
        <v>127</v>
      </c>
      <c r="I27" s="21" t="str">
        <f>IF(Z27="","",(IF(AA27-Z27&gt;0,CONCATENATE(TEXT(Z27,"#,##0"),"~",TEXT(AA27,"#,##0")),TEXT(Z27,"#,##0"))))</f>
        <v>1,430~1,470</v>
      </c>
      <c r="J27" s="20">
        <v>5</v>
      </c>
      <c r="K27" s="19">
        <v>14.9</v>
      </c>
      <c r="L27" s="18">
        <f>IF(K27&gt;0,1/K27*34.6*67.1,"")</f>
        <v>155.81610738255031</v>
      </c>
      <c r="M27" s="17" t="str">
        <f>IF(Z27="","",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))</f>
        <v>14.4</v>
      </c>
      <c r="N27" s="16" t="str">
        <f>IF(Z27="","",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))</f>
        <v>17.6</v>
      </c>
      <c r="O27" s="15" t="str">
        <f>IF(Z27="","",IF(AE27="",TEXT(AB27,"#,##0.0"),IF(AB27-AE27&gt;0,CONCATENATE(TEXT(AE27,"#,##0.0"),"~",TEXT(AB27,"#,##0.0")),TEXT(AB27,"#,##0.0"))))</f>
        <v>24.1~24.4</v>
      </c>
      <c r="P27" s="13" t="s">
        <v>62</v>
      </c>
      <c r="Q27" s="14" t="s">
        <v>9</v>
      </c>
      <c r="R27" s="13" t="s">
        <v>126</v>
      </c>
      <c r="S27" s="12"/>
      <c r="T27" s="11" t="str">
        <f>IF((LEFT(D27,1)="6"),"☆☆☆☆☆",IF((LEFT(D27,1)="5"),"☆☆☆☆",IF((LEFT(D27,1)="4"),"☆☆☆"," ")))</f>
        <v>☆☆☆☆</v>
      </c>
      <c r="U27" s="10">
        <f>IF(K27="","",ROUNDDOWN(K27/M27*100,0))</f>
        <v>103</v>
      </c>
      <c r="V27" s="9">
        <f>IF(K27="","",ROUNDDOWN(K27/N27*100,0))</f>
        <v>84</v>
      </c>
      <c r="W27" s="9">
        <f>IF(Z27="","",IF(AF27="",IF(AC27&lt;55,"",AC27),IF(AF27-AC27&gt;0,CONCATENATE(AC27,"~",AF27),AC27)))</f>
        <v>61</v>
      </c>
      <c r="X27" s="8" t="str">
        <f>IF(AC27&lt;55,"",AD27)</f>
        <v>★1.0</v>
      </c>
      <c r="Z27" s="7">
        <v>1430</v>
      </c>
      <c r="AA27" s="7">
        <v>1470</v>
      </c>
      <c r="AB27" s="6">
        <f>IF(Z27="","",(ROUND(IF(Z27&gt;=2759,9.5,IF(Z27&lt;2759,(-2.47/1000000*Z27*Z27)-(8.52/10000*Z27)+30.65)),1)))</f>
        <v>24.4</v>
      </c>
      <c r="AC27" s="5">
        <f>IF(K27="","",ROUNDDOWN(K27/AB27*100,0))</f>
        <v>61</v>
      </c>
      <c r="AD27" s="5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★1.0</v>
      </c>
      <c r="AE27" s="6">
        <f>IF(AA27="","",(ROUND(IF(AA27&gt;=2759,9.5,IF(AA27&lt;2759,(-2.47/1000000*AA27*AA27)-(8.52/10000*AA27)+30.65)),1)))</f>
        <v>24.1</v>
      </c>
      <c r="AF27" s="5">
        <f>IF(AE27="","",IF(K27="","",ROUNDDOWN(K27/AE27*100,0)))</f>
        <v>61</v>
      </c>
      <c r="AG27" s="5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>★1.0</v>
      </c>
      <c r="AH27" s="4"/>
    </row>
    <row r="28" spans="1:34" ht="24" customHeight="1" x14ac:dyDescent="0.2">
      <c r="A28" s="33"/>
      <c r="B28" s="27"/>
      <c r="C28" s="26" t="s">
        <v>261</v>
      </c>
      <c r="D28" s="12" t="s">
        <v>259</v>
      </c>
      <c r="E28" s="22" t="s">
        <v>260</v>
      </c>
      <c r="F28" s="14" t="s">
        <v>257</v>
      </c>
      <c r="G28" s="13">
        <v>1.494</v>
      </c>
      <c r="H28" s="14" t="s">
        <v>18</v>
      </c>
      <c r="I28" s="21" t="str">
        <f>IF(Z28="","",(IF(AA28-Z28&gt;0,CONCATENATE(TEXT(Z28,"#,##0"),"~",TEXT(AA28,"#,##0")),TEXT(Z28,"#,##0"))))</f>
        <v>1,710~1,750</v>
      </c>
      <c r="J28" s="20">
        <v>5</v>
      </c>
      <c r="K28" s="19">
        <v>14.3</v>
      </c>
      <c r="L28" s="18">
        <f>IF(K28&gt;0,1/K28*34.6*67.1,"")</f>
        <v>162.35384615384615</v>
      </c>
      <c r="M28" s="17" t="str">
        <f>IF(Z28="","",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))</f>
        <v>12.2</v>
      </c>
      <c r="N28" s="16" t="str">
        <f>IF(Z28="","",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))</f>
        <v>15.4</v>
      </c>
      <c r="O28" s="15" t="str">
        <f>IF(Z28="","",IF(AE28="",TEXT(AB28,"#,##0.0"),IF(AB28-AE28&gt;0,CONCATENATE(TEXT(AE28,"#,##0.0"),"~",TEXT(AB28,"#,##0.0")),TEXT(AB28,"#,##0.0"))))</f>
        <v>21.6~22.0</v>
      </c>
      <c r="P28" s="13" t="s">
        <v>10</v>
      </c>
      <c r="Q28" s="14" t="s">
        <v>9</v>
      </c>
      <c r="R28" s="13" t="s">
        <v>16</v>
      </c>
      <c r="S28" s="12"/>
      <c r="T28" s="11" t="str">
        <f>IF((LEFT(D28,1)="6"),"☆☆☆☆☆",IF((LEFT(D28,1)="5"),"☆☆☆☆",IF((LEFT(D28,1)="4"),"☆☆☆"," ")))</f>
        <v>☆☆☆☆</v>
      </c>
      <c r="U28" s="10">
        <f>IF(K28="","",ROUNDDOWN(K28/M28*100,0))</f>
        <v>117</v>
      </c>
      <c r="V28" s="9">
        <f>IF(K28="","",ROUNDDOWN(K28/N28*100,0))</f>
        <v>92</v>
      </c>
      <c r="W28" s="9" t="str">
        <f>IF(Z28="","",IF(AF28="",IF(AC28&lt;55,"",AC28),IF(AF28-AC28&gt;0,CONCATENATE(AC28,"~",AF28),AC28)))</f>
        <v>65~66</v>
      </c>
      <c r="X28" s="8" t="str">
        <f>IF(AC28&lt;55,"",AD28)</f>
        <v>★1.5</v>
      </c>
      <c r="Z28" s="7">
        <v>1710</v>
      </c>
      <c r="AA28" s="7">
        <v>1750</v>
      </c>
      <c r="AB28" s="6">
        <f>IF(Z28="","",(ROUND(IF(Z28&gt;=2759,9.5,IF(Z28&lt;2759,(-2.47/1000000*Z28*Z28)-(8.52/10000*Z28)+30.65)),1)))</f>
        <v>22</v>
      </c>
      <c r="AC28" s="5">
        <f>IF(K28="","",ROUNDDOWN(K28/AB28*100,0))</f>
        <v>65</v>
      </c>
      <c r="AD28" s="5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★1.5</v>
      </c>
      <c r="AE28" s="6">
        <f>IF(AA28="","",(ROUND(IF(AA28&gt;=2759,9.5,IF(AA28&lt;2759,(-2.47/1000000*AA28*AA28)-(8.52/10000*AA28)+30.65)),1)))</f>
        <v>21.6</v>
      </c>
      <c r="AF28" s="5">
        <f>IF(AE28="","",IF(K28="","",ROUNDDOWN(K28/AE28*100,0)))</f>
        <v>66</v>
      </c>
      <c r="AG28" s="5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>★1.5</v>
      </c>
      <c r="AH28" s="4"/>
    </row>
    <row r="29" spans="1:34" ht="24" customHeight="1" x14ac:dyDescent="0.2">
      <c r="A29" s="33"/>
      <c r="B29" s="30"/>
      <c r="C29" s="29"/>
      <c r="D29" s="12" t="s">
        <v>259</v>
      </c>
      <c r="E29" s="22" t="s">
        <v>258</v>
      </c>
      <c r="F29" s="14" t="s">
        <v>257</v>
      </c>
      <c r="G29" s="13">
        <v>1.494</v>
      </c>
      <c r="H29" s="14" t="s">
        <v>18</v>
      </c>
      <c r="I29" s="21" t="str">
        <f>IF(Z29="","",(IF(AA29-Z29&gt;0,CONCATENATE(TEXT(Z29,"#,##0"),"~",TEXT(AA29,"#,##0")),TEXT(Z29,"#,##0"))))</f>
        <v>1,770~1,780</v>
      </c>
      <c r="J29" s="20">
        <v>5</v>
      </c>
      <c r="K29" s="19">
        <v>14.3</v>
      </c>
      <c r="L29" s="18">
        <f>IF(K29&gt;0,1/K29*34.6*67.1,"")</f>
        <v>162.35384615384615</v>
      </c>
      <c r="M29" s="17" t="str">
        <f>IF(Z29="","",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))</f>
        <v>11.1</v>
      </c>
      <c r="N29" s="16" t="str">
        <f>IF(Z29="","",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))</f>
        <v>14.4</v>
      </c>
      <c r="O29" s="15" t="str">
        <f>IF(Z29="","",IF(AE29="",TEXT(AB29,"#,##0.0"),IF(AB29-AE29&gt;0,CONCATENATE(TEXT(AE29,"#,##0.0"),"~",TEXT(AB29,"#,##0.0")),TEXT(AB29,"#,##0.0"))))</f>
        <v>21.3~21.4</v>
      </c>
      <c r="P29" s="13" t="s">
        <v>10</v>
      </c>
      <c r="Q29" s="14" t="s">
        <v>9</v>
      </c>
      <c r="R29" s="13" t="s">
        <v>16</v>
      </c>
      <c r="S29" s="12"/>
      <c r="T29" s="11" t="str">
        <f>IF((LEFT(D29,1)="6"),"☆☆☆☆☆",IF((LEFT(D29,1)="5"),"☆☆☆☆",IF((LEFT(D29,1)="4"),"☆☆☆"," ")))</f>
        <v>☆☆☆☆</v>
      </c>
      <c r="U29" s="10">
        <f>IF(K29="","",ROUNDDOWN(K29/M29*100,0))</f>
        <v>128</v>
      </c>
      <c r="V29" s="9">
        <f>IF(K29="","",ROUNDDOWN(K29/N29*100,0))</f>
        <v>99</v>
      </c>
      <c r="W29" s="9" t="str">
        <f>IF(Z29="","",IF(AF29="",IF(AC29&lt;55,"",AC29),IF(AF29-AC29&gt;0,CONCATENATE(AC29,"~",AF29),AC29)))</f>
        <v>66~67</v>
      </c>
      <c r="X29" s="8" t="str">
        <f>IF(AC29&lt;55,"",AD29)</f>
        <v>★1.5</v>
      </c>
      <c r="Z29" s="7">
        <v>1770</v>
      </c>
      <c r="AA29" s="7">
        <v>1780</v>
      </c>
      <c r="AB29" s="6">
        <f>IF(Z29="","",(ROUND(IF(Z29&gt;=2759,9.5,IF(Z29&lt;2759,(-2.47/1000000*Z29*Z29)-(8.52/10000*Z29)+30.65)),1)))</f>
        <v>21.4</v>
      </c>
      <c r="AC29" s="5">
        <f>IF(K29="","",ROUNDDOWN(K29/AB29*100,0))</f>
        <v>66</v>
      </c>
      <c r="AD29" s="5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>★1.5</v>
      </c>
      <c r="AE29" s="6">
        <f>IF(AA29="","",(ROUND(IF(AA29&gt;=2759,9.5,IF(AA29&lt;2759,(-2.47/1000000*AA29*AA29)-(8.52/10000*AA29)+30.65)),1)))</f>
        <v>21.3</v>
      </c>
      <c r="AF29" s="5">
        <f>IF(AE29="","",IF(K29="","",ROUNDDOWN(K29/AE29*100,0)))</f>
        <v>67</v>
      </c>
      <c r="AG29" s="5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>★1.5</v>
      </c>
      <c r="AH29" s="4"/>
    </row>
    <row r="30" spans="1:34" ht="24" customHeight="1" x14ac:dyDescent="0.2">
      <c r="A30" s="33"/>
      <c r="B30" s="30"/>
      <c r="C30" s="31" t="s">
        <v>256</v>
      </c>
      <c r="D30" s="12" t="s">
        <v>255</v>
      </c>
      <c r="E30" s="22" t="s">
        <v>254</v>
      </c>
      <c r="F30" s="14" t="s">
        <v>12</v>
      </c>
      <c r="G30" s="13">
        <v>1.9910000000000001</v>
      </c>
      <c r="H30" s="14" t="s">
        <v>11</v>
      </c>
      <c r="I30" s="21" t="str">
        <f>IF(Z30="","",(IF(AA30-Z30&gt;0,CONCATENATE(TEXT(Z30,"#,##0"),"~",TEXT(AA30,"#,##0")),TEXT(Z30,"#,##0"))))</f>
        <v>1,830~1,860</v>
      </c>
      <c r="J30" s="20">
        <v>5</v>
      </c>
      <c r="K30" s="19">
        <v>11.1</v>
      </c>
      <c r="L30" s="18">
        <f>IF(K30&gt;0,1/K30*34.6*67.1,"")</f>
        <v>209.15855855855858</v>
      </c>
      <c r="M30" s="17" t="str">
        <f>IF(Z30="","",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))</f>
        <v>11.1</v>
      </c>
      <c r="N30" s="16" t="str">
        <f>IF(Z30="","",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))</f>
        <v>14.4</v>
      </c>
      <c r="O30" s="15" t="str">
        <f>IF(Z30="","",IF(AE30="",TEXT(AB30,"#,##0.0"),IF(AB30-AE30&gt;0,CONCATENATE(TEXT(AE30,"#,##0.0"),"~",TEXT(AB30,"#,##0.0")),TEXT(AB30,"#,##0.0"))))</f>
        <v>20.5~20.8</v>
      </c>
      <c r="P30" s="13" t="s">
        <v>10</v>
      </c>
      <c r="Q30" s="14" t="s">
        <v>9</v>
      </c>
      <c r="R30" s="13" t="s">
        <v>16</v>
      </c>
      <c r="S30" s="12"/>
      <c r="T30" s="11" t="str">
        <f>IF((LEFT(D30,1)="6"),"☆☆☆☆☆",IF((LEFT(D30,1)="5"),"☆☆☆☆",IF((LEFT(D30,1)="4"),"☆☆☆"," ")))</f>
        <v>☆☆☆</v>
      </c>
      <c r="U30" s="10">
        <f>IF(K30="","",ROUNDDOWN(K30/M30*100,0))</f>
        <v>100</v>
      </c>
      <c r="V30" s="9">
        <f>IF(K30="","",ROUNDDOWN(K30/N30*100,0))</f>
        <v>77</v>
      </c>
      <c r="W30" s="9" t="str">
        <f>IF(Z30="","",IF(AF30="",IF(AC30&lt;55,"",AC30),IF(AF30-AC30&gt;0,CONCATENATE(AC30,"~",AF30),AC30)))</f>
        <v>53~54</v>
      </c>
      <c r="X30" s="8" t="str">
        <f>IF(AC30&lt;55,"",AD30)</f>
        <v/>
      </c>
      <c r="Z30" s="7">
        <v>1830</v>
      </c>
      <c r="AA30" s="7">
        <v>1860</v>
      </c>
      <c r="AB30" s="6">
        <f>IF(Z30="","",(ROUND(IF(Z30&gt;=2759,9.5,IF(Z30&lt;2759,(-2.47/1000000*Z30*Z30)-(8.52/10000*Z30)+30.65)),1)))</f>
        <v>20.8</v>
      </c>
      <c r="AC30" s="5">
        <f>IF(K30="","",ROUNDDOWN(K30/AB30*100,0))</f>
        <v>53</v>
      </c>
      <c r="AD30" s="5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 xml:space="preserve"> </v>
      </c>
      <c r="AE30" s="6">
        <f>IF(AA30="","",(ROUND(IF(AA30&gt;=2759,9.5,IF(AA30&lt;2759,(-2.47/1000000*AA30*AA30)-(8.52/10000*AA30)+30.65)),1)))</f>
        <v>20.5</v>
      </c>
      <c r="AF30" s="5">
        <f>IF(AE30="","",IF(K30="","",ROUNDDOWN(K30/AE30*100,0)))</f>
        <v>54</v>
      </c>
      <c r="AG30" s="5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 xml:space="preserve"> </v>
      </c>
      <c r="AH30" s="4"/>
    </row>
    <row r="31" spans="1:34" ht="24" customHeight="1" x14ac:dyDescent="0.2">
      <c r="A31" s="33"/>
      <c r="B31" s="32"/>
      <c r="C31" s="31" t="s">
        <v>253</v>
      </c>
      <c r="D31" s="12" t="s">
        <v>252</v>
      </c>
      <c r="E31" s="22" t="s">
        <v>249</v>
      </c>
      <c r="F31" s="14">
        <v>177</v>
      </c>
      <c r="G31" s="13" t="s">
        <v>248</v>
      </c>
      <c r="H31" s="14" t="s">
        <v>11</v>
      </c>
      <c r="I31" s="21" t="str">
        <f>IF(Z31="","",(IF(AA31-Z31&gt;0,CONCATENATE(TEXT(Z31,"#,##0"),"~",TEXT(AA31,"#,##0")),TEXT(Z31,"#,##0"))))</f>
        <v>1,790~1,820</v>
      </c>
      <c r="J31" s="20">
        <v>5</v>
      </c>
      <c r="K31" s="19">
        <v>8.3000000000000007</v>
      </c>
      <c r="L31" s="18">
        <f>IF(K31&gt;0,1/K31*34.6*67.1,"")</f>
        <v>279.71807228915657</v>
      </c>
      <c r="M31" s="17" t="str">
        <f>IF(Z31="","",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))</f>
        <v>11.1</v>
      </c>
      <c r="N31" s="16" t="str">
        <f>IF(Z31="","",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))</f>
        <v>14.4</v>
      </c>
      <c r="O31" s="15" t="str">
        <f>IF(Z31="","",IF(AE31="",TEXT(AB31,"#,##0.0"),IF(AB31-AE31&gt;0,CONCATENATE(TEXT(AE31,"#,##0.0"),"~",TEXT(AB31,"#,##0.0")),TEXT(AB31,"#,##0.0"))))</f>
        <v>20.9~21.2</v>
      </c>
      <c r="P31" s="13" t="s">
        <v>62</v>
      </c>
      <c r="Q31" s="14" t="s">
        <v>9</v>
      </c>
      <c r="R31" s="13" t="s">
        <v>8</v>
      </c>
      <c r="S31" s="12"/>
      <c r="T31" s="11" t="str">
        <f>IF((LEFT(D31,1)="6"),"☆☆☆☆☆",IF((LEFT(D31,1)="5"),"☆☆☆☆",IF((LEFT(D31,1)="4"),"☆☆☆"," ")))</f>
        <v>☆☆☆</v>
      </c>
      <c r="U31" s="10">
        <f>IF(K31="","",ROUNDDOWN(K31/M31*100,0))</f>
        <v>74</v>
      </c>
      <c r="V31" s="9">
        <f>IF(K31="","",ROUNDDOWN(K31/N31*100,0))</f>
        <v>57</v>
      </c>
      <c r="W31" s="9">
        <f>IF(Z31="","",IF(AF31="",IF(AC31&lt;55,"",AC31),IF(AF31-AC31&gt;0,CONCATENATE(AC31,"~",AF31),AC31)))</f>
        <v>39</v>
      </c>
      <c r="X31" s="8" t="str">
        <f>IF(AC31&lt;55,"",AD31)</f>
        <v/>
      </c>
      <c r="Z31" s="7">
        <v>1790</v>
      </c>
      <c r="AA31" s="7">
        <v>1820</v>
      </c>
      <c r="AB31" s="6">
        <f>IF(Z31="","",(ROUND(IF(Z31&gt;=2759,9.5,IF(Z31&lt;2759,(-2.47/1000000*Z31*Z31)-(8.52/10000*Z31)+30.65)),1)))</f>
        <v>21.2</v>
      </c>
      <c r="AC31" s="5">
        <f>IF(K31="","",ROUNDDOWN(K31/AB31*100,0))</f>
        <v>39</v>
      </c>
      <c r="AD31" s="5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 xml:space="preserve"> </v>
      </c>
      <c r="AE31" s="6">
        <f>IF(AA31="","",(ROUND(IF(AA31&gt;=2759,9.5,IF(AA31&lt;2759,(-2.47/1000000*AA31*AA31)-(8.52/10000*AA31)+30.65)),1)))</f>
        <v>20.9</v>
      </c>
      <c r="AF31" s="5">
        <f>IF(AE31="","",IF(K31="","",ROUNDDOWN(K31/AE31*100,0)))</f>
        <v>39</v>
      </c>
      <c r="AG31" s="5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 xml:space="preserve"> </v>
      </c>
      <c r="AH31" s="4"/>
    </row>
    <row r="32" spans="1:34" ht="24" customHeight="1" x14ac:dyDescent="0.2">
      <c r="A32" s="33"/>
      <c r="B32" s="24"/>
      <c r="C32" s="31" t="s">
        <v>251</v>
      </c>
      <c r="D32" s="12" t="s">
        <v>250</v>
      </c>
      <c r="E32" s="22" t="s">
        <v>249</v>
      </c>
      <c r="F32" s="14">
        <v>177</v>
      </c>
      <c r="G32" s="13" t="s">
        <v>248</v>
      </c>
      <c r="H32" s="14" t="s">
        <v>11</v>
      </c>
      <c r="I32" s="21" t="str">
        <f>IF(Z32="","",(IF(AA32-Z32&gt;0,CONCATENATE(TEXT(Z32,"#,##0"),"~",TEXT(AA32,"#,##0")),TEXT(Z32,"#,##0"))))</f>
        <v>1,790~1,820</v>
      </c>
      <c r="J32" s="20">
        <v>5</v>
      </c>
      <c r="K32" s="19">
        <v>8.3000000000000007</v>
      </c>
      <c r="L32" s="18">
        <f>IF(K32&gt;0,1/K32*34.6*67.1,"")</f>
        <v>279.71807228915657</v>
      </c>
      <c r="M32" s="17" t="str">
        <f>IF(Z32="","",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))</f>
        <v>11.1</v>
      </c>
      <c r="N32" s="16" t="str">
        <f>IF(Z32="","",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))</f>
        <v>14.4</v>
      </c>
      <c r="O32" s="15" t="str">
        <f>IF(Z32="","",IF(AE32="",TEXT(AB32,"#,##0.0"),IF(AB32-AE32&gt;0,CONCATENATE(TEXT(AE32,"#,##0.0"),"~",TEXT(AB32,"#,##0.0")),TEXT(AB32,"#,##0.0"))))</f>
        <v>20.9~21.2</v>
      </c>
      <c r="P32" s="13" t="s">
        <v>62</v>
      </c>
      <c r="Q32" s="14" t="s">
        <v>9</v>
      </c>
      <c r="R32" s="13" t="s">
        <v>8</v>
      </c>
      <c r="S32" s="12"/>
      <c r="T32" s="11" t="str">
        <f>IF((LEFT(D32,1)="6"),"☆☆☆☆☆",IF((LEFT(D32,1)="5"),"☆☆☆☆",IF((LEFT(D32,1)="4"),"☆☆☆"," ")))</f>
        <v>☆☆☆</v>
      </c>
      <c r="U32" s="10">
        <f>IF(K32="","",ROUNDDOWN(K32/M32*100,0))</f>
        <v>74</v>
      </c>
      <c r="V32" s="9">
        <f>IF(K32="","",ROUNDDOWN(K32/N32*100,0))</f>
        <v>57</v>
      </c>
      <c r="W32" s="9">
        <f>IF(Z32="","",IF(AF32="",IF(AC32&lt;55,"",AC32),IF(AF32-AC32&gt;0,CONCATENATE(AC32,"~",AF32),AC32)))</f>
        <v>39</v>
      </c>
      <c r="X32" s="8" t="str">
        <f>IF(AC32&lt;55,"",AD32)</f>
        <v/>
      </c>
      <c r="Z32" s="7">
        <v>1790</v>
      </c>
      <c r="AA32" s="7">
        <v>1820</v>
      </c>
      <c r="AB32" s="6">
        <f>IF(Z32="","",(ROUND(IF(Z32&gt;=2759,9.5,IF(Z32&lt;2759,(-2.47/1000000*Z32*Z32)-(8.52/10000*Z32)+30.65)),1)))</f>
        <v>21.2</v>
      </c>
      <c r="AC32" s="5">
        <f>IF(K32="","",ROUNDDOWN(K32/AB32*100,0))</f>
        <v>39</v>
      </c>
      <c r="AD32" s="5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 xml:space="preserve"> </v>
      </c>
      <c r="AE32" s="6">
        <f>IF(AA32="","",(ROUND(IF(AA32&gt;=2759,9.5,IF(AA32&lt;2759,(-2.47/1000000*AA32*AA32)-(8.52/10000*AA32)+30.65)),1)))</f>
        <v>20.9</v>
      </c>
      <c r="AF32" s="5">
        <f>IF(AE32="","",IF(K32="","",ROUNDDOWN(K32/AE32*100,0)))</f>
        <v>39</v>
      </c>
      <c r="AG32" s="5" t="str">
        <f>IF(AF32="","",IF(AF32&gt;=125,"★7.5",IF(AF32&gt;=120,"★7.0",IF(AF32&gt;=115,"★6.5",IF(AF32&gt;=110,"★6.0",IF(AF32&gt;=105,"★5.5",IF(AF32&gt;=100,"★5.0",IF(AF32&gt;=95,"★4.5",IF(AF32&gt;=90,"★4.0",IF(AF32&gt;=85,"★3.5",IF(AF32&gt;=80,"★3.0",IF(AF32&gt;=75,"★2.5",IF(AF32&gt;=70,"★2.0",IF(AF32&gt;=65,"★1.5",IF(AF32&gt;=60,"★1.0",IF(AF32&gt;=55,"★0.5"," "))))))))))))))))</f>
        <v xml:space="preserve"> </v>
      </c>
      <c r="AH32" s="4"/>
    </row>
    <row r="33" spans="1:34" ht="24" customHeight="1" x14ac:dyDescent="0.2">
      <c r="A33" s="33"/>
      <c r="B33" s="27"/>
      <c r="C33" s="31" t="s">
        <v>247</v>
      </c>
      <c r="D33" s="12" t="s">
        <v>245</v>
      </c>
      <c r="E33" s="22" t="s">
        <v>246</v>
      </c>
      <c r="F33" s="14" t="s">
        <v>12</v>
      </c>
      <c r="G33" s="13">
        <v>1.9910000000000001</v>
      </c>
      <c r="H33" s="14" t="s">
        <v>11</v>
      </c>
      <c r="I33" s="21" t="str">
        <f>IF(Z33="","",(IF(AA33-Z33&gt;0,CONCATENATE(TEXT(Z33,"#,##0"),"~",TEXT(AA33,"#,##0")),TEXT(Z33,"#,##0"))))</f>
        <v>1,870</v>
      </c>
      <c r="J33" s="20">
        <v>5</v>
      </c>
      <c r="K33" s="19">
        <v>10.9</v>
      </c>
      <c r="L33" s="18">
        <f>IF(K33&gt;0,1/K33*34.6*67.1,"")</f>
        <v>212.99633027522933</v>
      </c>
      <c r="M33" s="17" t="str">
        <f>IF(Z33="","",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))</f>
        <v>11.1</v>
      </c>
      <c r="N33" s="16" t="str">
        <f>IF(Z33="","",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))</f>
        <v>14.4</v>
      </c>
      <c r="O33" s="15" t="str">
        <f>IF(Z33="","",IF(AE33="",TEXT(AB33,"#,##0.0"),IF(AB33-AE33&gt;0,CONCATENATE(TEXT(AE33,"#,##0.0"),"~",TEXT(AB33,"#,##0.0")),TEXT(AB33,"#,##0.0"))))</f>
        <v>20.4</v>
      </c>
      <c r="P33" s="13" t="s">
        <v>10</v>
      </c>
      <c r="Q33" s="14" t="s">
        <v>9</v>
      </c>
      <c r="R33" s="13" t="s">
        <v>16</v>
      </c>
      <c r="S33" s="12"/>
      <c r="T33" s="11" t="str">
        <f>IF((LEFT(D33,1)="6"),"☆☆☆☆☆",IF((LEFT(D33,1)="5"),"☆☆☆☆",IF((LEFT(D33,1)="4"),"☆☆☆"," ")))</f>
        <v>☆☆☆</v>
      </c>
      <c r="U33" s="10">
        <f>IF(K33="","",ROUNDDOWN(K33/M33*100,0))</f>
        <v>98</v>
      </c>
      <c r="V33" s="9">
        <f>IF(K33="","",ROUNDDOWN(K33/N33*100,0))</f>
        <v>75</v>
      </c>
      <c r="W33" s="9">
        <f>IF(Z33="","",IF(AF33="",IF(AC33&lt;55,"",AC33),IF(AF33-AC33&gt;0,CONCATENATE(AC33,"~",AF33),AC33)))</f>
        <v>53</v>
      </c>
      <c r="X33" s="8" t="str">
        <f>IF(AC33&lt;55,"",AD33)</f>
        <v/>
      </c>
      <c r="Z33" s="7">
        <v>1870</v>
      </c>
      <c r="AA33" s="7">
        <v>1870</v>
      </c>
      <c r="AB33" s="6">
        <f>IF(Z33="","",(ROUND(IF(Z33&gt;=2759,9.5,IF(Z33&lt;2759,(-2.47/1000000*Z33*Z33)-(8.52/10000*Z33)+30.65)),1)))</f>
        <v>20.399999999999999</v>
      </c>
      <c r="AC33" s="5">
        <f>IF(K33="","",ROUNDDOWN(K33/AB33*100,0))</f>
        <v>53</v>
      </c>
      <c r="AD33" s="5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 xml:space="preserve"> </v>
      </c>
      <c r="AE33" s="6">
        <f>IF(AA33="","",(ROUND(IF(AA33&gt;=2759,9.5,IF(AA33&lt;2759,(-2.47/1000000*AA33*AA33)-(8.52/10000*AA33)+30.65)),1)))</f>
        <v>20.399999999999999</v>
      </c>
      <c r="AF33" s="5">
        <f>IF(AE33="","",IF(K33="","",ROUNDDOWN(K33/AE33*100,0)))</f>
        <v>53</v>
      </c>
      <c r="AG33" s="5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 xml:space="preserve"> </v>
      </c>
      <c r="AH33" s="4"/>
    </row>
    <row r="34" spans="1:34" ht="24" customHeight="1" x14ac:dyDescent="0.2">
      <c r="A34" s="33"/>
      <c r="B34" s="30"/>
      <c r="C34" s="29"/>
      <c r="D34" s="12" t="s">
        <v>245</v>
      </c>
      <c r="E34" s="22" t="s">
        <v>244</v>
      </c>
      <c r="F34" s="14" t="s">
        <v>12</v>
      </c>
      <c r="G34" s="13">
        <v>1.9910000000000001</v>
      </c>
      <c r="H34" s="14" t="s">
        <v>11</v>
      </c>
      <c r="I34" s="21" t="str">
        <f>IF(Z34="","",(IF(AA34-Z34&gt;0,CONCATENATE(TEXT(Z34,"#,##0"),"~",TEXT(AA34,"#,##0")),TEXT(Z34,"#,##0"))))</f>
        <v>1,900</v>
      </c>
      <c r="J34" s="20">
        <v>5</v>
      </c>
      <c r="K34" s="19">
        <v>10.9</v>
      </c>
      <c r="L34" s="18">
        <f>IF(K34&gt;0,1/K34*34.6*67.1,"")</f>
        <v>212.99633027522933</v>
      </c>
      <c r="M34" s="17" t="str">
        <f>IF(Z34="","",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))</f>
        <v>10.2</v>
      </c>
      <c r="N34" s="16" t="str">
        <f>IF(Z34="","",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))</f>
        <v>13.5</v>
      </c>
      <c r="O34" s="15" t="str">
        <f>IF(Z34="","",IF(AE34="",TEXT(AB34,"#,##0.0"),IF(AB34-AE34&gt;0,CONCATENATE(TEXT(AE34,"#,##0.0"),"~",TEXT(AB34,"#,##0.0")),TEXT(AB34,"#,##0.0"))))</f>
        <v>20.1</v>
      </c>
      <c r="P34" s="13" t="s">
        <v>10</v>
      </c>
      <c r="Q34" s="14" t="s">
        <v>9</v>
      </c>
      <c r="R34" s="13" t="s">
        <v>16</v>
      </c>
      <c r="S34" s="12"/>
      <c r="T34" s="11" t="str">
        <f>IF((LEFT(D34,1)="6"),"☆☆☆☆☆",IF((LEFT(D34,1)="5"),"☆☆☆☆",IF((LEFT(D34,1)="4"),"☆☆☆"," ")))</f>
        <v>☆☆☆</v>
      </c>
      <c r="U34" s="10">
        <f>IF(K34="","",ROUNDDOWN(K34/M34*100,0))</f>
        <v>106</v>
      </c>
      <c r="V34" s="9">
        <f>IF(K34="","",ROUNDDOWN(K34/N34*100,0))</f>
        <v>80</v>
      </c>
      <c r="W34" s="9">
        <f>IF(Z34="","",IF(AF34="",IF(AC34&lt;55,"",AC34),IF(AF34-AC34&gt;0,CONCATENATE(AC34,"~",AF34),AC34)))</f>
        <v>54</v>
      </c>
      <c r="X34" s="8" t="str">
        <f>IF(AC34&lt;55,"",AD34)</f>
        <v/>
      </c>
      <c r="Z34" s="7">
        <v>1900</v>
      </c>
      <c r="AA34" s="7">
        <v>1900</v>
      </c>
      <c r="AB34" s="6">
        <f>IF(Z34="","",(ROUND(IF(Z34&gt;=2759,9.5,IF(Z34&lt;2759,(-2.47/1000000*Z34*Z34)-(8.52/10000*Z34)+30.65)),1)))</f>
        <v>20.100000000000001</v>
      </c>
      <c r="AC34" s="5">
        <f>IF(K34="","",ROUNDDOWN(K34/AB34*100,0))</f>
        <v>54</v>
      </c>
      <c r="AD34" s="5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 xml:space="preserve"> </v>
      </c>
      <c r="AE34" s="6">
        <f>IF(AA34="","",(ROUND(IF(AA34&gt;=2759,9.5,IF(AA34&lt;2759,(-2.47/1000000*AA34*AA34)-(8.52/10000*AA34)+30.65)),1)))</f>
        <v>20.100000000000001</v>
      </c>
      <c r="AF34" s="5">
        <f>IF(AE34="","",IF(K34="","",ROUNDDOWN(K34/AE34*100,0)))</f>
        <v>54</v>
      </c>
      <c r="AG34" s="5" t="str">
        <f>IF(AF34="","",IF(AF34&gt;=125,"★7.5",IF(AF34&gt;=120,"★7.0",IF(AF34&gt;=115,"★6.5",IF(AF34&gt;=110,"★6.0",IF(AF34&gt;=105,"★5.5",IF(AF34&gt;=100,"★5.0",IF(AF34&gt;=95,"★4.5",IF(AF34&gt;=90,"★4.0",IF(AF34&gt;=85,"★3.5",IF(AF34&gt;=80,"★3.0",IF(AF34&gt;=75,"★2.5",IF(AF34&gt;=70,"★2.0",IF(AF34&gt;=65,"★1.5",IF(AF34&gt;=60,"★1.0",IF(AF34&gt;=55,"★0.5"," "))))))))))))))))</f>
        <v xml:space="preserve"> </v>
      </c>
      <c r="AH34" s="4"/>
    </row>
    <row r="35" spans="1:34" ht="24" customHeight="1" x14ac:dyDescent="0.2">
      <c r="A35" s="33"/>
      <c r="B35" s="32"/>
      <c r="C35" s="31" t="s">
        <v>243</v>
      </c>
      <c r="D35" s="12" t="s">
        <v>241</v>
      </c>
      <c r="E35" s="22" t="s">
        <v>242</v>
      </c>
      <c r="F35" s="14">
        <v>282</v>
      </c>
      <c r="G35" s="13">
        <v>1.331</v>
      </c>
      <c r="H35" s="14" t="s">
        <v>127</v>
      </c>
      <c r="I35" s="21" t="str">
        <f>IF(Z35="","",(IF(AA35-Z35&gt;0,CONCATENATE(TEXT(Z35,"#,##0"),"~",TEXT(AA35,"#,##0")),TEXT(Z35,"#,##0"))))</f>
        <v>1,420</v>
      </c>
      <c r="J35" s="20">
        <v>5</v>
      </c>
      <c r="K35" s="19">
        <v>15.3</v>
      </c>
      <c r="L35" s="18">
        <f>IF(K35&gt;0,1/K35*34.6*67.1,"")</f>
        <v>151.74248366013074</v>
      </c>
      <c r="M35" s="17" t="str">
        <f>IF(Z35="","",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))</f>
        <v>15.8</v>
      </c>
      <c r="N35" s="16" t="str">
        <f>IF(Z35="","",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))</f>
        <v>19.0</v>
      </c>
      <c r="O35" s="15" t="str">
        <f>IF(Z35="","",IF(AE35="",TEXT(AB35,"#,##0.0"),IF(AB35-AE35&gt;0,CONCATENATE(TEXT(AE35,"#,##0.0"),"~",TEXT(AB35,"#,##0.0")),TEXT(AB35,"#,##0.0"))))</f>
        <v>24.5</v>
      </c>
      <c r="P35" s="13" t="s">
        <v>62</v>
      </c>
      <c r="Q35" s="14" t="s">
        <v>9</v>
      </c>
      <c r="R35" s="13" t="s">
        <v>126</v>
      </c>
      <c r="S35" s="12"/>
      <c r="T35" s="11" t="str">
        <f>IF((LEFT(D35,1)="6"),"☆☆☆☆☆",IF((LEFT(D35,1)="5"),"☆☆☆☆",IF((LEFT(D35,1)="4"),"☆☆☆"," ")))</f>
        <v>☆☆☆☆</v>
      </c>
      <c r="U35" s="10">
        <f>IF(K35="","",ROUNDDOWN(K35/M35*100,0))</f>
        <v>96</v>
      </c>
      <c r="V35" s="9">
        <f>IF(K35="","",ROUNDDOWN(K35/N35*100,0))</f>
        <v>80</v>
      </c>
      <c r="W35" s="9">
        <f>IF(Z35="","",IF(AF35="",IF(AC35&lt;55,"",AC35),IF(AF35-AC35&gt;0,CONCATENATE(AC35,"~",AF35),AC35)))</f>
        <v>62</v>
      </c>
      <c r="X35" s="8" t="str">
        <f>IF(AC35&lt;55,"",AD35)</f>
        <v>★1.0</v>
      </c>
      <c r="Z35" s="7">
        <v>1420</v>
      </c>
      <c r="AA35" s="7">
        <v>1420</v>
      </c>
      <c r="AB35" s="6">
        <f>IF(Z35="","",(ROUND(IF(Z35&gt;=2759,9.5,IF(Z35&lt;2759,(-2.47/1000000*Z35*Z35)-(8.52/10000*Z35)+30.65)),1)))</f>
        <v>24.5</v>
      </c>
      <c r="AC35" s="5">
        <f>IF(K35="","",ROUNDDOWN(K35/AB35*100,0))</f>
        <v>62</v>
      </c>
      <c r="AD35" s="5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>★1.0</v>
      </c>
      <c r="AE35" s="6">
        <f>IF(AA35="","",(ROUND(IF(AA35&gt;=2759,9.5,IF(AA35&lt;2759,(-2.47/1000000*AA35*AA35)-(8.52/10000*AA35)+30.65)),1)))</f>
        <v>24.5</v>
      </c>
      <c r="AF35" s="5">
        <f>IF(AE35="","",IF(K35="","",ROUNDDOWN(K35/AE35*100,0)))</f>
        <v>62</v>
      </c>
      <c r="AG35" s="5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>★1.0</v>
      </c>
      <c r="AH35" s="4"/>
    </row>
    <row r="36" spans="1:34" ht="24" customHeight="1" x14ac:dyDescent="0.2">
      <c r="A36" s="33"/>
      <c r="B36" s="30"/>
      <c r="C36" s="26"/>
      <c r="D36" s="12" t="s">
        <v>241</v>
      </c>
      <c r="E36" s="22" t="s">
        <v>240</v>
      </c>
      <c r="F36" s="14">
        <v>282</v>
      </c>
      <c r="G36" s="13">
        <v>1.331</v>
      </c>
      <c r="H36" s="14" t="s">
        <v>127</v>
      </c>
      <c r="I36" s="21" t="str">
        <f>IF(Z36="","",(IF(AA36-Z36&gt;0,CONCATENATE(TEXT(Z36,"#,##0"),"~",TEXT(AA36,"#,##0")),TEXT(Z36,"#,##0"))))</f>
        <v>1,440~1,470</v>
      </c>
      <c r="J36" s="20">
        <v>5</v>
      </c>
      <c r="K36" s="19">
        <v>15.3</v>
      </c>
      <c r="L36" s="18">
        <f>IF(K36&gt;0,1/K36*34.6*67.1,"")</f>
        <v>151.74248366013074</v>
      </c>
      <c r="M36" s="17" t="str">
        <f>IF(Z36="","",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))</f>
        <v>14.4</v>
      </c>
      <c r="N36" s="16" t="str">
        <f>IF(Z36="","",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))</f>
        <v>17.6</v>
      </c>
      <c r="O36" s="15" t="str">
        <f>IF(Z36="","",IF(AE36="",TEXT(AB36,"#,##0.0"),IF(AB36-AE36&gt;0,CONCATENATE(TEXT(AE36,"#,##0.0"),"~",TEXT(AB36,"#,##0.0")),TEXT(AB36,"#,##0.0"))))</f>
        <v>24.1~24.3</v>
      </c>
      <c r="P36" s="13" t="s">
        <v>62</v>
      </c>
      <c r="Q36" s="14" t="s">
        <v>9</v>
      </c>
      <c r="R36" s="13" t="s">
        <v>126</v>
      </c>
      <c r="S36" s="12"/>
      <c r="T36" s="11" t="str">
        <f>IF((LEFT(D36,1)="6"),"☆☆☆☆☆",IF((LEFT(D36,1)="5"),"☆☆☆☆",IF((LEFT(D36,1)="4"),"☆☆☆"," ")))</f>
        <v>☆☆☆☆</v>
      </c>
      <c r="U36" s="10">
        <f>IF(K36="","",ROUNDDOWN(K36/M36*100,0))</f>
        <v>106</v>
      </c>
      <c r="V36" s="9">
        <f>IF(K36="","",ROUNDDOWN(K36/N36*100,0))</f>
        <v>86</v>
      </c>
      <c r="W36" s="9" t="str">
        <f>IF(Z36="","",IF(AF36="",IF(AC36&lt;55,"",AC36),IF(AF36-AC36&gt;0,CONCATENATE(AC36,"~",AF36),AC36)))</f>
        <v>62~63</v>
      </c>
      <c r="X36" s="8" t="str">
        <f>IF(AC36&lt;55,"",AD36)</f>
        <v>★1.0</v>
      </c>
      <c r="Z36" s="7">
        <v>1440</v>
      </c>
      <c r="AA36" s="7">
        <v>1470</v>
      </c>
      <c r="AB36" s="6">
        <f>IF(Z36="","",(ROUND(IF(Z36&gt;=2759,9.5,IF(Z36&lt;2759,(-2.47/1000000*Z36*Z36)-(8.52/10000*Z36)+30.65)),1)))</f>
        <v>24.3</v>
      </c>
      <c r="AC36" s="5">
        <f>IF(K36="","",ROUNDDOWN(K36/AB36*100,0))</f>
        <v>62</v>
      </c>
      <c r="AD36" s="5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>★1.0</v>
      </c>
      <c r="AE36" s="6">
        <f>IF(AA36="","",(ROUND(IF(AA36&gt;=2759,9.5,IF(AA36&lt;2759,(-2.47/1000000*AA36*AA36)-(8.52/10000*AA36)+30.65)),1)))</f>
        <v>24.1</v>
      </c>
      <c r="AF36" s="5">
        <f>IF(AE36="","",IF(K36="","",ROUNDDOWN(K36/AE36*100,0)))</f>
        <v>63</v>
      </c>
      <c r="AG36" s="5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>★1.0</v>
      </c>
      <c r="AH36" s="4"/>
    </row>
    <row r="37" spans="1:34" ht="24" customHeight="1" x14ac:dyDescent="0.2">
      <c r="A37" s="33"/>
      <c r="B37" s="27"/>
      <c r="C37" s="31" t="s">
        <v>239</v>
      </c>
      <c r="D37" s="12" t="s">
        <v>237</v>
      </c>
      <c r="E37" s="22" t="s">
        <v>238</v>
      </c>
      <c r="F37" s="14" t="s">
        <v>121</v>
      </c>
      <c r="G37" s="13">
        <v>1.9910000000000001</v>
      </c>
      <c r="H37" s="14" t="s">
        <v>116</v>
      </c>
      <c r="I37" s="21" t="str">
        <f>IF(Z37="","",(IF(AA37-Z37&gt;0,CONCATENATE(TEXT(Z37,"#,##0"),"~",TEXT(AA37,"#,##0")),TEXT(Z37,"#,##0"))))</f>
        <v>1,640</v>
      </c>
      <c r="J37" s="20">
        <v>5</v>
      </c>
      <c r="K37" s="19">
        <v>11.5</v>
      </c>
      <c r="L37" s="18">
        <f>IF(K37&gt;0,1/K37*34.6*67.1,"")</f>
        <v>201.88347826086954</v>
      </c>
      <c r="M37" s="17" t="str">
        <f>IF(Z37="","",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))</f>
        <v>13.2</v>
      </c>
      <c r="N37" s="16" t="str">
        <f>IF(Z37="","",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))</f>
        <v>16.5</v>
      </c>
      <c r="O37" s="15" t="str">
        <f>IF(Z37="","",IF(AE37="",TEXT(AB37,"#,##0.0"),IF(AB37-AE37&gt;0,CONCATENATE(TEXT(AE37,"#,##0.0"),"~",TEXT(AB37,"#,##0.0")),TEXT(AB37,"#,##0.0"))))</f>
        <v>22.6</v>
      </c>
      <c r="P37" s="13" t="s">
        <v>10</v>
      </c>
      <c r="Q37" s="14" t="s">
        <v>9</v>
      </c>
      <c r="R37" s="13" t="s">
        <v>16</v>
      </c>
      <c r="S37" s="12"/>
      <c r="T37" s="11" t="str">
        <f>IF((LEFT(D37,1)="6"),"☆☆☆☆☆",IF((LEFT(D37,1)="5"),"☆☆☆☆",IF((LEFT(D37,1)="4"),"☆☆☆"," ")))</f>
        <v>☆☆☆</v>
      </c>
      <c r="U37" s="10">
        <f>IF(K37="","",ROUNDDOWN(K37/M37*100,0))</f>
        <v>87</v>
      </c>
      <c r="V37" s="9">
        <f>IF(K37="","",ROUNDDOWN(K37/N37*100,0))</f>
        <v>69</v>
      </c>
      <c r="W37" s="9">
        <f>IF(Z37="","",IF(AF37="",IF(AC37&lt;55,"",AC37),IF(AF37-AC37&gt;0,CONCATENATE(AC37,"~",AF37),AC37)))</f>
        <v>50</v>
      </c>
      <c r="X37" s="8" t="str">
        <f>IF(AC37&lt;55,"",AD37)</f>
        <v/>
      </c>
      <c r="Z37" s="7">
        <v>1640</v>
      </c>
      <c r="AA37" s="7">
        <v>1640</v>
      </c>
      <c r="AB37" s="6">
        <f>IF(Z37="","",(ROUND(IF(Z37&gt;=2759,9.5,IF(Z37&lt;2759,(-2.47/1000000*Z37*Z37)-(8.52/10000*Z37)+30.65)),1)))</f>
        <v>22.6</v>
      </c>
      <c r="AC37" s="5">
        <f>IF(K37="","",ROUNDDOWN(K37/AB37*100,0))</f>
        <v>50</v>
      </c>
      <c r="AD37" s="5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 xml:space="preserve"> </v>
      </c>
      <c r="AE37" s="6">
        <f>IF(AA37="","",(ROUND(IF(AA37&gt;=2759,9.5,IF(AA37&lt;2759,(-2.47/1000000*AA37*AA37)-(8.52/10000*AA37)+30.65)),1)))</f>
        <v>22.6</v>
      </c>
      <c r="AF37" s="5">
        <f>IF(AE37="","",IF(K37="","",ROUNDDOWN(K37/AE37*100,0)))</f>
        <v>50</v>
      </c>
      <c r="AG37" s="5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 xml:space="preserve"> </v>
      </c>
      <c r="AH37" s="4"/>
    </row>
    <row r="38" spans="1:34" ht="24" customHeight="1" x14ac:dyDescent="0.2">
      <c r="A38" s="33"/>
      <c r="B38" s="27"/>
      <c r="C38" s="26"/>
      <c r="D38" s="12" t="s">
        <v>237</v>
      </c>
      <c r="E38" s="22" t="s">
        <v>236</v>
      </c>
      <c r="F38" s="14" t="s">
        <v>121</v>
      </c>
      <c r="G38" s="13">
        <v>1.9910000000000001</v>
      </c>
      <c r="H38" s="14" t="s">
        <v>116</v>
      </c>
      <c r="I38" s="21" t="str">
        <f>IF(Z38="","",(IF(AA38-Z38&gt;0,CONCATENATE(TEXT(Z38,"#,##0"),"~",TEXT(AA38,"#,##0")),TEXT(Z38,"#,##0"))))</f>
        <v>1,670</v>
      </c>
      <c r="J38" s="20">
        <v>5</v>
      </c>
      <c r="K38" s="19">
        <v>11.5</v>
      </c>
      <c r="L38" s="18">
        <f>IF(K38&gt;0,1/K38*34.6*67.1,"")</f>
        <v>201.88347826086954</v>
      </c>
      <c r="M38" s="17" t="str">
        <f>IF(Z38="","",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))</f>
        <v>12.2</v>
      </c>
      <c r="N38" s="16" t="str">
        <f>IF(Z38="","",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))</f>
        <v>15.4</v>
      </c>
      <c r="O38" s="15" t="str">
        <f>IF(Z38="","",IF(AE38="",TEXT(AB38,"#,##0.0"),IF(AB38-AE38&gt;0,CONCATENATE(TEXT(AE38,"#,##0.0"),"~",TEXT(AB38,"#,##0.0")),TEXT(AB38,"#,##0.0"))))</f>
        <v>22.3</v>
      </c>
      <c r="P38" s="13" t="s">
        <v>10</v>
      </c>
      <c r="Q38" s="14" t="s">
        <v>9</v>
      </c>
      <c r="R38" s="13" t="s">
        <v>16</v>
      </c>
      <c r="S38" s="12"/>
      <c r="T38" s="11" t="str">
        <f>IF((LEFT(D38,1)="6"),"☆☆☆☆☆",IF((LEFT(D38,1)="5"),"☆☆☆☆",IF((LEFT(D38,1)="4"),"☆☆☆"," ")))</f>
        <v>☆☆☆</v>
      </c>
      <c r="U38" s="10">
        <f>IF(K38="","",ROUNDDOWN(K38/M38*100,0))</f>
        <v>94</v>
      </c>
      <c r="V38" s="9">
        <f>IF(K38="","",ROUNDDOWN(K38/N38*100,0))</f>
        <v>74</v>
      </c>
      <c r="W38" s="9">
        <f>IF(Z38="","",IF(AF38="",IF(AC38&lt;55,"",AC38),IF(AF38-AC38&gt;0,CONCATENATE(AC38,"~",AF38),AC38)))</f>
        <v>51</v>
      </c>
      <c r="X38" s="8" t="str">
        <f>IF(AC38&lt;55,"",AD38)</f>
        <v/>
      </c>
      <c r="Z38" s="7">
        <v>1670</v>
      </c>
      <c r="AA38" s="7">
        <v>1670</v>
      </c>
      <c r="AB38" s="6">
        <f>IF(Z38="","",(ROUND(IF(Z38&gt;=2759,9.5,IF(Z38&lt;2759,(-2.47/1000000*Z38*Z38)-(8.52/10000*Z38)+30.65)),1)))</f>
        <v>22.3</v>
      </c>
      <c r="AC38" s="5">
        <f>IF(K38="","",ROUNDDOWN(K38/AB38*100,0))</f>
        <v>51</v>
      </c>
      <c r="AD38" s="5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 xml:space="preserve"> </v>
      </c>
      <c r="AE38" s="6">
        <f>IF(AA38="","",(ROUND(IF(AA38&gt;=2759,9.5,IF(AA38&lt;2759,(-2.47/1000000*AA38*AA38)-(8.52/10000*AA38)+30.65)),1)))</f>
        <v>22.3</v>
      </c>
      <c r="AF38" s="5">
        <f>IF(AE38="","",IF(K38="","",ROUNDDOWN(K38/AE38*100,0)))</f>
        <v>51</v>
      </c>
      <c r="AG38" s="5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 xml:space="preserve"> </v>
      </c>
      <c r="AH38" s="4"/>
    </row>
    <row r="39" spans="1:34" ht="24" customHeight="1" x14ac:dyDescent="0.2">
      <c r="A39" s="33"/>
      <c r="B39" s="30"/>
      <c r="C39" s="29"/>
      <c r="D39" s="12" t="s">
        <v>235</v>
      </c>
      <c r="E39" s="22" t="s">
        <v>234</v>
      </c>
      <c r="F39" s="14">
        <v>260</v>
      </c>
      <c r="G39" s="13">
        <v>1.9910000000000001</v>
      </c>
      <c r="H39" s="14" t="s">
        <v>127</v>
      </c>
      <c r="I39" s="21" t="str">
        <f>IF(Z39="","",(IF(AA39-Z39&gt;0,CONCATENATE(TEXT(Z39,"#,##0"),"~",TEXT(AA39,"#,##0")),TEXT(Z39,"#,##0"))))</f>
        <v>1,600~1,640</v>
      </c>
      <c r="J39" s="20">
        <v>5</v>
      </c>
      <c r="K39" s="19">
        <v>12.1</v>
      </c>
      <c r="L39" s="18">
        <f>IF(K39&gt;0,1/K39*34.6*67.1,"")</f>
        <v>191.87272727272727</v>
      </c>
      <c r="M39" s="17" t="str">
        <f>IF(Z39="","",(IF(Z39&gt;=2271,"7.4",IF(Z39&gt;=2101,"8.7",IF(Z39&gt;=1991,"9.4",IF(Z39&gt;=1871,"10.2",IF(Z39&gt;=1761,"11.1",IF(Z39&gt;=1651,"12.2",IF(Z39&gt;=1531,"13.2",IF(Z39&gt;=1421,"14.4",IF(Z39&gt;=1311,"15.8",IF(Z39&gt;=1196,"17.2",IF(Z39&gt;=1081,"18.7",IF(Z39&gt;=971,"20.5",IF(Z39&gt;=856,"20.8",IF(Z39&gt;=741,"21.0",IF(Z39&gt;=601,"21.8","22.5")))))))))))))))))</f>
        <v>13.2</v>
      </c>
      <c r="N39" s="16" t="str">
        <f>IF(Z39="","",(IF(Z39&gt;=2271,"10.6",IF(Z39&gt;=2101,"11.9",IF(Z39&gt;=1991,"12.7",IF(Z39&gt;=1871,"13.5",IF(Z39&gt;=1761,"14.4",IF(Z39&gt;=1651,"15.4",IF(Z39&gt;=1531,"16.5",IF(Z39&gt;=1421,"17.6",IF(Z39&gt;=1311,"19.0",IF(Z39&gt;=1196,"20.3",IF(Z39&gt;=1081,"21.8",IF(Z39&gt;=971,"23.4",IF(Z39&gt;=856,"23.7",IF(Z39&gt;=741,"24.5","24.6"))))))))))))))))</f>
        <v>16.5</v>
      </c>
      <c r="O39" s="15" t="str">
        <f>IF(Z39="","",IF(AE39="",TEXT(AB39,"#,##0.0"),IF(AB39-AE39&gt;0,CONCATENATE(TEXT(AE39,"#,##0.0"),"~",TEXT(AB39,"#,##0.0")),TEXT(AB39,"#,##0.0"))))</f>
        <v>22.6~23.0</v>
      </c>
      <c r="P39" s="13" t="s">
        <v>62</v>
      </c>
      <c r="Q39" s="14" t="s">
        <v>9</v>
      </c>
      <c r="R39" s="13" t="s">
        <v>16</v>
      </c>
      <c r="S39" s="12"/>
      <c r="T39" s="11" t="str">
        <f>IF((LEFT(D39,1)="6"),"☆☆☆☆☆",IF((LEFT(D39,1)="5"),"☆☆☆☆",IF((LEFT(D39,1)="4"),"☆☆☆"," ")))</f>
        <v>☆☆☆</v>
      </c>
      <c r="U39" s="10">
        <f>IF(K39="","",ROUNDDOWN(K39/M39*100,0))</f>
        <v>91</v>
      </c>
      <c r="V39" s="9">
        <f>IF(K39="","",ROUNDDOWN(K39/N39*100,0))</f>
        <v>73</v>
      </c>
      <c r="W39" s="9" t="str">
        <f>IF(Z39="","",IF(AF39="",IF(AC39&lt;55,"",AC39),IF(AF39-AC39&gt;0,CONCATENATE(AC39,"~",AF39),AC39)))</f>
        <v>52~53</v>
      </c>
      <c r="X39" s="8" t="str">
        <f>IF(AC39&lt;55,"",AD39)</f>
        <v/>
      </c>
      <c r="Z39" s="7">
        <v>1600</v>
      </c>
      <c r="AA39" s="7">
        <v>1640</v>
      </c>
      <c r="AB39" s="6">
        <f>IF(Z39="","",(ROUND(IF(Z39&gt;=2759,9.5,IF(Z39&lt;2759,(-2.47/1000000*Z39*Z39)-(8.52/10000*Z39)+30.65)),1)))</f>
        <v>23</v>
      </c>
      <c r="AC39" s="5">
        <f>IF(K39="","",ROUNDDOWN(K39/AB39*100,0))</f>
        <v>52</v>
      </c>
      <c r="AD39" s="5" t="str">
        <f>IF(AC39="","",IF(AC39&gt;=125,"★7.5",IF(AC39&gt;=120,"★7.0",IF(AC39&gt;=115,"★6.5",IF(AC39&gt;=110,"★6.0",IF(AC39&gt;=105,"★5.5",IF(AC39&gt;=100,"★5.0",IF(AC39&gt;=95,"★4.5",IF(AC39&gt;=90,"★4.0",IF(AC39&gt;=85,"★3.5",IF(AC39&gt;=80,"★3.0",IF(AC39&gt;=75,"★2.5",IF(AC39&gt;=70,"★2.0",IF(AC39&gt;=65,"★1.5",IF(AC39&gt;=60,"★1.0",IF(AC39&gt;=55,"★0.5"," "))))))))))))))))</f>
        <v xml:space="preserve"> </v>
      </c>
      <c r="AE39" s="6">
        <f>IF(AA39="","",(ROUND(IF(AA39&gt;=2759,9.5,IF(AA39&lt;2759,(-2.47/1000000*AA39*AA39)-(8.52/10000*AA39)+30.65)),1)))</f>
        <v>22.6</v>
      </c>
      <c r="AF39" s="5">
        <f>IF(AE39="","",IF(K39="","",ROUNDDOWN(K39/AE39*100,0)))</f>
        <v>53</v>
      </c>
      <c r="AG39" s="5" t="str">
        <f>IF(AF39="","",IF(AF39&gt;=125,"★7.5",IF(AF39&gt;=120,"★7.0",IF(AF39&gt;=115,"★6.5",IF(AF39&gt;=110,"★6.0",IF(AF39&gt;=105,"★5.5",IF(AF39&gt;=100,"★5.0",IF(AF39&gt;=95,"★4.5",IF(AF39&gt;=90,"★4.0",IF(AF39&gt;=85,"★3.5",IF(AF39&gt;=80,"★3.0",IF(AF39&gt;=75,"★2.5",IF(AF39&gt;=70,"★2.0",IF(AF39&gt;=65,"★1.5",IF(AF39&gt;=60,"★1.0",IF(AF39&gt;=55,"★0.5"," "))))))))))))))))</f>
        <v xml:space="preserve"> </v>
      </c>
      <c r="AH39" s="4"/>
    </row>
    <row r="40" spans="1:34" ht="24" customHeight="1" x14ac:dyDescent="0.2">
      <c r="A40" s="35"/>
      <c r="B40" s="24"/>
      <c r="C40" s="26" t="s">
        <v>233</v>
      </c>
      <c r="D40" s="12" t="s">
        <v>232</v>
      </c>
      <c r="E40" s="22" t="s">
        <v>231</v>
      </c>
      <c r="F40" s="14">
        <v>139</v>
      </c>
      <c r="G40" s="13">
        <v>1.9910000000000001</v>
      </c>
      <c r="H40" s="14" t="s">
        <v>116</v>
      </c>
      <c r="I40" s="21" t="str">
        <f>IF(Z40="","",(IF(AA40-Z40&gt;0,CONCATENATE(TEXT(Z40,"#,##0"),"~",TEXT(AA40,"#,##0")),TEXT(Z40,"#,##0"))))</f>
        <v>1,670~1,720</v>
      </c>
      <c r="J40" s="20">
        <v>5</v>
      </c>
      <c r="K40" s="19">
        <v>11.2</v>
      </c>
      <c r="L40" s="18">
        <f>IF(K40&gt;0,1/K40*34.6*67.1,"")</f>
        <v>207.29107142857143</v>
      </c>
      <c r="M40" s="17" t="str">
        <f>IF(Z40="","",(IF(Z40&gt;=2271,"7.4",IF(Z40&gt;=2101,"8.7",IF(Z40&gt;=1991,"9.4",IF(Z40&gt;=1871,"10.2",IF(Z40&gt;=1761,"11.1",IF(Z40&gt;=1651,"12.2",IF(Z40&gt;=1531,"13.2",IF(Z40&gt;=1421,"14.4",IF(Z40&gt;=1311,"15.8",IF(Z40&gt;=1196,"17.2",IF(Z40&gt;=1081,"18.7",IF(Z40&gt;=971,"20.5",IF(Z40&gt;=856,"20.8",IF(Z40&gt;=741,"21.0",IF(Z40&gt;=601,"21.8","22.5")))))))))))))))))</f>
        <v>12.2</v>
      </c>
      <c r="N40" s="16" t="str">
        <f>IF(Z40="","",(IF(Z40&gt;=2271,"10.6",IF(Z40&gt;=2101,"11.9",IF(Z40&gt;=1991,"12.7",IF(Z40&gt;=1871,"13.5",IF(Z40&gt;=1761,"14.4",IF(Z40&gt;=1651,"15.4",IF(Z40&gt;=1531,"16.5",IF(Z40&gt;=1421,"17.6",IF(Z40&gt;=1311,"19.0",IF(Z40&gt;=1196,"20.3",IF(Z40&gt;=1081,"21.8",IF(Z40&gt;=971,"23.4",IF(Z40&gt;=856,"23.7",IF(Z40&gt;=741,"24.5","24.6"))))))))))))))))</f>
        <v>15.4</v>
      </c>
      <c r="O40" s="15" t="str">
        <f>IF(Z40="","",IF(AE40="",TEXT(AB40,"#,##0.0"),IF(AB40-AE40&gt;0,CONCATENATE(TEXT(AE40,"#,##0.0"),"~",TEXT(AB40,"#,##0.0")),TEXT(AB40,"#,##0.0"))))</f>
        <v>21.9~22.3</v>
      </c>
      <c r="P40" s="13" t="s">
        <v>62</v>
      </c>
      <c r="Q40" s="14" t="s">
        <v>9</v>
      </c>
      <c r="R40" s="13" t="s">
        <v>16</v>
      </c>
      <c r="S40" s="12"/>
      <c r="T40" s="11" t="str">
        <f>IF((LEFT(D40,1)="6"),"☆☆☆☆☆",IF((LEFT(D40,1)="5"),"☆☆☆☆",IF((LEFT(D40,1)="4"),"☆☆☆"," ")))</f>
        <v>☆☆☆</v>
      </c>
      <c r="U40" s="10">
        <f>IF(K40="","",ROUNDDOWN(K40/M40*100,0))</f>
        <v>91</v>
      </c>
      <c r="V40" s="9">
        <f>IF(K40="","",ROUNDDOWN(K40/N40*100,0))</f>
        <v>72</v>
      </c>
      <c r="W40" s="9" t="str">
        <f>IF(Z40="","",IF(AF40="",IF(AC40&lt;55,"",AC40),IF(AF40-AC40&gt;0,CONCATENATE(AC40,"~",AF40),AC40)))</f>
        <v>50~51</v>
      </c>
      <c r="X40" s="8" t="str">
        <f>IF(AC40&lt;55,"",AD40)</f>
        <v/>
      </c>
      <c r="Z40" s="7">
        <v>1670</v>
      </c>
      <c r="AA40" s="7">
        <v>1720</v>
      </c>
      <c r="AB40" s="6">
        <f>IF(Z40="","",(ROUND(IF(Z40&gt;=2759,9.5,IF(Z40&lt;2759,(-2.47/1000000*Z40*Z40)-(8.52/10000*Z40)+30.65)),1)))</f>
        <v>22.3</v>
      </c>
      <c r="AC40" s="5">
        <f>IF(K40="","",ROUNDDOWN(K40/AB40*100,0))</f>
        <v>50</v>
      </c>
      <c r="AD40" s="5" t="str">
        <f>IF(AC40="","",IF(AC40&gt;=125,"★7.5",IF(AC40&gt;=120,"★7.0",IF(AC40&gt;=115,"★6.5",IF(AC40&gt;=110,"★6.0",IF(AC40&gt;=105,"★5.5",IF(AC40&gt;=100,"★5.0",IF(AC40&gt;=95,"★4.5",IF(AC40&gt;=90,"★4.0",IF(AC40&gt;=85,"★3.5",IF(AC40&gt;=80,"★3.0",IF(AC40&gt;=75,"★2.5",IF(AC40&gt;=70,"★2.0",IF(AC40&gt;=65,"★1.5",IF(AC40&gt;=60,"★1.0",IF(AC40&gt;=55,"★0.5"," "))))))))))))))))</f>
        <v xml:space="preserve"> </v>
      </c>
      <c r="AE40" s="6">
        <f>IF(AA40="","",(ROUND(IF(AA40&gt;=2759,9.5,IF(AA40&lt;2759,(-2.47/1000000*AA40*AA40)-(8.52/10000*AA40)+30.65)),1)))</f>
        <v>21.9</v>
      </c>
      <c r="AF40" s="5">
        <f>IF(AE40="","",IF(K40="","",ROUNDDOWN(K40/AE40*100,0)))</f>
        <v>51</v>
      </c>
      <c r="AG40" s="5" t="str">
        <f>IF(AF40="","",IF(AF40&gt;=125,"★7.5",IF(AF40&gt;=120,"★7.0",IF(AF40&gt;=115,"★6.5",IF(AF40&gt;=110,"★6.0",IF(AF40&gt;=105,"★5.5",IF(AF40&gt;=100,"★5.0",IF(AF40&gt;=95,"★4.5",IF(AF40&gt;=90,"★4.0",IF(AF40&gt;=85,"★3.5",IF(AF40&gt;=80,"★3.0",IF(AF40&gt;=75,"★2.5",IF(AF40&gt;=70,"★2.0",IF(AF40&gt;=65,"★1.5",IF(AF40&gt;=60,"★1.0",IF(AF40&gt;=55,"★0.5"," "))))))))))))))))</f>
        <v xml:space="preserve"> </v>
      </c>
      <c r="AH40" s="4"/>
    </row>
    <row r="41" spans="1:34" ht="24" customHeight="1" x14ac:dyDescent="0.2">
      <c r="A41" s="33"/>
      <c r="B41" s="27"/>
      <c r="C41" s="31" t="s">
        <v>230</v>
      </c>
      <c r="D41" s="12" t="s">
        <v>228</v>
      </c>
      <c r="E41" s="22" t="s">
        <v>229</v>
      </c>
      <c r="F41" s="14">
        <v>260</v>
      </c>
      <c r="G41" s="13">
        <v>1.9910000000000001</v>
      </c>
      <c r="H41" s="14" t="s">
        <v>127</v>
      </c>
      <c r="I41" s="21" t="str">
        <f>IF(Z41="","",(IF(AA41-Z41&gt;0,CONCATENATE(TEXT(Z41,"#,##0"),"~",TEXT(AA41,"#,##0")),TEXT(Z41,"#,##0"))))</f>
        <v>1,580~1,610</v>
      </c>
      <c r="J41" s="20">
        <v>5</v>
      </c>
      <c r="K41" s="19">
        <v>12.5</v>
      </c>
      <c r="L41" s="18">
        <f>IF(K41&gt;0,1/K41*34.6*67.1,"")</f>
        <v>185.7328</v>
      </c>
      <c r="M41" s="17" t="str">
        <f>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</f>
        <v>13.2</v>
      </c>
      <c r="N41" s="16" t="str">
        <f>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</f>
        <v>16.5</v>
      </c>
      <c r="O41" s="15" t="str">
        <f>IF(Z41="","",IF(AE41="",TEXT(AB41,"#,##0.0"),IF(AB41-AE41&gt;0,CONCATENATE(TEXT(AE41,"#,##0.0"),"~",TEXT(AB41,"#,##0.0")),TEXT(AB41,"#,##0.0"))))</f>
        <v>22.9~23.1</v>
      </c>
      <c r="P41" s="13" t="s">
        <v>62</v>
      </c>
      <c r="Q41" s="14" t="s">
        <v>9</v>
      </c>
      <c r="R41" s="13" t="s">
        <v>16</v>
      </c>
      <c r="S41" s="12"/>
      <c r="T41" s="11" t="str">
        <f>IF((LEFT(D41,1)="6"),"☆☆☆☆☆",IF((LEFT(D41,1)="5"),"☆☆☆☆",IF((LEFT(D41,1)="4"),"☆☆☆"," ")))</f>
        <v>☆☆☆☆</v>
      </c>
      <c r="U41" s="10">
        <f>IF(K41="","",ROUNDDOWN(K41/M41*100,0))</f>
        <v>94</v>
      </c>
      <c r="V41" s="9">
        <f>IF(K41="","",ROUNDDOWN(K41/N41*100,0))</f>
        <v>75</v>
      </c>
      <c r="W41" s="9">
        <f>IF(Z41="","",IF(AF41="",IF(AC41&lt;55,"",AC41),IF(AF41-AC41&gt;0,CONCATENATE(AC41,"~",AF41),AC41)))</f>
        <v>54</v>
      </c>
      <c r="X41" s="8" t="str">
        <f>IF(AC41&lt;55,"",AD41)</f>
        <v/>
      </c>
      <c r="Z41" s="7">
        <v>1580</v>
      </c>
      <c r="AA41" s="7">
        <v>1610</v>
      </c>
      <c r="AB41" s="6">
        <f>IF(Z41="","",(ROUND(IF(Z41&gt;=2759,9.5,IF(Z41&lt;2759,(-2.47/1000000*Z41*Z41)-(8.52/10000*Z41)+30.65)),1)))</f>
        <v>23.1</v>
      </c>
      <c r="AC41" s="5">
        <f>IF(K41="","",ROUNDDOWN(K41/AB41*100,0))</f>
        <v>54</v>
      </c>
      <c r="AD41" s="5" t="str">
        <f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 xml:space="preserve"> </v>
      </c>
      <c r="AE41" s="6">
        <f>IF(AA41="","",(ROUND(IF(AA41&gt;=2759,9.5,IF(AA41&lt;2759,(-2.47/1000000*AA41*AA41)-(8.52/10000*AA41)+30.65)),1)))</f>
        <v>22.9</v>
      </c>
      <c r="AF41" s="5">
        <f>IF(AE41="","",IF(K41="","",ROUNDDOWN(K41/AE41*100,0)))</f>
        <v>54</v>
      </c>
      <c r="AG41" s="5" t="str">
        <f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 xml:space="preserve"> </v>
      </c>
      <c r="AH41" s="4"/>
    </row>
    <row r="42" spans="1:34" ht="24" customHeight="1" x14ac:dyDescent="0.2">
      <c r="A42" s="33"/>
      <c r="B42" s="30"/>
      <c r="C42" s="29"/>
      <c r="D42" s="12" t="s">
        <v>228</v>
      </c>
      <c r="E42" s="22" t="s">
        <v>227</v>
      </c>
      <c r="F42" s="14">
        <v>260</v>
      </c>
      <c r="G42" s="13">
        <v>1.9910000000000001</v>
      </c>
      <c r="H42" s="14" t="s">
        <v>127</v>
      </c>
      <c r="I42" s="21" t="str">
        <f>IF(Z42="","",(IF(AA42-Z42&gt;0,CONCATENATE(TEXT(Z42,"#,##0"),"~",TEXT(AA42,"#,##0")),TEXT(Z42,"#,##0"))))</f>
        <v>1,630</v>
      </c>
      <c r="J42" s="20">
        <v>5</v>
      </c>
      <c r="K42" s="19">
        <v>12.5</v>
      </c>
      <c r="L42" s="18">
        <f>IF(K42&gt;0,1/K42*34.6*67.1,"")</f>
        <v>185.7328</v>
      </c>
      <c r="M42" s="17" t="str">
        <f>IF(Z42="","",(IF(Z42&gt;=2271,"7.4",IF(Z42&gt;=2101,"8.7",IF(Z42&gt;=1991,"9.4",IF(Z42&gt;=1871,"10.2",IF(Z42&gt;=1761,"11.1",IF(Z42&gt;=1651,"12.2",IF(Z42&gt;=1531,"13.2",IF(Z42&gt;=1421,"14.4",IF(Z42&gt;=1311,"15.8",IF(Z42&gt;=1196,"17.2",IF(Z42&gt;=1081,"18.7",IF(Z42&gt;=971,"20.5",IF(Z42&gt;=856,"20.8",IF(Z42&gt;=741,"21.0",IF(Z42&gt;=601,"21.8","22.5")))))))))))))))))</f>
        <v>13.2</v>
      </c>
      <c r="N42" s="16" t="str">
        <f>IF(Z42="","",(IF(Z42&gt;=2271,"10.6",IF(Z42&gt;=2101,"11.9",IF(Z42&gt;=1991,"12.7",IF(Z42&gt;=1871,"13.5",IF(Z42&gt;=1761,"14.4",IF(Z42&gt;=1651,"15.4",IF(Z42&gt;=1531,"16.5",IF(Z42&gt;=1421,"17.6",IF(Z42&gt;=1311,"19.0",IF(Z42&gt;=1196,"20.3",IF(Z42&gt;=1081,"21.8",IF(Z42&gt;=971,"23.4",IF(Z42&gt;=856,"23.7",IF(Z42&gt;=741,"24.5","24.6"))))))))))))))))</f>
        <v>16.5</v>
      </c>
      <c r="O42" s="15" t="str">
        <f>IF(Z42="","",IF(AE42="",TEXT(AB42,"#,##0.0"),IF(AB42-AE42&gt;0,CONCATENATE(TEXT(AE42,"#,##0.0"),"~",TEXT(AB42,"#,##0.0")),TEXT(AB42,"#,##0.0"))))</f>
        <v>22.7</v>
      </c>
      <c r="P42" s="13" t="s">
        <v>62</v>
      </c>
      <c r="Q42" s="14" t="s">
        <v>9</v>
      </c>
      <c r="R42" s="13" t="s">
        <v>16</v>
      </c>
      <c r="S42" s="12"/>
      <c r="T42" s="11" t="str">
        <f>IF((LEFT(D42,1)="6"),"☆☆☆☆☆",IF((LEFT(D42,1)="5"),"☆☆☆☆",IF((LEFT(D42,1)="4"),"☆☆☆"," ")))</f>
        <v>☆☆☆☆</v>
      </c>
      <c r="U42" s="10">
        <f>IF(K42="","",ROUNDDOWN(K42/M42*100,0))</f>
        <v>94</v>
      </c>
      <c r="V42" s="9">
        <f>IF(K42="","",ROUNDDOWN(K42/N42*100,0))</f>
        <v>75</v>
      </c>
      <c r="W42" s="9">
        <f>IF(Z42="","",IF(AF42="",IF(AC42&lt;55,"",AC42),IF(AF42-AC42&gt;0,CONCATENATE(AC42,"~",AF42),AC42)))</f>
        <v>55</v>
      </c>
      <c r="X42" s="8" t="str">
        <f>IF(AC42&lt;55,"",AD42)</f>
        <v>★0.5</v>
      </c>
      <c r="Z42" s="7">
        <v>1630</v>
      </c>
      <c r="AA42" s="7">
        <v>1630</v>
      </c>
      <c r="AB42" s="6">
        <f>IF(Z42="","",(ROUND(IF(Z42&gt;=2759,9.5,IF(Z42&lt;2759,(-2.47/1000000*Z42*Z42)-(8.52/10000*Z42)+30.65)),1)))</f>
        <v>22.7</v>
      </c>
      <c r="AC42" s="5">
        <f>IF(K42="","",ROUNDDOWN(K42/AB42*100,0))</f>
        <v>55</v>
      </c>
      <c r="AD42" s="5" t="str">
        <f>IF(AC42="","",IF(AC42&gt;=125,"★7.5",IF(AC42&gt;=120,"★7.0",IF(AC42&gt;=115,"★6.5",IF(AC42&gt;=110,"★6.0",IF(AC42&gt;=105,"★5.5",IF(AC42&gt;=100,"★5.0",IF(AC42&gt;=95,"★4.5",IF(AC42&gt;=90,"★4.0",IF(AC42&gt;=85,"★3.5",IF(AC42&gt;=80,"★3.0",IF(AC42&gt;=75,"★2.5",IF(AC42&gt;=70,"★2.0",IF(AC42&gt;=65,"★1.5",IF(AC42&gt;=60,"★1.0",IF(AC42&gt;=55,"★0.5"," "))))))))))))))))</f>
        <v>★0.5</v>
      </c>
      <c r="AE42" s="6">
        <f>IF(AA42="","",(ROUND(IF(AA42&gt;=2759,9.5,IF(AA42&lt;2759,(-2.47/1000000*AA42*AA42)-(8.52/10000*AA42)+30.65)),1)))</f>
        <v>22.7</v>
      </c>
      <c r="AF42" s="5">
        <f>IF(AE42="","",IF(K42="","",ROUNDDOWN(K42/AE42*100,0)))</f>
        <v>55</v>
      </c>
      <c r="AG42" s="5" t="str">
        <f>IF(AF42="","",IF(AF42&gt;=125,"★7.5",IF(AF42&gt;=120,"★7.0",IF(AF42&gt;=115,"★6.5",IF(AF42&gt;=110,"★6.0",IF(AF42&gt;=105,"★5.5",IF(AF42&gt;=100,"★5.0",IF(AF42&gt;=95,"★4.5",IF(AF42&gt;=90,"★4.0",IF(AF42&gt;=85,"★3.5",IF(AF42&gt;=80,"★3.0",IF(AF42&gt;=75,"★2.5",IF(AF42&gt;=70,"★2.0",IF(AF42&gt;=65,"★1.5",IF(AF42&gt;=60,"★1.0",IF(AF42&gt;=55,"★0.5"," "))))))))))))))))</f>
        <v>★0.5</v>
      </c>
      <c r="AH42" s="4"/>
    </row>
    <row r="43" spans="1:34" ht="24" customHeight="1" x14ac:dyDescent="0.2">
      <c r="A43" s="33"/>
      <c r="B43" s="27"/>
      <c r="C43" s="31" t="s">
        <v>226</v>
      </c>
      <c r="D43" s="12" t="s">
        <v>225</v>
      </c>
      <c r="E43" s="22" t="s">
        <v>224</v>
      </c>
      <c r="F43" s="14" t="s">
        <v>121</v>
      </c>
      <c r="G43" s="13">
        <v>1.9910000000000001</v>
      </c>
      <c r="H43" s="14" t="s">
        <v>116</v>
      </c>
      <c r="I43" s="21" t="str">
        <f>IF(Z43="","",(IF(AA43-Z43&gt;0,CONCATENATE(TEXT(Z43,"#,##0"),"~",TEXT(AA43,"#,##0")),TEXT(Z43,"#,##0"))))</f>
        <v>1,660~1,690</v>
      </c>
      <c r="J43" s="20">
        <v>5</v>
      </c>
      <c r="K43" s="19">
        <v>11.4</v>
      </c>
      <c r="L43" s="18">
        <f>IF(K43&gt;0,1/K43*34.6*67.1,"")</f>
        <v>203.65438596491228</v>
      </c>
      <c r="M43" s="17" t="str">
        <f>IF(Z43="","",(IF(Z43&gt;=2271,"7.4",IF(Z43&gt;=2101,"8.7",IF(Z43&gt;=1991,"9.4",IF(Z43&gt;=1871,"10.2",IF(Z43&gt;=1761,"11.1",IF(Z43&gt;=1651,"12.2",IF(Z43&gt;=1531,"13.2",IF(Z43&gt;=1421,"14.4",IF(Z43&gt;=1311,"15.8",IF(Z43&gt;=1196,"17.2",IF(Z43&gt;=1081,"18.7",IF(Z43&gt;=971,"20.5",IF(Z43&gt;=856,"20.8",IF(Z43&gt;=741,"21.0",IF(Z43&gt;=601,"21.8","22.5")))))))))))))))))</f>
        <v>12.2</v>
      </c>
      <c r="N43" s="16" t="str">
        <f>IF(Z43="","",(IF(Z43&gt;=2271,"10.6",IF(Z43&gt;=2101,"11.9",IF(Z43&gt;=1991,"12.7",IF(Z43&gt;=1871,"13.5",IF(Z43&gt;=1761,"14.4",IF(Z43&gt;=1651,"15.4",IF(Z43&gt;=1531,"16.5",IF(Z43&gt;=1421,"17.6",IF(Z43&gt;=1311,"19.0",IF(Z43&gt;=1196,"20.3",IF(Z43&gt;=1081,"21.8",IF(Z43&gt;=971,"23.4",IF(Z43&gt;=856,"23.7",IF(Z43&gt;=741,"24.5","24.6"))))))))))))))))</f>
        <v>15.4</v>
      </c>
      <c r="O43" s="15" t="str">
        <f>IF(Z43="","",IF(AE43="",TEXT(AB43,"#,##0.0"),IF(AB43-AE43&gt;0,CONCATENATE(TEXT(AE43,"#,##0.0"),"~",TEXT(AB43,"#,##0.0")),TEXT(AB43,"#,##0.0"))))</f>
        <v>22.2~22.4</v>
      </c>
      <c r="P43" s="13" t="s">
        <v>10</v>
      </c>
      <c r="Q43" s="14" t="s">
        <v>9</v>
      </c>
      <c r="R43" s="13" t="s">
        <v>16</v>
      </c>
      <c r="S43" s="12"/>
      <c r="T43" s="11" t="str">
        <f>IF((LEFT(D43,1)="6"),"☆☆☆☆☆",IF((LEFT(D43,1)="5"),"☆☆☆☆",IF((LEFT(D43,1)="4"),"☆☆☆"," ")))</f>
        <v>☆☆☆</v>
      </c>
      <c r="U43" s="10">
        <f>IF(K43="","",ROUNDDOWN(K43/M43*100,0))</f>
        <v>93</v>
      </c>
      <c r="V43" s="9">
        <f>IF(K43="","",ROUNDDOWN(K43/N43*100,0))</f>
        <v>74</v>
      </c>
      <c r="W43" s="9" t="str">
        <f>IF(Z43="","",IF(AF43="",IF(AC43&lt;55,"",AC43),IF(AF43-AC43&gt;0,CONCATENATE(AC43,"~",AF43),AC43)))</f>
        <v>50~51</v>
      </c>
      <c r="X43" s="8" t="str">
        <f>IF(AC43&lt;55,"",AD43)</f>
        <v/>
      </c>
      <c r="Z43" s="7">
        <v>1660</v>
      </c>
      <c r="AA43" s="7">
        <v>1690</v>
      </c>
      <c r="AB43" s="6">
        <f>IF(Z43="","",(ROUND(IF(Z43&gt;=2759,9.5,IF(Z43&lt;2759,(-2.47/1000000*Z43*Z43)-(8.52/10000*Z43)+30.65)),1)))</f>
        <v>22.4</v>
      </c>
      <c r="AC43" s="5">
        <f>IF(K43="","",ROUNDDOWN(K43/AB43*100,0))</f>
        <v>50</v>
      </c>
      <c r="AD43" s="5" t="str">
        <f>IF(AC43="","",IF(AC43&gt;=125,"★7.5",IF(AC43&gt;=120,"★7.0",IF(AC43&gt;=115,"★6.5",IF(AC43&gt;=110,"★6.0",IF(AC43&gt;=105,"★5.5",IF(AC43&gt;=100,"★5.0",IF(AC43&gt;=95,"★4.5",IF(AC43&gt;=90,"★4.0",IF(AC43&gt;=85,"★3.5",IF(AC43&gt;=80,"★3.0",IF(AC43&gt;=75,"★2.5",IF(AC43&gt;=70,"★2.0",IF(AC43&gt;=65,"★1.5",IF(AC43&gt;=60,"★1.0",IF(AC43&gt;=55,"★0.5"," "))))))))))))))))</f>
        <v xml:space="preserve"> </v>
      </c>
      <c r="AE43" s="6">
        <f>IF(AA43="","",(ROUND(IF(AA43&gt;=2759,9.5,IF(AA43&lt;2759,(-2.47/1000000*AA43*AA43)-(8.52/10000*AA43)+30.65)),1)))</f>
        <v>22.2</v>
      </c>
      <c r="AF43" s="5">
        <f>IF(AE43="","",IF(K43="","",ROUNDDOWN(K43/AE43*100,0)))</f>
        <v>51</v>
      </c>
      <c r="AG43" s="5" t="str">
        <f>IF(AF43="","",IF(AF43&gt;=125,"★7.5",IF(AF43&gt;=120,"★7.0",IF(AF43&gt;=115,"★6.5",IF(AF43&gt;=110,"★6.0",IF(AF43&gt;=105,"★5.5",IF(AF43&gt;=100,"★5.0",IF(AF43&gt;=95,"★4.5",IF(AF43&gt;=90,"★4.0",IF(AF43&gt;=85,"★3.5",IF(AF43&gt;=80,"★3.0",IF(AF43&gt;=75,"★2.5",IF(AF43&gt;=70,"★2.0",IF(AF43&gt;=65,"★1.5",IF(AF43&gt;=60,"★1.0",IF(AF43&gt;=55,"★0.5"," "))))))))))))))))</f>
        <v xml:space="preserve"> </v>
      </c>
      <c r="AH43" s="4"/>
    </row>
    <row r="44" spans="1:34" ht="24" customHeight="1" x14ac:dyDescent="0.2">
      <c r="A44" s="33"/>
      <c r="B44" s="27"/>
      <c r="C44" s="26"/>
      <c r="D44" s="12" t="s">
        <v>222</v>
      </c>
      <c r="E44" s="22" t="s">
        <v>223</v>
      </c>
      <c r="F44" s="14">
        <v>260</v>
      </c>
      <c r="G44" s="13">
        <v>1.9910000000000001</v>
      </c>
      <c r="H44" s="14" t="s">
        <v>127</v>
      </c>
      <c r="I44" s="21" t="str">
        <f>IF(Z44="","",(IF(AA44-Z44&gt;0,CONCATENATE(TEXT(Z44,"#,##0"),"~",TEXT(AA44,"#,##0")),TEXT(Z44,"#,##0"))))</f>
        <v>1,620~1,650</v>
      </c>
      <c r="J44" s="20">
        <v>5</v>
      </c>
      <c r="K44" s="19">
        <v>12</v>
      </c>
      <c r="L44" s="18">
        <f>IF(K44&gt;0,1/K44*34.6*67.1,"")</f>
        <v>193.47166666666664</v>
      </c>
      <c r="M44" s="17" t="str">
        <f>IF(Z44="","",(IF(Z44&gt;=2271,"7.4",IF(Z44&gt;=2101,"8.7",IF(Z44&gt;=1991,"9.4",IF(Z44&gt;=1871,"10.2",IF(Z44&gt;=1761,"11.1",IF(Z44&gt;=1651,"12.2",IF(Z44&gt;=1531,"13.2",IF(Z44&gt;=1421,"14.4",IF(Z44&gt;=1311,"15.8",IF(Z44&gt;=1196,"17.2",IF(Z44&gt;=1081,"18.7",IF(Z44&gt;=971,"20.5",IF(Z44&gt;=856,"20.8",IF(Z44&gt;=741,"21.0",IF(Z44&gt;=601,"21.8","22.5")))))))))))))))))</f>
        <v>13.2</v>
      </c>
      <c r="N44" s="16" t="str">
        <f>IF(Z44="","",(IF(Z44&gt;=2271,"10.6",IF(Z44&gt;=2101,"11.9",IF(Z44&gt;=1991,"12.7",IF(Z44&gt;=1871,"13.5",IF(Z44&gt;=1761,"14.4",IF(Z44&gt;=1651,"15.4",IF(Z44&gt;=1531,"16.5",IF(Z44&gt;=1421,"17.6",IF(Z44&gt;=1311,"19.0",IF(Z44&gt;=1196,"20.3",IF(Z44&gt;=1081,"21.8",IF(Z44&gt;=971,"23.4",IF(Z44&gt;=856,"23.7",IF(Z44&gt;=741,"24.5","24.6"))))))))))))))))</f>
        <v>16.5</v>
      </c>
      <c r="O44" s="15" t="str">
        <f>IF(Z44="","",IF(AE44="",TEXT(AB44,"#,##0.0"),IF(AB44-AE44&gt;0,CONCATENATE(TEXT(AE44,"#,##0.0"),"~",TEXT(AB44,"#,##0.0")),TEXT(AB44,"#,##0.0"))))</f>
        <v>22.5~22.8</v>
      </c>
      <c r="P44" s="13" t="s">
        <v>62</v>
      </c>
      <c r="Q44" s="14" t="s">
        <v>9</v>
      </c>
      <c r="R44" s="13" t="s">
        <v>16</v>
      </c>
      <c r="S44" s="12"/>
      <c r="T44" s="11" t="str">
        <f>IF((LEFT(D44,1)="6"),"☆☆☆☆☆",IF((LEFT(D44,1)="5"),"☆☆☆☆",IF((LEFT(D44,1)="4"),"☆☆☆"," ")))</f>
        <v>☆☆☆</v>
      </c>
      <c r="U44" s="10">
        <f>IF(K44="","",ROUNDDOWN(K44/M44*100,0))</f>
        <v>90</v>
      </c>
      <c r="V44" s="9">
        <f>IF(K44="","",ROUNDDOWN(K44/N44*100,0))</f>
        <v>72</v>
      </c>
      <c r="W44" s="9" t="str">
        <f>IF(Z44="","",IF(AF44="",IF(AC44&lt;55,"",AC44),IF(AF44-AC44&gt;0,CONCATENATE(AC44,"~",AF44),AC44)))</f>
        <v>52~53</v>
      </c>
      <c r="X44" s="8" t="str">
        <f>IF(AC44&lt;55,"",AD44)</f>
        <v/>
      </c>
      <c r="Z44" s="7">
        <v>1620</v>
      </c>
      <c r="AA44" s="7">
        <v>1650</v>
      </c>
      <c r="AB44" s="6">
        <f>IF(Z44="","",(ROUND(IF(Z44&gt;=2759,9.5,IF(Z44&lt;2759,(-2.47/1000000*Z44*Z44)-(8.52/10000*Z44)+30.65)),1)))</f>
        <v>22.8</v>
      </c>
      <c r="AC44" s="5">
        <f>IF(K44="","",ROUNDDOWN(K44/AB44*100,0))</f>
        <v>52</v>
      </c>
      <c r="AD44" s="5" t="str">
        <f>IF(AC44="","",IF(AC44&gt;=125,"★7.5",IF(AC44&gt;=120,"★7.0",IF(AC44&gt;=115,"★6.5",IF(AC44&gt;=110,"★6.0",IF(AC44&gt;=105,"★5.5",IF(AC44&gt;=100,"★5.0",IF(AC44&gt;=95,"★4.5",IF(AC44&gt;=90,"★4.0",IF(AC44&gt;=85,"★3.5",IF(AC44&gt;=80,"★3.0",IF(AC44&gt;=75,"★2.5",IF(AC44&gt;=70,"★2.0",IF(AC44&gt;=65,"★1.5",IF(AC44&gt;=60,"★1.0",IF(AC44&gt;=55,"★0.5"," "))))))))))))))))</f>
        <v xml:space="preserve"> </v>
      </c>
      <c r="AE44" s="6">
        <f>IF(AA44="","",(ROUND(IF(AA44&gt;=2759,9.5,IF(AA44&lt;2759,(-2.47/1000000*AA44*AA44)-(8.52/10000*AA44)+30.65)),1)))</f>
        <v>22.5</v>
      </c>
      <c r="AF44" s="5">
        <f>IF(AE44="","",IF(K44="","",ROUNDDOWN(K44/AE44*100,0)))</f>
        <v>53</v>
      </c>
      <c r="AG44" s="5" t="str">
        <f>IF(AF44="","",IF(AF44&gt;=125,"★7.5",IF(AF44&gt;=120,"★7.0",IF(AF44&gt;=115,"★6.5",IF(AF44&gt;=110,"★6.0",IF(AF44&gt;=105,"★5.5",IF(AF44&gt;=100,"★5.0",IF(AF44&gt;=95,"★4.5",IF(AF44&gt;=90,"★4.0",IF(AF44&gt;=85,"★3.5",IF(AF44&gt;=80,"★3.0",IF(AF44&gt;=75,"★2.5",IF(AF44&gt;=70,"★2.0",IF(AF44&gt;=65,"★1.5",IF(AF44&gt;=60,"★1.0",IF(AF44&gt;=55,"★0.5"," "))))))))))))))))</f>
        <v xml:space="preserve"> </v>
      </c>
      <c r="AH44" s="4"/>
    </row>
    <row r="45" spans="1:34" ht="24" customHeight="1" x14ac:dyDescent="0.2">
      <c r="A45" s="33"/>
      <c r="B45" s="30"/>
      <c r="C45" s="29"/>
      <c r="D45" s="12" t="s">
        <v>222</v>
      </c>
      <c r="E45" s="22" t="s">
        <v>221</v>
      </c>
      <c r="F45" s="14">
        <v>260</v>
      </c>
      <c r="G45" s="13">
        <v>1.9910000000000001</v>
      </c>
      <c r="H45" s="14" t="s">
        <v>127</v>
      </c>
      <c r="I45" s="21" t="str">
        <f>IF(Z45="","",(IF(AA45-Z45&gt;0,CONCATENATE(TEXT(Z45,"#,##0"),"~",TEXT(AA45,"#,##0")),TEXT(Z45,"#,##0"))))</f>
        <v>1,660</v>
      </c>
      <c r="J45" s="20">
        <v>5</v>
      </c>
      <c r="K45" s="19">
        <v>12</v>
      </c>
      <c r="L45" s="18">
        <f>IF(K45&gt;0,1/K45*34.6*67.1,"")</f>
        <v>193.47166666666664</v>
      </c>
      <c r="M45" s="17" t="str">
        <f>IF(Z45="","",(IF(Z45&gt;=2271,"7.4",IF(Z45&gt;=2101,"8.7",IF(Z45&gt;=1991,"9.4",IF(Z45&gt;=1871,"10.2",IF(Z45&gt;=1761,"11.1",IF(Z45&gt;=1651,"12.2",IF(Z45&gt;=1531,"13.2",IF(Z45&gt;=1421,"14.4",IF(Z45&gt;=1311,"15.8",IF(Z45&gt;=1196,"17.2",IF(Z45&gt;=1081,"18.7",IF(Z45&gt;=971,"20.5",IF(Z45&gt;=856,"20.8",IF(Z45&gt;=741,"21.0",IF(Z45&gt;=601,"21.8","22.5")))))))))))))))))</f>
        <v>12.2</v>
      </c>
      <c r="N45" s="16" t="str">
        <f>IF(Z45="","",(IF(Z45&gt;=2271,"10.6",IF(Z45&gt;=2101,"11.9",IF(Z45&gt;=1991,"12.7",IF(Z45&gt;=1871,"13.5",IF(Z45&gt;=1761,"14.4",IF(Z45&gt;=1651,"15.4",IF(Z45&gt;=1531,"16.5",IF(Z45&gt;=1421,"17.6",IF(Z45&gt;=1311,"19.0",IF(Z45&gt;=1196,"20.3",IF(Z45&gt;=1081,"21.8",IF(Z45&gt;=971,"23.4",IF(Z45&gt;=856,"23.7",IF(Z45&gt;=741,"24.5","24.6"))))))))))))))))</f>
        <v>15.4</v>
      </c>
      <c r="O45" s="15" t="str">
        <f>IF(Z45="","",IF(AE45="",TEXT(AB45,"#,##0.0"),IF(AB45-AE45&gt;0,CONCATENATE(TEXT(AE45,"#,##0.0"),"~",TEXT(AB45,"#,##0.0")),TEXT(AB45,"#,##0.0"))))</f>
        <v>22.4</v>
      </c>
      <c r="P45" s="13" t="s">
        <v>62</v>
      </c>
      <c r="Q45" s="14" t="s">
        <v>9</v>
      </c>
      <c r="R45" s="13" t="s">
        <v>16</v>
      </c>
      <c r="S45" s="12"/>
      <c r="T45" s="11" t="str">
        <f>IF((LEFT(D45,1)="6"),"☆☆☆☆☆",IF((LEFT(D45,1)="5"),"☆☆☆☆",IF((LEFT(D45,1)="4"),"☆☆☆"," ")))</f>
        <v>☆☆☆</v>
      </c>
      <c r="U45" s="10">
        <f>IF(K45="","",ROUNDDOWN(K45/M45*100,0))</f>
        <v>98</v>
      </c>
      <c r="V45" s="9">
        <f>IF(K45="","",ROUNDDOWN(K45/N45*100,0))</f>
        <v>77</v>
      </c>
      <c r="W45" s="9">
        <f>IF(Z45="","",IF(AF45="",IF(AC45&lt;55,"",AC45),IF(AF45-AC45&gt;0,CONCATENATE(AC45,"~",AF45),AC45)))</f>
        <v>53</v>
      </c>
      <c r="X45" s="8" t="str">
        <f>IF(AC45&lt;55,"",AD45)</f>
        <v/>
      </c>
      <c r="Z45" s="7">
        <v>1660</v>
      </c>
      <c r="AA45" s="7">
        <v>1660</v>
      </c>
      <c r="AB45" s="6">
        <f>IF(Z45="","",(ROUND(IF(Z45&gt;=2759,9.5,IF(Z45&lt;2759,(-2.47/1000000*Z45*Z45)-(8.52/10000*Z45)+30.65)),1)))</f>
        <v>22.4</v>
      </c>
      <c r="AC45" s="5">
        <f>IF(K45="","",ROUNDDOWN(K45/AB45*100,0))</f>
        <v>53</v>
      </c>
      <c r="AD45" s="5" t="str">
        <f>IF(AC45="","",IF(AC45&gt;=125,"★7.5",IF(AC45&gt;=120,"★7.0",IF(AC45&gt;=115,"★6.5",IF(AC45&gt;=110,"★6.0",IF(AC45&gt;=105,"★5.5",IF(AC45&gt;=100,"★5.0",IF(AC45&gt;=95,"★4.5",IF(AC45&gt;=90,"★4.0",IF(AC45&gt;=85,"★3.5",IF(AC45&gt;=80,"★3.0",IF(AC45&gt;=75,"★2.5",IF(AC45&gt;=70,"★2.0",IF(AC45&gt;=65,"★1.5",IF(AC45&gt;=60,"★1.0",IF(AC45&gt;=55,"★0.5"," "))))))))))))))))</f>
        <v xml:space="preserve"> </v>
      </c>
      <c r="AE45" s="6">
        <f>IF(AA45="","",(ROUND(IF(AA45&gt;=2759,9.5,IF(AA45&lt;2759,(-2.47/1000000*AA45*AA45)-(8.52/10000*AA45)+30.65)),1)))</f>
        <v>22.4</v>
      </c>
      <c r="AF45" s="5">
        <f>IF(AE45="","",IF(K45="","",ROUNDDOWN(K45/AE45*100,0)))</f>
        <v>53</v>
      </c>
      <c r="AG45" s="5" t="str">
        <f>IF(AF45="","",IF(AF45&gt;=125,"★7.5",IF(AF45&gt;=120,"★7.0",IF(AF45&gt;=115,"★6.5",IF(AF45&gt;=110,"★6.0",IF(AF45&gt;=105,"★5.5",IF(AF45&gt;=100,"★5.0",IF(AF45&gt;=95,"★4.5",IF(AF45&gt;=90,"★4.0",IF(AF45&gt;=85,"★3.5",IF(AF45&gt;=80,"★3.0",IF(AF45&gt;=75,"★2.5",IF(AF45&gt;=70,"★2.0",IF(AF45&gt;=65,"★1.5",IF(AF45&gt;=60,"★1.0",IF(AF45&gt;=55,"★0.5"," "))))))))))))))))</f>
        <v xml:space="preserve"> </v>
      </c>
      <c r="AH45" s="4"/>
    </row>
    <row r="46" spans="1:34" ht="45" x14ac:dyDescent="0.2">
      <c r="A46" s="35"/>
      <c r="B46" s="24"/>
      <c r="C46" s="31" t="s">
        <v>220</v>
      </c>
      <c r="D46" s="12" t="s">
        <v>219</v>
      </c>
      <c r="E46" s="22" t="s">
        <v>218</v>
      </c>
      <c r="F46" s="14">
        <v>139</v>
      </c>
      <c r="G46" s="13">
        <v>1.9910000000000001</v>
      </c>
      <c r="H46" s="14" t="s">
        <v>116</v>
      </c>
      <c r="I46" s="21" t="str">
        <f>IF(Z46="","",(IF(AA46-Z46&gt;0,CONCATENATE(TEXT(Z46,"#,##0"),"~",TEXT(AA46,"#,##0")),TEXT(Z46,"#,##0"))))</f>
        <v>1,690~1,740</v>
      </c>
      <c r="J46" s="20">
        <v>5</v>
      </c>
      <c r="K46" s="19">
        <v>11.1</v>
      </c>
      <c r="L46" s="18">
        <f>IF(K46&gt;0,1/K46*34.6*67.1,"")</f>
        <v>209.15855855855858</v>
      </c>
      <c r="M46" s="17" t="str">
        <f>IF(Z46="","",(IF(Z46&gt;=2271,"7.4",IF(Z46&gt;=2101,"8.7",IF(Z46&gt;=1991,"9.4",IF(Z46&gt;=1871,"10.2",IF(Z46&gt;=1761,"11.1",IF(Z46&gt;=1651,"12.2",IF(Z46&gt;=1531,"13.2",IF(Z46&gt;=1421,"14.4",IF(Z46&gt;=1311,"15.8",IF(Z46&gt;=1196,"17.2",IF(Z46&gt;=1081,"18.7",IF(Z46&gt;=971,"20.5",IF(Z46&gt;=856,"20.8",IF(Z46&gt;=741,"21.0",IF(Z46&gt;=601,"21.8","22.5")))))))))))))))))</f>
        <v>12.2</v>
      </c>
      <c r="N46" s="16" t="str">
        <f>IF(Z46="","",(IF(Z46&gt;=2271,"10.6",IF(Z46&gt;=2101,"11.9",IF(Z46&gt;=1991,"12.7",IF(Z46&gt;=1871,"13.5",IF(Z46&gt;=1761,"14.4",IF(Z46&gt;=1651,"15.4",IF(Z46&gt;=1531,"16.5",IF(Z46&gt;=1421,"17.6",IF(Z46&gt;=1311,"19.0",IF(Z46&gt;=1196,"20.3",IF(Z46&gt;=1081,"21.8",IF(Z46&gt;=971,"23.4",IF(Z46&gt;=856,"23.7",IF(Z46&gt;=741,"24.5","24.6"))))))))))))))))</f>
        <v>15.4</v>
      </c>
      <c r="O46" s="15" t="str">
        <f>IF(Z46="","",IF(AE46="",TEXT(AB46,"#,##0.0"),IF(AB46-AE46&gt;0,CONCATENATE(TEXT(AE46,"#,##0.0"),"~",TEXT(AB46,"#,##0.0")),TEXT(AB46,"#,##0.0"))))</f>
        <v>21.7~22.2</v>
      </c>
      <c r="P46" s="13" t="s">
        <v>62</v>
      </c>
      <c r="Q46" s="14" t="s">
        <v>9</v>
      </c>
      <c r="R46" s="13" t="s">
        <v>16</v>
      </c>
      <c r="S46" s="12"/>
      <c r="T46" s="11" t="str">
        <f>IF((LEFT(D46,1)="6"),"☆☆☆☆☆",IF((LEFT(D46,1)="5"),"☆☆☆☆",IF((LEFT(D46,1)="4"),"☆☆☆"," ")))</f>
        <v>☆☆☆</v>
      </c>
      <c r="U46" s="10">
        <f>IF(K46="","",ROUNDDOWN(K46/M46*100,0))</f>
        <v>90</v>
      </c>
      <c r="V46" s="9">
        <f>IF(K46="","",ROUNDDOWN(K46/N46*100,0))</f>
        <v>72</v>
      </c>
      <c r="W46" s="9" t="str">
        <f>IF(Z46="","",IF(AF46="",IF(AC46&lt;55,"",AC46),IF(AF46-AC46&gt;0,CONCATENATE(AC46,"~",AF46),AC46)))</f>
        <v>50~51</v>
      </c>
      <c r="X46" s="8" t="str">
        <f>IF(AC46&lt;55,"",AD46)</f>
        <v/>
      </c>
      <c r="Z46" s="7">
        <v>1690</v>
      </c>
      <c r="AA46" s="7">
        <v>1740</v>
      </c>
      <c r="AB46" s="6">
        <f>IF(Z46="","",(ROUND(IF(Z46&gt;=2759,9.5,IF(Z46&lt;2759,(-2.47/1000000*Z46*Z46)-(8.52/10000*Z46)+30.65)),1)))</f>
        <v>22.2</v>
      </c>
      <c r="AC46" s="5">
        <f>IF(K46="","",ROUNDDOWN(K46/AB46*100,0))</f>
        <v>50</v>
      </c>
      <c r="AD46" s="5" t="str">
        <f>IF(AC46="","",IF(AC46&gt;=125,"★7.5",IF(AC46&gt;=120,"★7.0",IF(AC46&gt;=115,"★6.5",IF(AC46&gt;=110,"★6.0",IF(AC46&gt;=105,"★5.5",IF(AC46&gt;=100,"★5.0",IF(AC46&gt;=95,"★4.5",IF(AC46&gt;=90,"★4.0",IF(AC46&gt;=85,"★3.5",IF(AC46&gt;=80,"★3.0",IF(AC46&gt;=75,"★2.5",IF(AC46&gt;=70,"★2.0",IF(AC46&gt;=65,"★1.5",IF(AC46&gt;=60,"★1.0",IF(AC46&gt;=55,"★0.5"," "))))))))))))))))</f>
        <v xml:space="preserve"> </v>
      </c>
      <c r="AE46" s="6">
        <f>IF(AA46="","",(ROUND(IF(AA46&gt;=2759,9.5,IF(AA46&lt;2759,(-2.47/1000000*AA46*AA46)-(8.52/10000*AA46)+30.65)),1)))</f>
        <v>21.7</v>
      </c>
      <c r="AF46" s="5">
        <f>IF(AE46="","",IF(K46="","",ROUNDDOWN(K46/AE46*100,0)))</f>
        <v>51</v>
      </c>
      <c r="AG46" s="5" t="str">
        <f>IF(AF46="","",IF(AF46&gt;=125,"★7.5",IF(AF46&gt;=120,"★7.0",IF(AF46&gt;=115,"★6.5",IF(AF46&gt;=110,"★6.0",IF(AF46&gt;=105,"★5.5",IF(AF46&gt;=100,"★5.0",IF(AF46&gt;=95,"★4.5",IF(AF46&gt;=90,"★4.0",IF(AF46&gt;=85,"★3.5",IF(AF46&gt;=80,"★3.0",IF(AF46&gt;=75,"★2.5",IF(AF46&gt;=70,"★2.0",IF(AF46&gt;=65,"★1.5",IF(AF46&gt;=60,"★1.0",IF(AF46&gt;=55,"★0.5"," "))))))))))))))))</f>
        <v xml:space="preserve"> </v>
      </c>
      <c r="AH46" s="4"/>
    </row>
    <row r="47" spans="1:34" ht="24" customHeight="1" x14ac:dyDescent="0.2">
      <c r="A47" s="33"/>
      <c r="B47" s="27"/>
      <c r="C47" s="31" t="s">
        <v>217</v>
      </c>
      <c r="D47" s="12" t="s">
        <v>216</v>
      </c>
      <c r="E47" s="22" t="s">
        <v>164</v>
      </c>
      <c r="F47" s="14" t="s">
        <v>49</v>
      </c>
      <c r="G47" s="13">
        <v>2.996</v>
      </c>
      <c r="H47" s="14" t="s">
        <v>11</v>
      </c>
      <c r="I47" s="21" t="str">
        <f>IF(Z47="","",(IF(AA47-Z47&gt;0,CONCATENATE(TEXT(Z47,"#,##0"),"~",TEXT(AA47,"#,##0")),TEXT(Z47,"#,##0"))))</f>
        <v>1,990</v>
      </c>
      <c r="J47" s="20">
        <v>5</v>
      </c>
      <c r="K47" s="19">
        <v>10.1</v>
      </c>
      <c r="L47" s="18">
        <f>IF(K47&gt;0,1/K47*34.6*67.1,"")</f>
        <v>229.86732673267326</v>
      </c>
      <c r="M47" s="17" t="str">
        <f>IF(Z47="","",(IF(Z47&gt;=2271,"7.4",IF(Z47&gt;=2101,"8.7",IF(Z47&gt;=1991,"9.4",IF(Z47&gt;=1871,"10.2",IF(Z47&gt;=1761,"11.1",IF(Z47&gt;=1651,"12.2",IF(Z47&gt;=1531,"13.2",IF(Z47&gt;=1421,"14.4",IF(Z47&gt;=1311,"15.8",IF(Z47&gt;=1196,"17.2",IF(Z47&gt;=1081,"18.7",IF(Z47&gt;=971,"20.5",IF(Z47&gt;=856,"20.8",IF(Z47&gt;=741,"21.0",IF(Z47&gt;=601,"21.8","22.5")))))))))))))))))</f>
        <v>10.2</v>
      </c>
      <c r="N47" s="16" t="str">
        <f>IF(Z47="","",(IF(Z47&gt;=2271,"10.6",IF(Z47&gt;=2101,"11.9",IF(Z47&gt;=1991,"12.7",IF(Z47&gt;=1871,"13.5",IF(Z47&gt;=1761,"14.4",IF(Z47&gt;=1651,"15.4",IF(Z47&gt;=1531,"16.5",IF(Z47&gt;=1421,"17.6",IF(Z47&gt;=1311,"19.0",IF(Z47&gt;=1196,"20.3",IF(Z47&gt;=1081,"21.8",IF(Z47&gt;=971,"23.4",IF(Z47&gt;=856,"23.7",IF(Z47&gt;=741,"24.5","24.6"))))))))))))))))</f>
        <v>13.5</v>
      </c>
      <c r="O47" s="15" t="str">
        <f>IF(Z47="","",IF(AE47="",TEXT(AB47,"#,##0.0"),IF(AB47-AE47&gt;0,CONCATENATE(TEXT(AE47,"#,##0.0"),"~",TEXT(AB47,"#,##0.0")),TEXT(AB47,"#,##0.0"))))</f>
        <v>19.2</v>
      </c>
      <c r="P47" s="13" t="s">
        <v>10</v>
      </c>
      <c r="Q47" s="14" t="s">
        <v>9</v>
      </c>
      <c r="R47" s="13" t="s">
        <v>16</v>
      </c>
      <c r="S47" s="12"/>
      <c r="T47" s="11" t="str">
        <f>IF((LEFT(D47,1)="6"),"☆☆☆☆☆",IF((LEFT(D47,1)="5"),"☆☆☆☆",IF((LEFT(D47,1)="4"),"☆☆☆"," ")))</f>
        <v>☆☆☆</v>
      </c>
      <c r="U47" s="10">
        <f>IF(K47="","",ROUNDDOWN(K47/M47*100,0))</f>
        <v>99</v>
      </c>
      <c r="V47" s="9">
        <f>IF(K47="","",ROUNDDOWN(K47/N47*100,0))</f>
        <v>74</v>
      </c>
      <c r="W47" s="9">
        <f>IF(Z47="","",IF(AF47="",IF(AC47&lt;55,"",AC47),IF(AF47-AC47&gt;0,CONCATENATE(AC47,"~",AF47),AC47)))</f>
        <v>52</v>
      </c>
      <c r="X47" s="8" t="str">
        <f>IF(AC47&lt;55,"",AD47)</f>
        <v/>
      </c>
      <c r="Z47" s="7">
        <v>1990</v>
      </c>
      <c r="AA47" s="7">
        <v>1990</v>
      </c>
      <c r="AB47" s="6">
        <f>IF(Z47="","",(ROUND(IF(Z47&gt;=2759,9.5,IF(Z47&lt;2759,(-2.47/1000000*Z47*Z47)-(8.52/10000*Z47)+30.65)),1)))</f>
        <v>19.2</v>
      </c>
      <c r="AC47" s="5">
        <f>IF(K47="","",ROUNDDOWN(K47/AB47*100,0))</f>
        <v>52</v>
      </c>
      <c r="AD47" s="5" t="str">
        <f>IF(AC47="","",IF(AC47&gt;=125,"★7.5",IF(AC47&gt;=120,"★7.0",IF(AC47&gt;=115,"★6.5",IF(AC47&gt;=110,"★6.0",IF(AC47&gt;=105,"★5.5",IF(AC47&gt;=100,"★5.0",IF(AC47&gt;=95,"★4.5",IF(AC47&gt;=90,"★4.0",IF(AC47&gt;=85,"★3.5",IF(AC47&gt;=80,"★3.0",IF(AC47&gt;=75,"★2.5",IF(AC47&gt;=70,"★2.0",IF(AC47&gt;=65,"★1.5",IF(AC47&gt;=60,"★1.0",IF(AC47&gt;=55,"★0.5"," "))))))))))))))))</f>
        <v xml:space="preserve"> </v>
      </c>
      <c r="AE47" s="6">
        <f>IF(AA47="","",(ROUND(IF(AA47&gt;=2759,9.5,IF(AA47&lt;2759,(-2.47/1000000*AA47*AA47)-(8.52/10000*AA47)+30.65)),1)))</f>
        <v>19.2</v>
      </c>
      <c r="AF47" s="5">
        <f>IF(AE47="","",IF(K47="","",ROUNDDOWN(K47/AE47*100,0)))</f>
        <v>52</v>
      </c>
      <c r="AG47" s="5" t="str">
        <f>IF(AF47="","",IF(AF47&gt;=125,"★7.5",IF(AF47&gt;=120,"★7.0",IF(AF47&gt;=115,"★6.5",IF(AF47&gt;=110,"★6.0",IF(AF47&gt;=105,"★5.5",IF(AF47&gt;=100,"★5.0",IF(AF47&gt;=95,"★4.5",IF(AF47&gt;=90,"★4.0",IF(AF47&gt;=85,"★3.5",IF(AF47&gt;=80,"★3.0",IF(AF47&gt;=75,"★2.5",IF(AF47&gt;=70,"★2.0",IF(AF47&gt;=65,"★1.5",IF(AF47&gt;=60,"★1.0",IF(AF47&gt;=55,"★0.5"," "))))))))))))))))</f>
        <v xml:space="preserve"> </v>
      </c>
      <c r="AH47" s="4"/>
    </row>
    <row r="48" spans="1:34" ht="24" customHeight="1" x14ac:dyDescent="0.2">
      <c r="A48" s="33"/>
      <c r="B48" s="30"/>
      <c r="C48" s="26"/>
      <c r="D48" s="12" t="s">
        <v>216</v>
      </c>
      <c r="E48" s="22" t="s">
        <v>171</v>
      </c>
      <c r="F48" s="14" t="s">
        <v>49</v>
      </c>
      <c r="G48" s="13">
        <v>2.996</v>
      </c>
      <c r="H48" s="14" t="s">
        <v>11</v>
      </c>
      <c r="I48" s="21" t="str">
        <f>IF(Z48="","",(IF(AA48-Z48&gt;0,CONCATENATE(TEXT(Z48,"#,##0"),"~",TEXT(AA48,"#,##0")),TEXT(Z48,"#,##0"))))</f>
        <v>2,010</v>
      </c>
      <c r="J48" s="20">
        <v>5</v>
      </c>
      <c r="K48" s="19">
        <v>10.1</v>
      </c>
      <c r="L48" s="18">
        <f>IF(K48&gt;0,1/K48*34.6*67.1,"")</f>
        <v>229.86732673267326</v>
      </c>
      <c r="M48" s="17" t="str">
        <f>IF(Z48="","",(IF(Z48&gt;=2271,"7.4",IF(Z48&gt;=2101,"8.7",IF(Z48&gt;=1991,"9.4",IF(Z48&gt;=1871,"10.2",IF(Z48&gt;=1761,"11.1",IF(Z48&gt;=1651,"12.2",IF(Z48&gt;=1531,"13.2",IF(Z48&gt;=1421,"14.4",IF(Z48&gt;=1311,"15.8",IF(Z48&gt;=1196,"17.2",IF(Z48&gt;=1081,"18.7",IF(Z48&gt;=971,"20.5",IF(Z48&gt;=856,"20.8",IF(Z48&gt;=741,"21.0",IF(Z48&gt;=601,"21.8","22.5")))))))))))))))))</f>
        <v>9.4</v>
      </c>
      <c r="N48" s="16" t="str">
        <f>IF(Z48="","",(IF(Z48&gt;=2271,"10.6",IF(Z48&gt;=2101,"11.9",IF(Z48&gt;=1991,"12.7",IF(Z48&gt;=1871,"13.5",IF(Z48&gt;=1761,"14.4",IF(Z48&gt;=1651,"15.4",IF(Z48&gt;=1531,"16.5",IF(Z48&gt;=1421,"17.6",IF(Z48&gt;=1311,"19.0",IF(Z48&gt;=1196,"20.3",IF(Z48&gt;=1081,"21.8",IF(Z48&gt;=971,"23.4",IF(Z48&gt;=856,"23.7",IF(Z48&gt;=741,"24.5","24.6"))))))))))))))))</f>
        <v>12.7</v>
      </c>
      <c r="O48" s="15" t="str">
        <f>IF(Z48="","",IF(AE48="",TEXT(AB48,"#,##0.0"),IF(AB48-AE48&gt;0,CONCATENATE(TEXT(AE48,"#,##0.0"),"~",TEXT(AB48,"#,##0.0")),TEXT(AB48,"#,##0.0"))))</f>
        <v>19.0</v>
      </c>
      <c r="P48" s="13" t="s">
        <v>10</v>
      </c>
      <c r="Q48" s="14" t="s">
        <v>9</v>
      </c>
      <c r="R48" s="13" t="s">
        <v>16</v>
      </c>
      <c r="S48" s="12"/>
      <c r="T48" s="11" t="str">
        <f>IF((LEFT(D48,1)="6"),"☆☆☆☆☆",IF((LEFT(D48,1)="5"),"☆☆☆☆",IF((LEFT(D48,1)="4"),"☆☆☆"," ")))</f>
        <v>☆☆☆</v>
      </c>
      <c r="U48" s="10">
        <f>IF(K48="","",ROUNDDOWN(K48/M48*100,0))</f>
        <v>107</v>
      </c>
      <c r="V48" s="9">
        <f>IF(K48="","",ROUNDDOWN(K48/N48*100,0))</f>
        <v>79</v>
      </c>
      <c r="W48" s="9">
        <f>IF(Z48="","",IF(AF48="",IF(AC48&lt;55,"",AC48),IF(AF48-AC48&gt;0,CONCATENATE(AC48,"~",AF48),AC48)))</f>
        <v>53</v>
      </c>
      <c r="X48" s="8" t="str">
        <f>IF(AC48&lt;55,"",AD48)</f>
        <v/>
      </c>
      <c r="Z48" s="7">
        <v>2010</v>
      </c>
      <c r="AA48" s="7">
        <v>2010</v>
      </c>
      <c r="AB48" s="6">
        <f>IF(Z48="","",(ROUND(IF(Z48&gt;=2759,9.5,IF(Z48&lt;2759,(-2.47/1000000*Z48*Z48)-(8.52/10000*Z48)+30.65)),1)))</f>
        <v>19</v>
      </c>
      <c r="AC48" s="5">
        <f>IF(K48="","",ROUNDDOWN(K48/AB48*100,0))</f>
        <v>53</v>
      </c>
      <c r="AD48" s="5" t="str">
        <f>IF(AC48="","",IF(AC48&gt;=125,"★7.5",IF(AC48&gt;=120,"★7.0",IF(AC48&gt;=115,"★6.5",IF(AC48&gt;=110,"★6.0",IF(AC48&gt;=105,"★5.5",IF(AC48&gt;=100,"★5.0",IF(AC48&gt;=95,"★4.5",IF(AC48&gt;=90,"★4.0",IF(AC48&gt;=85,"★3.5",IF(AC48&gt;=80,"★3.0",IF(AC48&gt;=75,"★2.5",IF(AC48&gt;=70,"★2.0",IF(AC48&gt;=65,"★1.5",IF(AC48&gt;=60,"★1.0",IF(AC48&gt;=55,"★0.5"," "))))))))))))))))</f>
        <v xml:space="preserve"> </v>
      </c>
      <c r="AE48" s="6">
        <f>IF(AA48="","",(ROUND(IF(AA48&gt;=2759,9.5,IF(AA48&lt;2759,(-2.47/1000000*AA48*AA48)-(8.52/10000*AA48)+30.65)),1)))</f>
        <v>19</v>
      </c>
      <c r="AF48" s="5">
        <f>IF(AE48="","",IF(K48="","",ROUNDDOWN(K48/AE48*100,0)))</f>
        <v>53</v>
      </c>
      <c r="AG48" s="5" t="str">
        <f>IF(AF48="","",IF(AF48&gt;=125,"★7.5",IF(AF48&gt;=120,"★7.0",IF(AF48&gt;=115,"★6.5",IF(AF48&gt;=110,"★6.0",IF(AF48&gt;=105,"★5.5",IF(AF48&gt;=100,"★5.0",IF(AF48&gt;=95,"★4.5",IF(AF48&gt;=90,"★4.0",IF(AF48&gt;=85,"★3.5",IF(AF48&gt;=80,"★3.0",IF(AF48&gt;=75,"★2.5",IF(AF48&gt;=70,"★2.0",IF(AF48&gt;=65,"★1.5",IF(AF48&gt;=60,"★1.0",IF(AF48&gt;=55,"★0.5"," "))))))))))))))))</f>
        <v xml:space="preserve"> </v>
      </c>
      <c r="AH48" s="4"/>
    </row>
    <row r="49" spans="1:34" ht="33.75" x14ac:dyDescent="0.2">
      <c r="A49" s="34"/>
      <c r="B49" s="24"/>
      <c r="C49" s="23" t="s">
        <v>215</v>
      </c>
      <c r="D49" s="12" t="s">
        <v>214</v>
      </c>
      <c r="E49" s="22" t="s">
        <v>213</v>
      </c>
      <c r="F49" s="14" t="s">
        <v>167</v>
      </c>
      <c r="G49" s="13">
        <v>1.496</v>
      </c>
      <c r="H49" s="14" t="s">
        <v>18</v>
      </c>
      <c r="I49" s="21" t="str">
        <f>IF(Z49="","",(IF(AA49-Z49&gt;0,CONCATENATE(TEXT(Z49,"#,##0"),"~",TEXT(AA49,"#,##0")),TEXT(Z49,"#,##0"))))</f>
        <v>1,690~1,760</v>
      </c>
      <c r="J49" s="20">
        <v>5</v>
      </c>
      <c r="K49" s="19">
        <v>12.8</v>
      </c>
      <c r="L49" s="18">
        <f>IF(K49&gt;0,1/K49*34.6*67.1,"")</f>
        <v>181.37968749999999</v>
      </c>
      <c r="M49" s="17" t="str">
        <f>IF(Z49="","",(IF(Z49&gt;=2271,"7.4",IF(Z49&gt;=2101,"8.7",IF(Z49&gt;=1991,"9.4",IF(Z49&gt;=1871,"10.2",IF(Z49&gt;=1761,"11.1",IF(Z49&gt;=1651,"12.2",IF(Z49&gt;=1531,"13.2",IF(Z49&gt;=1421,"14.4",IF(Z49&gt;=1311,"15.8",IF(Z49&gt;=1196,"17.2",IF(Z49&gt;=1081,"18.7",IF(Z49&gt;=971,"20.5",IF(Z49&gt;=856,"20.8",IF(Z49&gt;=741,"21.0",IF(Z49&gt;=601,"21.8","22.5")))))))))))))))))</f>
        <v>12.2</v>
      </c>
      <c r="N49" s="16" t="str">
        <f>IF(Z49="","",(IF(Z49&gt;=2271,"10.6",IF(Z49&gt;=2101,"11.9",IF(Z49&gt;=1991,"12.7",IF(Z49&gt;=1871,"13.5",IF(Z49&gt;=1761,"14.4",IF(Z49&gt;=1651,"15.4",IF(Z49&gt;=1531,"16.5",IF(Z49&gt;=1421,"17.6",IF(Z49&gt;=1311,"19.0",IF(Z49&gt;=1196,"20.3",IF(Z49&gt;=1081,"21.8",IF(Z49&gt;=971,"23.4",IF(Z49&gt;=856,"23.7",IF(Z49&gt;=741,"24.5","24.6"))))))))))))))))</f>
        <v>15.4</v>
      </c>
      <c r="O49" s="15" t="str">
        <f>IF(Z49="","",IF(AE49="",TEXT(AB49,"#,##0.0"),IF(AB49-AE49&gt;0,CONCATENATE(TEXT(AE49,"#,##0.0"),"~",TEXT(AB49,"#,##0.0")),TEXT(AB49,"#,##0.0"))))</f>
        <v>21.5~22.2</v>
      </c>
      <c r="P49" s="13" t="s">
        <v>10</v>
      </c>
      <c r="Q49" s="14" t="s">
        <v>9</v>
      </c>
      <c r="R49" s="13" t="s">
        <v>8</v>
      </c>
      <c r="S49" s="12"/>
      <c r="T49" s="11" t="str">
        <f>IF((LEFT(D49,1)="6"),"☆☆☆☆☆",IF((LEFT(D49,1)="5"),"☆☆☆☆",IF((LEFT(D49,1)="4"),"☆☆☆"," ")))</f>
        <v>☆☆☆</v>
      </c>
      <c r="U49" s="10">
        <f>IF(K49="","",ROUNDDOWN(K49/M49*100,0))</f>
        <v>104</v>
      </c>
      <c r="V49" s="9">
        <f>IF(K49="","",ROUNDDOWN(K49/N49*100,0))</f>
        <v>83</v>
      </c>
      <c r="W49" s="9" t="str">
        <f>IF(Z49="","",IF(AF49="",IF(AC49&lt;55,"",AC49),IF(AF49-AC49&gt;0,CONCATENATE(AC49,"~",AF49),AC49)))</f>
        <v>57~59</v>
      </c>
      <c r="X49" s="8" t="str">
        <f>IF(AC49&lt;55,"",AD49)</f>
        <v>★0.5</v>
      </c>
      <c r="Z49" s="7">
        <v>1690</v>
      </c>
      <c r="AA49" s="7">
        <v>1760</v>
      </c>
      <c r="AB49" s="6">
        <f>IF(Z49="","",(ROUND(IF(Z49&gt;=2759,9.5,IF(Z49&lt;2759,(-2.47/1000000*Z49*Z49)-(8.52/10000*Z49)+30.65)),1)))</f>
        <v>22.2</v>
      </c>
      <c r="AC49" s="5">
        <f>IF(K49="","",ROUNDDOWN(K49/AB49*100,0))</f>
        <v>57</v>
      </c>
      <c r="AD49" s="5" t="str">
        <f>IF(AC49="","",IF(AC49&gt;=125,"★7.5",IF(AC49&gt;=120,"★7.0",IF(AC49&gt;=115,"★6.5",IF(AC49&gt;=110,"★6.0",IF(AC49&gt;=105,"★5.5",IF(AC49&gt;=100,"★5.0",IF(AC49&gt;=95,"★4.5",IF(AC49&gt;=90,"★4.0",IF(AC49&gt;=85,"★3.5",IF(AC49&gt;=80,"★3.0",IF(AC49&gt;=75,"★2.5",IF(AC49&gt;=70,"★2.0",IF(AC49&gt;=65,"★1.5",IF(AC49&gt;=60,"★1.0",IF(AC49&gt;=55,"★0.5"," "))))))))))))))))</f>
        <v>★0.5</v>
      </c>
      <c r="AE49" s="6">
        <f>IF(AA49="","",(ROUND(IF(AA49&gt;=2759,9.5,IF(AA49&lt;2759,(-2.47/1000000*AA49*AA49)-(8.52/10000*AA49)+30.65)),1)))</f>
        <v>21.5</v>
      </c>
      <c r="AF49" s="5">
        <f>IF(AE49="","",IF(K49="","",ROUNDDOWN(K49/AE49*100,0)))</f>
        <v>59</v>
      </c>
      <c r="AG49" s="5" t="str">
        <f>IF(AF49="","",IF(AF49&gt;=125,"★7.5",IF(AF49&gt;=120,"★7.0",IF(AF49&gt;=115,"★6.5",IF(AF49&gt;=110,"★6.0",IF(AF49&gt;=105,"★5.5",IF(AF49&gt;=100,"★5.0",IF(AF49&gt;=95,"★4.5",IF(AF49&gt;=90,"★4.0",IF(AF49&gt;=85,"★3.5",IF(AF49&gt;=80,"★3.0",IF(AF49&gt;=75,"★2.5",IF(AF49&gt;=70,"★2.0",IF(AF49&gt;=65,"★1.5",IF(AF49&gt;=60,"★1.0",IF(AF49&gt;=55,"★0.5"," "))))))))))))))))</f>
        <v>★0.5</v>
      </c>
      <c r="AH49" s="4"/>
    </row>
    <row r="50" spans="1:34" ht="24" customHeight="1" x14ac:dyDescent="0.2">
      <c r="A50" s="33"/>
      <c r="B50" s="27"/>
      <c r="C50" s="26" t="s">
        <v>212</v>
      </c>
      <c r="D50" s="12" t="s">
        <v>211</v>
      </c>
      <c r="E50" s="22" t="s">
        <v>199</v>
      </c>
      <c r="F50" s="14" t="s">
        <v>167</v>
      </c>
      <c r="G50" s="13">
        <v>1.496</v>
      </c>
      <c r="H50" s="14" t="s">
        <v>18</v>
      </c>
      <c r="I50" s="21" t="str">
        <f>IF(Z50="","",(IF(AA50-Z50&gt;0,CONCATENATE(TEXT(Z50,"#,##0"),"~",TEXT(AA50,"#,##0")),TEXT(Z50,"#,##0"))))</f>
        <v>1,750</v>
      </c>
      <c r="J50" s="20">
        <v>5</v>
      </c>
      <c r="K50" s="19">
        <v>12.3</v>
      </c>
      <c r="L50" s="18">
        <f>IF(K50&gt;0,1/K50*34.6*67.1,"")</f>
        <v>188.75284552845525</v>
      </c>
      <c r="M50" s="17" t="str">
        <f>IF(Z50="","",(IF(Z50&gt;=2271,"7.4",IF(Z50&gt;=2101,"8.7",IF(Z50&gt;=1991,"9.4",IF(Z50&gt;=1871,"10.2",IF(Z50&gt;=1761,"11.1",IF(Z50&gt;=1651,"12.2",IF(Z50&gt;=1531,"13.2",IF(Z50&gt;=1421,"14.4",IF(Z50&gt;=1311,"15.8",IF(Z50&gt;=1196,"17.2",IF(Z50&gt;=1081,"18.7",IF(Z50&gt;=971,"20.5",IF(Z50&gt;=856,"20.8",IF(Z50&gt;=741,"21.0",IF(Z50&gt;=601,"21.8","22.5")))))))))))))))))</f>
        <v>12.2</v>
      </c>
      <c r="N50" s="16" t="str">
        <f>IF(Z50="","",(IF(Z50&gt;=2271,"10.6",IF(Z50&gt;=2101,"11.9",IF(Z50&gt;=1991,"12.7",IF(Z50&gt;=1871,"13.5",IF(Z50&gt;=1761,"14.4",IF(Z50&gt;=1651,"15.4",IF(Z50&gt;=1531,"16.5",IF(Z50&gt;=1421,"17.6",IF(Z50&gt;=1311,"19.0",IF(Z50&gt;=1196,"20.3",IF(Z50&gt;=1081,"21.8",IF(Z50&gt;=971,"23.4",IF(Z50&gt;=856,"23.7",IF(Z50&gt;=741,"24.5","24.6"))))))))))))))))</f>
        <v>15.4</v>
      </c>
      <c r="O50" s="15" t="str">
        <f>IF(Z50="","",IF(AE50="",TEXT(AB50,"#,##0.0"),IF(AB50-AE50&gt;0,CONCATENATE(TEXT(AE50,"#,##0.0"),"~",TEXT(AB50,"#,##0.0")),TEXT(AB50,"#,##0.0"))))</f>
        <v>21.6</v>
      </c>
      <c r="P50" s="13" t="s">
        <v>10</v>
      </c>
      <c r="Q50" s="14" t="s">
        <v>9</v>
      </c>
      <c r="R50" s="13" t="s">
        <v>16</v>
      </c>
      <c r="S50" s="12"/>
      <c r="T50" s="11" t="str">
        <f>IF((LEFT(D50,1)="6"),"☆☆☆☆☆",IF((LEFT(D50,1)="5"),"☆☆☆☆",IF((LEFT(D50,1)="4"),"☆☆☆"," ")))</f>
        <v>☆☆☆</v>
      </c>
      <c r="U50" s="10">
        <f>IF(K50="","",ROUNDDOWN(K50/M50*100,0))</f>
        <v>100</v>
      </c>
      <c r="V50" s="9">
        <f>IF(K50="","",ROUNDDOWN(K50/N50*100,0))</f>
        <v>79</v>
      </c>
      <c r="W50" s="9">
        <f>IF(Z50="","",IF(AF50="",IF(AC50&lt;55,"",AC50),IF(AF50-AC50&gt;0,CONCATENATE(AC50,"~",AF50),AC50)))</f>
        <v>56</v>
      </c>
      <c r="X50" s="8" t="str">
        <f>IF(AC50&lt;55,"",AD50)</f>
        <v>★0.5</v>
      </c>
      <c r="Z50" s="7">
        <v>1750</v>
      </c>
      <c r="AA50" s="7">
        <v>1750</v>
      </c>
      <c r="AB50" s="6">
        <f>IF(Z50="","",(ROUND(IF(Z50&gt;=2759,9.5,IF(Z50&lt;2759,(-2.47/1000000*Z50*Z50)-(8.52/10000*Z50)+30.65)),1)))</f>
        <v>21.6</v>
      </c>
      <c r="AC50" s="5">
        <f>IF(K50="","",ROUNDDOWN(K50/AB50*100,0))</f>
        <v>56</v>
      </c>
      <c r="AD50" s="5" t="str">
        <f>IF(AC50="","",IF(AC50&gt;=125,"★7.5",IF(AC50&gt;=120,"★7.0",IF(AC50&gt;=115,"★6.5",IF(AC50&gt;=110,"★6.0",IF(AC50&gt;=105,"★5.5",IF(AC50&gt;=100,"★5.0",IF(AC50&gt;=95,"★4.5",IF(AC50&gt;=90,"★4.0",IF(AC50&gt;=85,"★3.5",IF(AC50&gt;=80,"★3.0",IF(AC50&gt;=75,"★2.5",IF(AC50&gt;=70,"★2.0",IF(AC50&gt;=65,"★1.5",IF(AC50&gt;=60,"★1.0",IF(AC50&gt;=55,"★0.5"," "))))))))))))))))</f>
        <v>★0.5</v>
      </c>
      <c r="AE50" s="6">
        <f>IF(AA50="","",(ROUND(IF(AA50&gt;=2759,9.5,IF(AA50&lt;2759,(-2.47/1000000*AA50*AA50)-(8.52/10000*AA50)+30.65)),1)))</f>
        <v>21.6</v>
      </c>
      <c r="AF50" s="5">
        <f>IF(AE50="","",IF(K50="","",ROUNDDOWN(K50/AE50*100,0)))</f>
        <v>56</v>
      </c>
      <c r="AG50" s="5" t="str">
        <f>IF(AF50="","",IF(AF50&gt;=125,"★7.5",IF(AF50&gt;=120,"★7.0",IF(AF50&gt;=115,"★6.5",IF(AF50&gt;=110,"★6.0",IF(AF50&gt;=105,"★5.5",IF(AF50&gt;=100,"★5.0",IF(AF50&gt;=95,"★4.5",IF(AF50&gt;=90,"★4.0",IF(AF50&gt;=85,"★3.5",IF(AF50&gt;=80,"★3.0",IF(AF50&gt;=75,"★2.5",IF(AF50&gt;=70,"★2.0",IF(AF50&gt;=65,"★1.5",IF(AF50&gt;=60,"★1.0",IF(AF50&gt;=55,"★0.5"," "))))))))))))))))</f>
        <v>★0.5</v>
      </c>
      <c r="AH50" s="4"/>
    </row>
    <row r="51" spans="1:34" ht="24" customHeight="1" x14ac:dyDescent="0.2">
      <c r="A51" s="33"/>
      <c r="B51" s="30"/>
      <c r="C51" s="26"/>
      <c r="D51" s="12" t="s">
        <v>211</v>
      </c>
      <c r="E51" s="22" t="s">
        <v>197</v>
      </c>
      <c r="F51" s="14" t="s">
        <v>167</v>
      </c>
      <c r="G51" s="13">
        <v>1.496</v>
      </c>
      <c r="H51" s="14" t="s">
        <v>18</v>
      </c>
      <c r="I51" s="21" t="str">
        <f>IF(Z51="","",(IF(AA51-Z51&gt;0,CONCATENATE(TEXT(Z51,"#,##0"),"~",TEXT(AA51,"#,##0")),TEXT(Z51,"#,##0"))))</f>
        <v>1,780~1,820</v>
      </c>
      <c r="J51" s="20">
        <v>5</v>
      </c>
      <c r="K51" s="19">
        <v>12.3</v>
      </c>
      <c r="L51" s="18">
        <f>IF(K51&gt;0,1/K51*34.6*67.1,"")</f>
        <v>188.75284552845525</v>
      </c>
      <c r="M51" s="17" t="str">
        <f>IF(Z51="","",(IF(Z51&gt;=2271,"7.4",IF(Z51&gt;=2101,"8.7",IF(Z51&gt;=1991,"9.4",IF(Z51&gt;=1871,"10.2",IF(Z51&gt;=1761,"11.1",IF(Z51&gt;=1651,"12.2",IF(Z51&gt;=1531,"13.2",IF(Z51&gt;=1421,"14.4",IF(Z51&gt;=1311,"15.8",IF(Z51&gt;=1196,"17.2",IF(Z51&gt;=1081,"18.7",IF(Z51&gt;=971,"20.5",IF(Z51&gt;=856,"20.8",IF(Z51&gt;=741,"21.0",IF(Z51&gt;=601,"21.8","22.5")))))))))))))))))</f>
        <v>11.1</v>
      </c>
      <c r="N51" s="16" t="str">
        <f>IF(Z51="","",(IF(Z51&gt;=2271,"10.6",IF(Z51&gt;=2101,"11.9",IF(Z51&gt;=1991,"12.7",IF(Z51&gt;=1871,"13.5",IF(Z51&gt;=1761,"14.4",IF(Z51&gt;=1651,"15.4",IF(Z51&gt;=1531,"16.5",IF(Z51&gt;=1421,"17.6",IF(Z51&gt;=1311,"19.0",IF(Z51&gt;=1196,"20.3",IF(Z51&gt;=1081,"21.8",IF(Z51&gt;=971,"23.4",IF(Z51&gt;=856,"23.7",IF(Z51&gt;=741,"24.5","24.6"))))))))))))))))</f>
        <v>14.4</v>
      </c>
      <c r="O51" s="15" t="str">
        <f>IF(Z51="","",IF(AE51="",TEXT(AB51,"#,##0.0"),IF(AB51-AE51&gt;0,CONCATENATE(TEXT(AE51,"#,##0.0"),"~",TEXT(AB51,"#,##0.0")),TEXT(AB51,"#,##0.0"))))</f>
        <v>20.9~21.3</v>
      </c>
      <c r="P51" s="13" t="s">
        <v>10</v>
      </c>
      <c r="Q51" s="14" t="s">
        <v>9</v>
      </c>
      <c r="R51" s="13" t="s">
        <v>16</v>
      </c>
      <c r="S51" s="12"/>
      <c r="T51" s="11" t="str">
        <f>IF((LEFT(D51,1)="6"),"☆☆☆☆☆",IF((LEFT(D51,1)="5"),"☆☆☆☆",IF((LEFT(D51,1)="4"),"☆☆☆"," ")))</f>
        <v>☆☆☆</v>
      </c>
      <c r="U51" s="10">
        <f>IF(K51="","",ROUNDDOWN(K51/M51*100,0))</f>
        <v>110</v>
      </c>
      <c r="V51" s="9">
        <f>IF(K51="","",ROUNDDOWN(K51/N51*100,0))</f>
        <v>85</v>
      </c>
      <c r="W51" s="9" t="str">
        <f>IF(Z51="","",IF(AF51="",IF(AC51&lt;55,"",AC51),IF(AF51-AC51&gt;0,CONCATENATE(AC51,"~",AF51),AC51)))</f>
        <v>57~58</v>
      </c>
      <c r="X51" s="8" t="str">
        <f>IF(AC51&lt;55,"",AD51)</f>
        <v>★0.5</v>
      </c>
      <c r="Z51" s="7">
        <v>1780</v>
      </c>
      <c r="AA51" s="7">
        <v>1820</v>
      </c>
      <c r="AB51" s="6">
        <f>IF(Z51="","",(ROUND(IF(Z51&gt;=2759,9.5,IF(Z51&lt;2759,(-2.47/1000000*Z51*Z51)-(8.52/10000*Z51)+30.65)),1)))</f>
        <v>21.3</v>
      </c>
      <c r="AC51" s="5">
        <f>IF(K51="","",ROUNDDOWN(K51/AB51*100,0))</f>
        <v>57</v>
      </c>
      <c r="AD51" s="5" t="str">
        <f>IF(AC51="","",IF(AC51&gt;=125,"★7.5",IF(AC51&gt;=120,"★7.0",IF(AC51&gt;=115,"★6.5",IF(AC51&gt;=110,"★6.0",IF(AC51&gt;=105,"★5.5",IF(AC51&gt;=100,"★5.0",IF(AC51&gt;=95,"★4.5",IF(AC51&gt;=90,"★4.0",IF(AC51&gt;=85,"★3.5",IF(AC51&gt;=80,"★3.0",IF(AC51&gt;=75,"★2.5",IF(AC51&gt;=70,"★2.0",IF(AC51&gt;=65,"★1.5",IF(AC51&gt;=60,"★1.0",IF(AC51&gt;=55,"★0.5"," "))))))))))))))))</f>
        <v>★0.5</v>
      </c>
      <c r="AE51" s="6">
        <f>IF(AA51="","",(ROUND(IF(AA51&gt;=2759,9.5,IF(AA51&lt;2759,(-2.47/1000000*AA51*AA51)-(8.52/10000*AA51)+30.65)),1)))</f>
        <v>20.9</v>
      </c>
      <c r="AF51" s="5">
        <f>IF(AE51="","",IF(K51="","",ROUNDDOWN(K51/AE51*100,0)))</f>
        <v>58</v>
      </c>
      <c r="AG51" s="5" t="str">
        <f>IF(AF51="","",IF(AF51&gt;=125,"★7.5",IF(AF51&gt;=120,"★7.0",IF(AF51&gt;=115,"★6.5",IF(AF51&gt;=110,"★6.0",IF(AF51&gt;=105,"★5.5",IF(AF51&gt;=100,"★5.0",IF(AF51&gt;=95,"★4.5",IF(AF51&gt;=90,"★4.0",IF(AF51&gt;=85,"★3.5",IF(AF51&gt;=80,"★3.0",IF(AF51&gt;=75,"★2.5",IF(AF51&gt;=70,"★2.0",IF(AF51&gt;=65,"★1.5",IF(AF51&gt;=60,"★1.0",IF(AF51&gt;=55,"★0.5"," "))))))))))))))))</f>
        <v>★0.5</v>
      </c>
      <c r="AH51" s="4"/>
    </row>
    <row r="52" spans="1:34" ht="24" customHeight="1" x14ac:dyDescent="0.2">
      <c r="A52" s="33"/>
      <c r="B52" s="27"/>
      <c r="C52" s="31" t="s">
        <v>210</v>
      </c>
      <c r="D52" s="12" t="s">
        <v>208</v>
      </c>
      <c r="E52" s="22" t="s">
        <v>209</v>
      </c>
      <c r="F52" s="14" t="s">
        <v>183</v>
      </c>
      <c r="G52" s="13">
        <v>1.9910000000000001</v>
      </c>
      <c r="H52" s="14" t="s">
        <v>18</v>
      </c>
      <c r="I52" s="21" t="str">
        <f>IF(Z52="","",(IF(AA52-Z52&gt;0,CONCATENATE(TEXT(Z52,"#,##0"),"~",TEXT(AA52,"#,##0")),TEXT(Z52,"#,##0"))))</f>
        <v>1,710~1,750</v>
      </c>
      <c r="J52" s="20">
        <v>5</v>
      </c>
      <c r="K52" s="19">
        <v>11.7</v>
      </c>
      <c r="L52" s="18">
        <f>IF(K52&gt;0,1/K52*34.6*67.1,"")</f>
        <v>198.43247863247862</v>
      </c>
      <c r="M52" s="17" t="str">
        <f>IF(Z52="","",(IF(Z52&gt;=2271,"7.4",IF(Z52&gt;=2101,"8.7",IF(Z52&gt;=1991,"9.4",IF(Z52&gt;=1871,"10.2",IF(Z52&gt;=1761,"11.1",IF(Z52&gt;=1651,"12.2",IF(Z52&gt;=1531,"13.2",IF(Z52&gt;=1421,"14.4",IF(Z52&gt;=1311,"15.8",IF(Z52&gt;=1196,"17.2",IF(Z52&gt;=1081,"18.7",IF(Z52&gt;=971,"20.5",IF(Z52&gt;=856,"20.8",IF(Z52&gt;=741,"21.0",IF(Z52&gt;=601,"21.8","22.5")))))))))))))))))</f>
        <v>12.2</v>
      </c>
      <c r="N52" s="16" t="str">
        <f>IF(Z52="","",(IF(Z52&gt;=2271,"10.6",IF(Z52&gt;=2101,"11.9",IF(Z52&gt;=1991,"12.7",IF(Z52&gt;=1871,"13.5",IF(Z52&gt;=1761,"14.4",IF(Z52&gt;=1651,"15.4",IF(Z52&gt;=1531,"16.5",IF(Z52&gt;=1421,"17.6",IF(Z52&gt;=1311,"19.0",IF(Z52&gt;=1196,"20.3",IF(Z52&gt;=1081,"21.8",IF(Z52&gt;=971,"23.4",IF(Z52&gt;=856,"23.7",IF(Z52&gt;=741,"24.5","24.6"))))))))))))))))</f>
        <v>15.4</v>
      </c>
      <c r="O52" s="15" t="str">
        <f>IF(Z52="","",IF(AE52="",TEXT(AB52,"#,##0.0"),IF(AB52-AE52&gt;0,CONCATENATE(TEXT(AE52,"#,##0.0"),"~",TEXT(AB52,"#,##0.0")),TEXT(AB52,"#,##0.0"))))</f>
        <v>21.6~22.0</v>
      </c>
      <c r="P52" s="13" t="s">
        <v>62</v>
      </c>
      <c r="Q52" s="14" t="s">
        <v>9</v>
      </c>
      <c r="R52" s="13" t="s">
        <v>8</v>
      </c>
      <c r="S52" s="12"/>
      <c r="T52" s="11" t="str">
        <f>IF((LEFT(D52,1)="6"),"☆☆☆☆☆",IF((LEFT(D52,1)="5"),"☆☆☆☆",IF((LEFT(D52,1)="4"),"☆☆☆"," ")))</f>
        <v>☆☆☆☆</v>
      </c>
      <c r="U52" s="10">
        <f>IF(K52="","",ROUNDDOWN(K52/M52*100,0))</f>
        <v>95</v>
      </c>
      <c r="V52" s="9">
        <f>IF(K52="","",ROUNDDOWN(K52/N52*100,0))</f>
        <v>75</v>
      </c>
      <c r="W52" s="9" t="str">
        <f>IF(Z52="","",IF(AF52="",IF(AC52&lt;55,"",AC52),IF(AF52-AC52&gt;0,CONCATENATE(AC52,"~",AF52),AC52)))</f>
        <v>53~54</v>
      </c>
      <c r="X52" s="8" t="str">
        <f>IF(AC52&lt;55,"",AD52)</f>
        <v/>
      </c>
      <c r="Z52" s="7">
        <v>1710</v>
      </c>
      <c r="AA52" s="7">
        <v>1750</v>
      </c>
      <c r="AB52" s="6">
        <f>IF(Z52="","",(ROUND(IF(Z52&gt;=2759,9.5,IF(Z52&lt;2759,(-2.47/1000000*Z52*Z52)-(8.52/10000*Z52)+30.65)),1)))</f>
        <v>22</v>
      </c>
      <c r="AC52" s="5">
        <f>IF(K52="","",ROUNDDOWN(K52/AB52*100,0))</f>
        <v>53</v>
      </c>
      <c r="AD52" s="5" t="str">
        <f>IF(AC52="","",IF(AC52&gt;=125,"★7.5",IF(AC52&gt;=120,"★7.0",IF(AC52&gt;=115,"★6.5",IF(AC52&gt;=110,"★6.0",IF(AC52&gt;=105,"★5.5",IF(AC52&gt;=100,"★5.0",IF(AC52&gt;=95,"★4.5",IF(AC52&gt;=90,"★4.0",IF(AC52&gt;=85,"★3.5",IF(AC52&gt;=80,"★3.0",IF(AC52&gt;=75,"★2.5",IF(AC52&gt;=70,"★2.0",IF(AC52&gt;=65,"★1.5",IF(AC52&gt;=60,"★1.0",IF(AC52&gt;=55,"★0.5"," "))))))))))))))))</f>
        <v xml:space="preserve"> </v>
      </c>
      <c r="AE52" s="6">
        <f>IF(AA52="","",(ROUND(IF(AA52&gt;=2759,9.5,IF(AA52&lt;2759,(-2.47/1000000*AA52*AA52)-(8.52/10000*AA52)+30.65)),1)))</f>
        <v>21.6</v>
      </c>
      <c r="AF52" s="5">
        <f>IF(AE52="","",IF(K52="","",ROUNDDOWN(K52/AE52*100,0)))</f>
        <v>54</v>
      </c>
      <c r="AG52" s="5" t="str">
        <f>IF(AF52="","",IF(AF52&gt;=125,"★7.5",IF(AF52&gt;=120,"★7.0",IF(AF52&gt;=115,"★6.5",IF(AF52&gt;=110,"★6.0",IF(AF52&gt;=105,"★5.5",IF(AF52&gt;=100,"★5.0",IF(AF52&gt;=95,"★4.5",IF(AF52&gt;=90,"★4.0",IF(AF52&gt;=85,"★3.5",IF(AF52&gt;=80,"★3.0",IF(AF52&gt;=75,"★2.5",IF(AF52&gt;=70,"★2.0",IF(AF52&gt;=65,"★1.5",IF(AF52&gt;=60,"★1.0",IF(AF52&gt;=55,"★0.5"," "))))))))))))))))</f>
        <v xml:space="preserve"> </v>
      </c>
      <c r="AH52" s="4"/>
    </row>
    <row r="53" spans="1:34" ht="24" customHeight="1" x14ac:dyDescent="0.2">
      <c r="A53" s="33"/>
      <c r="B53" s="30"/>
      <c r="C53" s="26"/>
      <c r="D53" s="12" t="s">
        <v>208</v>
      </c>
      <c r="E53" s="22" t="s">
        <v>207</v>
      </c>
      <c r="F53" s="14" t="s">
        <v>183</v>
      </c>
      <c r="G53" s="13">
        <v>1.9910000000000001</v>
      </c>
      <c r="H53" s="14" t="s">
        <v>18</v>
      </c>
      <c r="I53" s="21" t="str">
        <f>IF(Z53="","",(IF(AA53-Z53&gt;0,CONCATENATE(TEXT(Z53,"#,##0"),"~",TEXT(AA53,"#,##0")),TEXT(Z53,"#,##0"))))</f>
        <v>1,780</v>
      </c>
      <c r="J53" s="20">
        <v>5</v>
      </c>
      <c r="K53" s="19">
        <v>11.7</v>
      </c>
      <c r="L53" s="18">
        <f>IF(K53&gt;0,1/K53*34.6*67.1,"")</f>
        <v>198.43247863247862</v>
      </c>
      <c r="M53" s="17" t="str">
        <f>IF(Z53="","",(IF(Z53&gt;=2271,"7.4",IF(Z53&gt;=2101,"8.7",IF(Z53&gt;=1991,"9.4",IF(Z53&gt;=1871,"10.2",IF(Z53&gt;=1761,"11.1",IF(Z53&gt;=1651,"12.2",IF(Z53&gt;=1531,"13.2",IF(Z53&gt;=1421,"14.4",IF(Z53&gt;=1311,"15.8",IF(Z53&gt;=1196,"17.2",IF(Z53&gt;=1081,"18.7",IF(Z53&gt;=971,"20.5",IF(Z53&gt;=856,"20.8",IF(Z53&gt;=741,"21.0",IF(Z53&gt;=601,"21.8","22.5")))))))))))))))))</f>
        <v>11.1</v>
      </c>
      <c r="N53" s="16" t="str">
        <f>IF(Z53="","",(IF(Z53&gt;=2271,"10.6",IF(Z53&gt;=2101,"11.9",IF(Z53&gt;=1991,"12.7",IF(Z53&gt;=1871,"13.5",IF(Z53&gt;=1761,"14.4",IF(Z53&gt;=1651,"15.4",IF(Z53&gt;=1531,"16.5",IF(Z53&gt;=1421,"17.6",IF(Z53&gt;=1311,"19.0",IF(Z53&gt;=1196,"20.3",IF(Z53&gt;=1081,"21.8",IF(Z53&gt;=971,"23.4",IF(Z53&gt;=856,"23.7",IF(Z53&gt;=741,"24.5","24.6"))))))))))))))))</f>
        <v>14.4</v>
      </c>
      <c r="O53" s="15" t="str">
        <f>IF(Z53="","",IF(AE53="",TEXT(AB53,"#,##0.0"),IF(AB53-AE53&gt;0,CONCATENATE(TEXT(AE53,"#,##0.0"),"~",TEXT(AB53,"#,##0.0")),TEXT(AB53,"#,##0.0"))))</f>
        <v>21.3</v>
      </c>
      <c r="P53" s="13" t="s">
        <v>62</v>
      </c>
      <c r="Q53" s="14" t="s">
        <v>9</v>
      </c>
      <c r="R53" s="13" t="s">
        <v>8</v>
      </c>
      <c r="S53" s="12"/>
      <c r="T53" s="11" t="str">
        <f>IF((LEFT(D53,1)="6"),"☆☆☆☆☆",IF((LEFT(D53,1)="5"),"☆☆☆☆",IF((LEFT(D53,1)="4"),"☆☆☆"," ")))</f>
        <v>☆☆☆☆</v>
      </c>
      <c r="U53" s="10">
        <f>IF(K53="","",ROUNDDOWN(K53/M53*100,0))</f>
        <v>105</v>
      </c>
      <c r="V53" s="9">
        <f>IF(K53="","",ROUNDDOWN(K53/N53*100,0))</f>
        <v>81</v>
      </c>
      <c r="W53" s="9">
        <f>IF(Z53="","",IF(AF53="",IF(AC53&lt;55,"",AC53),IF(AF53-AC53&gt;0,CONCATENATE(AC53,"~",AF53),AC53)))</f>
        <v>54</v>
      </c>
      <c r="X53" s="8" t="str">
        <f>IF(AC53&lt;55,"",AD53)</f>
        <v/>
      </c>
      <c r="Z53" s="7">
        <v>1780</v>
      </c>
      <c r="AA53" s="7">
        <v>1780</v>
      </c>
      <c r="AB53" s="6">
        <f>IF(Z53="","",(ROUND(IF(Z53&gt;=2759,9.5,IF(Z53&lt;2759,(-2.47/1000000*Z53*Z53)-(8.52/10000*Z53)+30.65)),1)))</f>
        <v>21.3</v>
      </c>
      <c r="AC53" s="5">
        <f>IF(K53="","",ROUNDDOWN(K53/AB53*100,0))</f>
        <v>54</v>
      </c>
      <c r="AD53" s="5" t="str">
        <f>IF(AC53="","",IF(AC53&gt;=125,"★7.5",IF(AC53&gt;=120,"★7.0",IF(AC53&gt;=115,"★6.5",IF(AC53&gt;=110,"★6.0",IF(AC53&gt;=105,"★5.5",IF(AC53&gt;=100,"★5.0",IF(AC53&gt;=95,"★4.5",IF(AC53&gt;=90,"★4.0",IF(AC53&gt;=85,"★3.5",IF(AC53&gt;=80,"★3.0",IF(AC53&gt;=75,"★2.5",IF(AC53&gt;=70,"★2.0",IF(AC53&gt;=65,"★1.5",IF(AC53&gt;=60,"★1.0",IF(AC53&gt;=55,"★0.5"," "))))))))))))))))</f>
        <v xml:space="preserve"> </v>
      </c>
      <c r="AE53" s="6">
        <f>IF(AA53="","",(ROUND(IF(AA53&gt;=2759,9.5,IF(AA53&lt;2759,(-2.47/1000000*AA53*AA53)-(8.52/10000*AA53)+30.65)),1)))</f>
        <v>21.3</v>
      </c>
      <c r="AF53" s="5">
        <f>IF(AE53="","",IF(K53="","",ROUNDDOWN(K53/AE53*100,0)))</f>
        <v>54</v>
      </c>
      <c r="AG53" s="5" t="str">
        <f>IF(AF53="","",IF(AF53&gt;=125,"★7.5",IF(AF53&gt;=120,"★7.0",IF(AF53&gt;=115,"★6.5",IF(AF53&gt;=110,"★6.0",IF(AF53&gt;=105,"★5.5",IF(AF53&gt;=100,"★5.0",IF(AF53&gt;=95,"★4.5",IF(AF53&gt;=90,"★4.0",IF(AF53&gt;=85,"★3.5",IF(AF53&gt;=80,"★3.0",IF(AF53&gt;=75,"★2.5",IF(AF53&gt;=70,"★2.0",IF(AF53&gt;=65,"★1.5",IF(AF53&gt;=60,"★1.0",IF(AF53&gt;=55,"★0.5"," "))))))))))))))))</f>
        <v xml:space="preserve"> </v>
      </c>
      <c r="AH53" s="4"/>
    </row>
    <row r="54" spans="1:34" ht="24" customHeight="1" x14ac:dyDescent="0.2">
      <c r="A54" s="33"/>
      <c r="B54" s="27"/>
      <c r="C54" s="31" t="s">
        <v>206</v>
      </c>
      <c r="D54" s="12" t="s">
        <v>205</v>
      </c>
      <c r="E54" s="22" t="s">
        <v>120</v>
      </c>
      <c r="F54" s="14" t="s">
        <v>49</v>
      </c>
      <c r="G54" s="13">
        <v>2.996</v>
      </c>
      <c r="H54" s="14" t="s">
        <v>18</v>
      </c>
      <c r="I54" s="21" t="str">
        <f>IF(Z54="","",(IF(AA54-Z54&gt;0,CONCATENATE(TEXT(Z54,"#,##0"),"~",TEXT(AA54,"#,##0")),TEXT(Z54,"#,##0"))))</f>
        <v>1,890</v>
      </c>
      <c r="J54" s="20">
        <v>5</v>
      </c>
      <c r="K54" s="19">
        <v>11.1</v>
      </c>
      <c r="L54" s="18">
        <f>IF(K54&gt;0,1/K54*34.6*67.1,"")</f>
        <v>209.15855855855858</v>
      </c>
      <c r="M54" s="17" t="str">
        <f>IF(Z54="","",(IF(Z54&gt;=2271,"7.4",IF(Z54&gt;=2101,"8.7",IF(Z54&gt;=1991,"9.4",IF(Z54&gt;=1871,"10.2",IF(Z54&gt;=1761,"11.1",IF(Z54&gt;=1651,"12.2",IF(Z54&gt;=1531,"13.2",IF(Z54&gt;=1421,"14.4",IF(Z54&gt;=1311,"15.8",IF(Z54&gt;=1196,"17.2",IF(Z54&gt;=1081,"18.7",IF(Z54&gt;=971,"20.5",IF(Z54&gt;=856,"20.8",IF(Z54&gt;=741,"21.0",IF(Z54&gt;=601,"21.8","22.5")))))))))))))))))</f>
        <v>10.2</v>
      </c>
      <c r="N54" s="16" t="str">
        <f>IF(Z54="","",(IF(Z54&gt;=2271,"10.6",IF(Z54&gt;=2101,"11.9",IF(Z54&gt;=1991,"12.7",IF(Z54&gt;=1871,"13.5",IF(Z54&gt;=1761,"14.4",IF(Z54&gt;=1651,"15.4",IF(Z54&gt;=1531,"16.5",IF(Z54&gt;=1421,"17.6",IF(Z54&gt;=1311,"19.0",IF(Z54&gt;=1196,"20.3",IF(Z54&gt;=1081,"21.8",IF(Z54&gt;=971,"23.4",IF(Z54&gt;=856,"23.7",IF(Z54&gt;=741,"24.5","24.6"))))))))))))))))</f>
        <v>13.5</v>
      </c>
      <c r="O54" s="15" t="str">
        <f>IF(Z54="","",IF(AE54="",TEXT(AB54,"#,##0.0"),IF(AB54-AE54&gt;0,CONCATENATE(TEXT(AE54,"#,##0.0"),"~",TEXT(AB54,"#,##0.0")),TEXT(AB54,"#,##0.0"))))</f>
        <v>20.2</v>
      </c>
      <c r="P54" s="13" t="s">
        <v>10</v>
      </c>
      <c r="Q54" s="14" t="s">
        <v>9</v>
      </c>
      <c r="R54" s="13" t="s">
        <v>16</v>
      </c>
      <c r="S54" s="12"/>
      <c r="T54" s="11" t="str">
        <f>IF((LEFT(D54,1)="6"),"☆☆☆☆☆",IF((LEFT(D54,1)="5"),"☆☆☆☆",IF((LEFT(D54,1)="4"),"☆☆☆"," ")))</f>
        <v>☆☆☆☆</v>
      </c>
      <c r="U54" s="10">
        <f>IF(K54="","",ROUNDDOWN(K54/M54*100,0))</f>
        <v>108</v>
      </c>
      <c r="V54" s="9">
        <f>IF(K54="","",ROUNDDOWN(K54/N54*100,0))</f>
        <v>82</v>
      </c>
      <c r="W54" s="9">
        <f>IF(Z54="","",IF(AF54="",IF(AC54&lt;55,"",AC54),IF(AF54-AC54&gt;0,CONCATENATE(AC54,"~",AF54),AC54)))</f>
        <v>54</v>
      </c>
      <c r="X54" s="8" t="str">
        <f>IF(AC54&lt;55,"",AD54)</f>
        <v/>
      </c>
      <c r="Z54" s="7">
        <v>1890</v>
      </c>
      <c r="AA54" s="7">
        <v>1890</v>
      </c>
      <c r="AB54" s="6">
        <f>IF(Z54="","",(ROUND(IF(Z54&gt;=2759,9.5,IF(Z54&lt;2759,(-2.47/1000000*Z54*Z54)-(8.52/10000*Z54)+30.65)),1)))</f>
        <v>20.2</v>
      </c>
      <c r="AC54" s="5">
        <f>IF(K54="","",ROUNDDOWN(K54/AB54*100,0))</f>
        <v>54</v>
      </c>
      <c r="AD54" s="5" t="str">
        <f>IF(AC54="","",IF(AC54&gt;=125,"★7.5",IF(AC54&gt;=120,"★7.0",IF(AC54&gt;=115,"★6.5",IF(AC54&gt;=110,"★6.0",IF(AC54&gt;=105,"★5.5",IF(AC54&gt;=100,"★5.0",IF(AC54&gt;=95,"★4.5",IF(AC54&gt;=90,"★4.0",IF(AC54&gt;=85,"★3.5",IF(AC54&gt;=80,"★3.0",IF(AC54&gt;=75,"★2.5",IF(AC54&gt;=70,"★2.0",IF(AC54&gt;=65,"★1.5",IF(AC54&gt;=60,"★1.0",IF(AC54&gt;=55,"★0.5"," "))))))))))))))))</f>
        <v xml:space="preserve"> </v>
      </c>
      <c r="AE54" s="6">
        <f>IF(AA54="","",(ROUND(IF(AA54&gt;=2759,9.5,IF(AA54&lt;2759,(-2.47/1000000*AA54*AA54)-(8.52/10000*AA54)+30.65)),1)))</f>
        <v>20.2</v>
      </c>
      <c r="AF54" s="5">
        <f>IF(AE54="","",IF(K54="","",ROUNDDOWN(K54/AE54*100,0)))</f>
        <v>54</v>
      </c>
      <c r="AG54" s="5" t="str">
        <f>IF(AF54="","",IF(AF54&gt;=125,"★7.5",IF(AF54&gt;=120,"★7.0",IF(AF54&gt;=115,"★6.5",IF(AF54&gt;=110,"★6.0",IF(AF54&gt;=105,"★5.5",IF(AF54&gt;=100,"★5.0",IF(AF54&gt;=95,"★4.5",IF(AF54&gt;=90,"★4.0",IF(AF54&gt;=85,"★3.5",IF(AF54&gt;=80,"★3.0",IF(AF54&gt;=75,"★2.5",IF(AF54&gt;=70,"★2.0",IF(AF54&gt;=65,"★1.5",IF(AF54&gt;=60,"★1.0",IF(AF54&gt;=55,"★0.5"," "))))))))))))))))</f>
        <v xml:space="preserve"> </v>
      </c>
      <c r="AH54" s="4"/>
    </row>
    <row r="55" spans="1:34" ht="24" customHeight="1" x14ac:dyDescent="0.2">
      <c r="A55" s="33"/>
      <c r="B55" s="30"/>
      <c r="C55" s="29"/>
      <c r="D55" s="12" t="s">
        <v>205</v>
      </c>
      <c r="E55" s="22" t="s">
        <v>119</v>
      </c>
      <c r="F55" s="14" t="s">
        <v>49</v>
      </c>
      <c r="G55" s="13">
        <v>2.996</v>
      </c>
      <c r="H55" s="14" t="s">
        <v>18</v>
      </c>
      <c r="I55" s="21" t="str">
        <f>IF(Z55="","",(IF(AA55-Z55&gt;0,CONCATENATE(TEXT(Z55,"#,##0"),"~",TEXT(AA55,"#,##0")),TEXT(Z55,"#,##0"))))</f>
        <v>1,930</v>
      </c>
      <c r="J55" s="20">
        <v>5</v>
      </c>
      <c r="K55" s="19">
        <v>11.1</v>
      </c>
      <c r="L55" s="18">
        <f>IF(K55&gt;0,1/K55*34.6*67.1,"")</f>
        <v>209.15855855855858</v>
      </c>
      <c r="M55" s="17" t="str">
        <f>IF(Z55="","",(IF(Z55&gt;=2271,"7.4",IF(Z55&gt;=2101,"8.7",IF(Z55&gt;=1991,"9.4",IF(Z55&gt;=1871,"10.2",IF(Z55&gt;=1761,"11.1",IF(Z55&gt;=1651,"12.2",IF(Z55&gt;=1531,"13.2",IF(Z55&gt;=1421,"14.4",IF(Z55&gt;=1311,"15.8",IF(Z55&gt;=1196,"17.2",IF(Z55&gt;=1081,"18.7",IF(Z55&gt;=971,"20.5",IF(Z55&gt;=856,"20.8",IF(Z55&gt;=741,"21.0",IF(Z55&gt;=601,"21.8","22.5")))))))))))))))))</f>
        <v>10.2</v>
      </c>
      <c r="N55" s="16" t="str">
        <f>IF(Z55="","",(IF(Z55&gt;=2271,"10.6",IF(Z55&gt;=2101,"11.9",IF(Z55&gt;=1991,"12.7",IF(Z55&gt;=1871,"13.5",IF(Z55&gt;=1761,"14.4",IF(Z55&gt;=1651,"15.4",IF(Z55&gt;=1531,"16.5",IF(Z55&gt;=1421,"17.6",IF(Z55&gt;=1311,"19.0",IF(Z55&gt;=1196,"20.3",IF(Z55&gt;=1081,"21.8",IF(Z55&gt;=971,"23.4",IF(Z55&gt;=856,"23.7",IF(Z55&gt;=741,"24.5","24.6"))))))))))))))))</f>
        <v>13.5</v>
      </c>
      <c r="O55" s="15" t="str">
        <f>IF(Z55="","",IF(AE55="",TEXT(AB55,"#,##0.0"),IF(AB55-AE55&gt;0,CONCATENATE(TEXT(AE55,"#,##0.0"),"~",TEXT(AB55,"#,##0.0")),TEXT(AB55,"#,##0.0"))))</f>
        <v>19.8</v>
      </c>
      <c r="P55" s="13" t="s">
        <v>10</v>
      </c>
      <c r="Q55" s="14" t="s">
        <v>9</v>
      </c>
      <c r="R55" s="13" t="s">
        <v>16</v>
      </c>
      <c r="S55" s="12"/>
      <c r="T55" s="11" t="str">
        <f>IF((LEFT(D55,1)="6"),"☆☆☆☆☆",IF((LEFT(D55,1)="5"),"☆☆☆☆",IF((LEFT(D55,1)="4"),"☆☆☆"," ")))</f>
        <v>☆☆☆☆</v>
      </c>
      <c r="U55" s="10">
        <f>IF(K55="","",ROUNDDOWN(K55/M55*100,0))</f>
        <v>108</v>
      </c>
      <c r="V55" s="9">
        <f>IF(K55="","",ROUNDDOWN(K55/N55*100,0))</f>
        <v>82</v>
      </c>
      <c r="W55" s="9">
        <f>IF(Z55="","",IF(AF55="",IF(AC55&lt;55,"",AC55),IF(AF55-AC55&gt;0,CONCATENATE(AC55,"~",AF55),AC55)))</f>
        <v>56</v>
      </c>
      <c r="X55" s="8" t="str">
        <f>IF(AC55&lt;55,"",AD55)</f>
        <v>★0.5</v>
      </c>
      <c r="Z55" s="7">
        <v>1930</v>
      </c>
      <c r="AA55" s="7">
        <v>1930</v>
      </c>
      <c r="AB55" s="6">
        <f>IF(Z55="","",(ROUND(IF(Z55&gt;=2759,9.5,IF(Z55&lt;2759,(-2.47/1000000*Z55*Z55)-(8.52/10000*Z55)+30.65)),1)))</f>
        <v>19.8</v>
      </c>
      <c r="AC55" s="5">
        <f>IF(K55="","",ROUNDDOWN(K55/AB55*100,0))</f>
        <v>56</v>
      </c>
      <c r="AD55" s="5" t="str">
        <f>IF(AC55="","",IF(AC55&gt;=125,"★7.5",IF(AC55&gt;=120,"★7.0",IF(AC55&gt;=115,"★6.5",IF(AC55&gt;=110,"★6.0",IF(AC55&gt;=105,"★5.5",IF(AC55&gt;=100,"★5.0",IF(AC55&gt;=95,"★4.5",IF(AC55&gt;=90,"★4.0",IF(AC55&gt;=85,"★3.5",IF(AC55&gt;=80,"★3.0",IF(AC55&gt;=75,"★2.5",IF(AC55&gt;=70,"★2.0",IF(AC55&gt;=65,"★1.5",IF(AC55&gt;=60,"★1.0",IF(AC55&gt;=55,"★0.5"," "))))))))))))))))</f>
        <v>★0.5</v>
      </c>
      <c r="AE55" s="6">
        <f>IF(AA55="","",(ROUND(IF(AA55&gt;=2759,9.5,IF(AA55&lt;2759,(-2.47/1000000*AA55*AA55)-(8.52/10000*AA55)+30.65)),1)))</f>
        <v>19.8</v>
      </c>
      <c r="AF55" s="5">
        <f>IF(AE55="","",IF(K55="","",ROUNDDOWN(K55/AE55*100,0)))</f>
        <v>56</v>
      </c>
      <c r="AG55" s="5" t="str">
        <f>IF(AF55="","",IF(AF55&gt;=125,"★7.5",IF(AF55&gt;=120,"★7.0",IF(AF55&gt;=115,"★6.5",IF(AF55&gt;=110,"★6.0",IF(AF55&gt;=105,"★5.5",IF(AF55&gt;=100,"★5.0",IF(AF55&gt;=95,"★4.5",IF(AF55&gt;=90,"★4.0",IF(AF55&gt;=85,"★3.5",IF(AF55&gt;=80,"★3.0",IF(AF55&gt;=75,"★2.5",IF(AF55&gt;=70,"★2.0",IF(AF55&gt;=65,"★1.5",IF(AF55&gt;=60,"★1.0",IF(AF55&gt;=55,"★0.5"," "))))))))))))))))</f>
        <v>★0.5</v>
      </c>
      <c r="AH55" s="4"/>
    </row>
    <row r="56" spans="1:34" ht="24" customHeight="1" x14ac:dyDescent="0.2">
      <c r="A56" s="33"/>
      <c r="B56" s="27"/>
      <c r="C56" s="31" t="s">
        <v>204</v>
      </c>
      <c r="D56" s="12" t="s">
        <v>202</v>
      </c>
      <c r="E56" s="22" t="s">
        <v>203</v>
      </c>
      <c r="F56" s="14" t="s">
        <v>49</v>
      </c>
      <c r="G56" s="13">
        <v>2.996</v>
      </c>
      <c r="H56" s="14" t="s">
        <v>18</v>
      </c>
      <c r="I56" s="21" t="str">
        <f>IF(Z56="","",(IF(AA56-Z56&gt;0,CONCATENATE(TEXT(Z56,"#,##0"),"~",TEXT(AA56,"#,##0")),TEXT(Z56,"#,##0"))))</f>
        <v>1,970</v>
      </c>
      <c r="J56" s="20">
        <v>5</v>
      </c>
      <c r="K56" s="19">
        <v>10.3</v>
      </c>
      <c r="L56" s="18">
        <f>IF(K56&gt;0,1/K56*34.6*67.1,"")</f>
        <v>225.40388349514564</v>
      </c>
      <c r="M56" s="17" t="str">
        <f>IF(Z56="","",(IF(Z56&gt;=2271,"7.4",IF(Z56&gt;=2101,"8.7",IF(Z56&gt;=1991,"9.4",IF(Z56&gt;=1871,"10.2",IF(Z56&gt;=1761,"11.1",IF(Z56&gt;=1651,"12.2",IF(Z56&gt;=1531,"13.2",IF(Z56&gt;=1421,"14.4",IF(Z56&gt;=1311,"15.8",IF(Z56&gt;=1196,"17.2",IF(Z56&gt;=1081,"18.7",IF(Z56&gt;=971,"20.5",IF(Z56&gt;=856,"20.8",IF(Z56&gt;=741,"21.0",IF(Z56&gt;=601,"21.8","22.5")))))))))))))))))</f>
        <v>10.2</v>
      </c>
      <c r="N56" s="16" t="str">
        <f>IF(Z56="","",(IF(Z56&gt;=2271,"10.6",IF(Z56&gt;=2101,"11.9",IF(Z56&gt;=1991,"12.7",IF(Z56&gt;=1871,"13.5",IF(Z56&gt;=1761,"14.4",IF(Z56&gt;=1651,"15.4",IF(Z56&gt;=1531,"16.5",IF(Z56&gt;=1421,"17.6",IF(Z56&gt;=1311,"19.0",IF(Z56&gt;=1196,"20.3",IF(Z56&gt;=1081,"21.8",IF(Z56&gt;=971,"23.4",IF(Z56&gt;=856,"23.7",IF(Z56&gt;=741,"24.5","24.6"))))))))))))))))</f>
        <v>13.5</v>
      </c>
      <c r="O56" s="15" t="str">
        <f>IF(Z56="","",IF(AE56="",TEXT(AB56,"#,##0.0"),IF(AB56-AE56&gt;0,CONCATENATE(TEXT(AE56,"#,##0.0"),"~",TEXT(AB56,"#,##0.0")),TEXT(AB56,"#,##0.0"))))</f>
        <v>19.4</v>
      </c>
      <c r="P56" s="13" t="s">
        <v>10</v>
      </c>
      <c r="Q56" s="14" t="s">
        <v>9</v>
      </c>
      <c r="R56" s="13" t="s">
        <v>16</v>
      </c>
      <c r="S56" s="12"/>
      <c r="T56" s="11" t="str">
        <f>IF((LEFT(D56,1)="6"),"☆☆☆☆☆",IF((LEFT(D56,1)="5"),"☆☆☆☆",IF((LEFT(D56,1)="4"),"☆☆☆"," ")))</f>
        <v>☆☆☆</v>
      </c>
      <c r="U56" s="10">
        <f>IF(K56="","",ROUNDDOWN(K56/M56*100,0))</f>
        <v>100</v>
      </c>
      <c r="V56" s="9">
        <f>IF(K56="","",ROUNDDOWN(K56/N56*100,0))</f>
        <v>76</v>
      </c>
      <c r="W56" s="9">
        <f>IF(Z56="","",IF(AF56="",IF(AC56&lt;55,"",AC56),IF(AF56-AC56&gt;0,CONCATENATE(AC56,"~",AF56),AC56)))</f>
        <v>53</v>
      </c>
      <c r="X56" s="8" t="str">
        <f>IF(AC56&lt;55,"",AD56)</f>
        <v/>
      </c>
      <c r="Z56" s="7">
        <v>1970</v>
      </c>
      <c r="AA56" s="7">
        <v>1970</v>
      </c>
      <c r="AB56" s="6">
        <f>IF(Z56="","",(ROUND(IF(Z56&gt;=2759,9.5,IF(Z56&lt;2759,(-2.47/1000000*Z56*Z56)-(8.52/10000*Z56)+30.65)),1)))</f>
        <v>19.399999999999999</v>
      </c>
      <c r="AC56" s="5">
        <f>IF(K56="","",ROUNDDOWN(K56/AB56*100,0))</f>
        <v>53</v>
      </c>
      <c r="AD56" s="5" t="str">
        <f>IF(AC56="","",IF(AC56&gt;=125,"★7.5",IF(AC56&gt;=120,"★7.0",IF(AC56&gt;=115,"★6.5",IF(AC56&gt;=110,"★6.0",IF(AC56&gt;=105,"★5.5",IF(AC56&gt;=100,"★5.0",IF(AC56&gt;=95,"★4.5",IF(AC56&gt;=90,"★4.0",IF(AC56&gt;=85,"★3.5",IF(AC56&gt;=80,"★3.0",IF(AC56&gt;=75,"★2.5",IF(AC56&gt;=70,"★2.0",IF(AC56&gt;=65,"★1.5",IF(AC56&gt;=60,"★1.0",IF(AC56&gt;=55,"★0.5"," "))))))))))))))))</f>
        <v xml:space="preserve"> </v>
      </c>
      <c r="AE56" s="6">
        <f>IF(AA56="","",(ROUND(IF(AA56&gt;=2759,9.5,IF(AA56&lt;2759,(-2.47/1000000*AA56*AA56)-(8.52/10000*AA56)+30.65)),1)))</f>
        <v>19.399999999999999</v>
      </c>
      <c r="AF56" s="5">
        <f>IF(AE56="","",IF(K56="","",ROUNDDOWN(K56/AE56*100,0)))</f>
        <v>53</v>
      </c>
      <c r="AG56" s="5" t="str">
        <f>IF(AF56="","",IF(AF56&gt;=125,"★7.5",IF(AF56&gt;=120,"★7.0",IF(AF56&gt;=115,"★6.5",IF(AF56&gt;=110,"★6.0",IF(AF56&gt;=105,"★5.5",IF(AF56&gt;=100,"★5.0",IF(AF56&gt;=95,"★4.5",IF(AF56&gt;=90,"★4.0",IF(AF56&gt;=85,"★3.5",IF(AF56&gt;=80,"★3.0",IF(AF56&gt;=75,"★2.5",IF(AF56&gt;=70,"★2.0",IF(AF56&gt;=65,"★1.5",IF(AF56&gt;=60,"★1.0",IF(AF56&gt;=55,"★0.5"," "))))))))))))))))</f>
        <v xml:space="preserve"> </v>
      </c>
      <c r="AH56" s="4"/>
    </row>
    <row r="57" spans="1:34" ht="24" customHeight="1" x14ac:dyDescent="0.2">
      <c r="A57" s="33"/>
      <c r="B57" s="30"/>
      <c r="C57" s="26"/>
      <c r="D57" s="12" t="s">
        <v>202</v>
      </c>
      <c r="E57" s="22" t="s">
        <v>201</v>
      </c>
      <c r="F57" s="14" t="s">
        <v>49</v>
      </c>
      <c r="G57" s="13">
        <v>2.996</v>
      </c>
      <c r="H57" s="14" t="s">
        <v>18</v>
      </c>
      <c r="I57" s="21" t="str">
        <f>IF(Z57="","",(IF(AA57-Z57&gt;0,CONCATENATE(TEXT(Z57,"#,##0"),"~",TEXT(AA57,"#,##0")),TEXT(Z57,"#,##0"))))</f>
        <v>2,010</v>
      </c>
      <c r="J57" s="20">
        <v>5</v>
      </c>
      <c r="K57" s="19">
        <v>10.3</v>
      </c>
      <c r="L57" s="18">
        <f>IF(K57&gt;0,1/K57*34.6*67.1,"")</f>
        <v>225.40388349514564</v>
      </c>
      <c r="M57" s="17" t="str">
        <f>IF(Z57="","",(IF(Z57&gt;=2271,"7.4",IF(Z57&gt;=2101,"8.7",IF(Z57&gt;=1991,"9.4",IF(Z57&gt;=1871,"10.2",IF(Z57&gt;=1761,"11.1",IF(Z57&gt;=1651,"12.2",IF(Z57&gt;=1531,"13.2",IF(Z57&gt;=1421,"14.4",IF(Z57&gt;=1311,"15.8",IF(Z57&gt;=1196,"17.2",IF(Z57&gt;=1081,"18.7",IF(Z57&gt;=971,"20.5",IF(Z57&gt;=856,"20.8",IF(Z57&gt;=741,"21.0",IF(Z57&gt;=601,"21.8","22.5")))))))))))))))))</f>
        <v>9.4</v>
      </c>
      <c r="N57" s="16" t="str">
        <f>IF(Z57="","",(IF(Z57&gt;=2271,"10.6",IF(Z57&gt;=2101,"11.9",IF(Z57&gt;=1991,"12.7",IF(Z57&gt;=1871,"13.5",IF(Z57&gt;=1761,"14.4",IF(Z57&gt;=1651,"15.4",IF(Z57&gt;=1531,"16.5",IF(Z57&gt;=1421,"17.6",IF(Z57&gt;=1311,"19.0",IF(Z57&gt;=1196,"20.3",IF(Z57&gt;=1081,"21.8",IF(Z57&gt;=971,"23.4",IF(Z57&gt;=856,"23.7",IF(Z57&gt;=741,"24.5","24.6"))))))))))))))))</f>
        <v>12.7</v>
      </c>
      <c r="O57" s="15" t="str">
        <f>IF(Z57="","",IF(AE57="",TEXT(AB57,"#,##0.0"),IF(AB57-AE57&gt;0,CONCATENATE(TEXT(AE57,"#,##0.0"),"~",TEXT(AB57,"#,##0.0")),TEXT(AB57,"#,##0.0"))))</f>
        <v>19.0</v>
      </c>
      <c r="P57" s="13" t="s">
        <v>10</v>
      </c>
      <c r="Q57" s="14" t="s">
        <v>9</v>
      </c>
      <c r="R57" s="13" t="s">
        <v>16</v>
      </c>
      <c r="S57" s="12"/>
      <c r="T57" s="11" t="str">
        <f>IF((LEFT(D57,1)="6"),"☆☆☆☆☆",IF((LEFT(D57,1)="5"),"☆☆☆☆",IF((LEFT(D57,1)="4"),"☆☆☆"," ")))</f>
        <v>☆☆☆</v>
      </c>
      <c r="U57" s="10">
        <f>IF(K57="","",ROUNDDOWN(K57/M57*100,0))</f>
        <v>109</v>
      </c>
      <c r="V57" s="9">
        <f>IF(K57="","",ROUNDDOWN(K57/N57*100,0))</f>
        <v>81</v>
      </c>
      <c r="W57" s="9">
        <f>IF(Z57="","",IF(AF57="",IF(AC57&lt;55,"",AC57),IF(AF57-AC57&gt;0,CONCATENATE(AC57,"~",AF57),AC57)))</f>
        <v>54</v>
      </c>
      <c r="X57" s="8" t="str">
        <f>IF(AC57&lt;55,"",AD57)</f>
        <v/>
      </c>
      <c r="Z57" s="7">
        <v>2010</v>
      </c>
      <c r="AA57" s="7">
        <v>2010</v>
      </c>
      <c r="AB57" s="6">
        <f>IF(Z57="","",(ROUND(IF(Z57&gt;=2759,9.5,IF(Z57&lt;2759,(-2.47/1000000*Z57*Z57)-(8.52/10000*Z57)+30.65)),1)))</f>
        <v>19</v>
      </c>
      <c r="AC57" s="5">
        <f>IF(K57="","",ROUNDDOWN(K57/AB57*100,0))</f>
        <v>54</v>
      </c>
      <c r="AD57" s="5" t="str">
        <f>IF(AC57="","",IF(AC57&gt;=125,"★7.5",IF(AC57&gt;=120,"★7.0",IF(AC57&gt;=115,"★6.5",IF(AC57&gt;=110,"★6.0",IF(AC57&gt;=105,"★5.5",IF(AC57&gt;=100,"★5.0",IF(AC57&gt;=95,"★4.5",IF(AC57&gt;=90,"★4.0",IF(AC57&gt;=85,"★3.5",IF(AC57&gt;=80,"★3.0",IF(AC57&gt;=75,"★2.5",IF(AC57&gt;=70,"★2.0",IF(AC57&gt;=65,"★1.5",IF(AC57&gt;=60,"★1.0",IF(AC57&gt;=55,"★0.5"," "))))))))))))))))</f>
        <v xml:space="preserve"> </v>
      </c>
      <c r="AE57" s="6">
        <f>IF(AA57="","",(ROUND(IF(AA57&gt;=2759,9.5,IF(AA57&lt;2759,(-2.47/1000000*AA57*AA57)-(8.52/10000*AA57)+30.65)),1)))</f>
        <v>19</v>
      </c>
      <c r="AF57" s="5">
        <f>IF(AE57="","",IF(K57="","",ROUNDDOWN(K57/AE57*100,0)))</f>
        <v>54</v>
      </c>
      <c r="AG57" s="5" t="str">
        <f>IF(AF57="","",IF(AF57&gt;=125,"★7.5",IF(AF57&gt;=120,"★7.0",IF(AF57&gt;=115,"★6.5",IF(AF57&gt;=110,"★6.0",IF(AF57&gt;=105,"★5.5",IF(AF57&gt;=100,"★5.0",IF(AF57&gt;=95,"★4.5",IF(AF57&gt;=90,"★4.0",IF(AF57&gt;=85,"★3.5",IF(AF57&gt;=80,"★3.0",IF(AF57&gt;=75,"★2.5",IF(AF57&gt;=70,"★2.0",IF(AF57&gt;=65,"★1.5",IF(AF57&gt;=60,"★1.0",IF(AF57&gt;=55,"★0.5"," "))))))))))))))))</f>
        <v xml:space="preserve"> </v>
      </c>
      <c r="AH57" s="4"/>
    </row>
    <row r="58" spans="1:34" ht="24" customHeight="1" x14ac:dyDescent="0.2">
      <c r="A58" s="34"/>
      <c r="B58" s="32"/>
      <c r="C58" s="31" t="s">
        <v>200</v>
      </c>
      <c r="D58" s="12" t="s">
        <v>198</v>
      </c>
      <c r="E58" s="22" t="s">
        <v>199</v>
      </c>
      <c r="F58" s="14" t="s">
        <v>167</v>
      </c>
      <c r="G58" s="13">
        <v>1.496</v>
      </c>
      <c r="H58" s="14" t="s">
        <v>18</v>
      </c>
      <c r="I58" s="21" t="str">
        <f>IF(Z58="","",(IF(AA58-Z58&gt;0,CONCATENATE(TEXT(Z58,"#,##0"),"~",TEXT(AA58,"#,##0")),TEXT(Z58,"#,##0"))))</f>
        <v>1,760</v>
      </c>
      <c r="J58" s="20">
        <v>5</v>
      </c>
      <c r="K58" s="19">
        <v>12.4</v>
      </c>
      <c r="L58" s="18">
        <f>IF(K58&gt;0,1/K58*34.6*67.1,"")</f>
        <v>187.23064516129031</v>
      </c>
      <c r="M58" s="17" t="str">
        <f>IF(Z58="","",(IF(Z58&gt;=2271,"7.4",IF(Z58&gt;=2101,"8.7",IF(Z58&gt;=1991,"9.4",IF(Z58&gt;=1871,"10.2",IF(Z58&gt;=1761,"11.1",IF(Z58&gt;=1651,"12.2",IF(Z58&gt;=1531,"13.2",IF(Z58&gt;=1421,"14.4",IF(Z58&gt;=1311,"15.8",IF(Z58&gt;=1196,"17.2",IF(Z58&gt;=1081,"18.7",IF(Z58&gt;=971,"20.5",IF(Z58&gt;=856,"20.8",IF(Z58&gt;=741,"21.0",IF(Z58&gt;=601,"21.8","22.5")))))))))))))))))</f>
        <v>12.2</v>
      </c>
      <c r="N58" s="16" t="str">
        <f>IF(Z58="","",(IF(Z58&gt;=2271,"10.6",IF(Z58&gt;=2101,"11.9",IF(Z58&gt;=1991,"12.7",IF(Z58&gt;=1871,"13.5",IF(Z58&gt;=1761,"14.4",IF(Z58&gt;=1651,"15.4",IF(Z58&gt;=1531,"16.5",IF(Z58&gt;=1421,"17.6",IF(Z58&gt;=1311,"19.0",IF(Z58&gt;=1196,"20.3",IF(Z58&gt;=1081,"21.8",IF(Z58&gt;=971,"23.4",IF(Z58&gt;=856,"23.7",IF(Z58&gt;=741,"24.5","24.6"))))))))))))))))</f>
        <v>15.4</v>
      </c>
      <c r="O58" s="15" t="str">
        <f>IF(Z58="","",IF(AE58="",TEXT(AB58,"#,##0.0"),IF(AB58-AE58&gt;0,CONCATENATE(TEXT(AE58,"#,##0.0"),"~",TEXT(AB58,"#,##0.0")),TEXT(AB58,"#,##0.0"))))</f>
        <v>21.5</v>
      </c>
      <c r="P58" s="13" t="s">
        <v>10</v>
      </c>
      <c r="Q58" s="14" t="s">
        <v>9</v>
      </c>
      <c r="R58" s="13" t="s">
        <v>8</v>
      </c>
      <c r="S58" s="12"/>
      <c r="T58" s="11" t="str">
        <f>IF((LEFT(D58,1)="6"),"☆☆☆☆☆",IF((LEFT(D58,1)="5"),"☆☆☆☆",IF((LEFT(D58,1)="4"),"☆☆☆"," ")))</f>
        <v>☆☆☆</v>
      </c>
      <c r="U58" s="10">
        <f>IF(K58="","",ROUNDDOWN(K58/M58*100,0))</f>
        <v>101</v>
      </c>
      <c r="V58" s="9">
        <f>IF(K58="","",ROUNDDOWN(K58/N58*100,0))</f>
        <v>80</v>
      </c>
      <c r="W58" s="9">
        <f>IF(Z58="","",IF(AF58="",IF(AC58&lt;55,"",AC58),IF(AF58-AC58&gt;0,CONCATENATE(AC58,"~",AF58),AC58)))</f>
        <v>57</v>
      </c>
      <c r="X58" s="8" t="str">
        <f>IF(AC58&lt;55,"",AD58)</f>
        <v>★0.5</v>
      </c>
      <c r="Z58" s="7">
        <v>1760</v>
      </c>
      <c r="AA58" s="7">
        <v>1760</v>
      </c>
      <c r="AB58" s="6">
        <f>IF(Z58="","",(ROUND(IF(Z58&gt;=2759,9.5,IF(Z58&lt;2759,(-2.47/1000000*Z58*Z58)-(8.52/10000*Z58)+30.65)),1)))</f>
        <v>21.5</v>
      </c>
      <c r="AC58" s="5">
        <f>IF(K58="","",ROUNDDOWN(K58/AB58*100,0))</f>
        <v>57</v>
      </c>
      <c r="AD58" s="5" t="str">
        <f>IF(AC58="","",IF(AC58&gt;=125,"★7.5",IF(AC58&gt;=120,"★7.0",IF(AC58&gt;=115,"★6.5",IF(AC58&gt;=110,"★6.0",IF(AC58&gt;=105,"★5.5",IF(AC58&gt;=100,"★5.0",IF(AC58&gt;=95,"★4.5",IF(AC58&gt;=90,"★4.0",IF(AC58&gt;=85,"★3.5",IF(AC58&gt;=80,"★3.0",IF(AC58&gt;=75,"★2.5",IF(AC58&gt;=70,"★2.0",IF(AC58&gt;=65,"★1.5",IF(AC58&gt;=60,"★1.0",IF(AC58&gt;=55,"★0.5"," "))))))))))))))))</f>
        <v>★0.5</v>
      </c>
      <c r="AE58" s="6">
        <f>IF(AA58="","",(ROUND(IF(AA58&gt;=2759,9.5,IF(AA58&lt;2759,(-2.47/1000000*AA58*AA58)-(8.52/10000*AA58)+30.65)),1)))</f>
        <v>21.5</v>
      </c>
      <c r="AF58" s="5">
        <f>IF(AE58="","",IF(K58="","",ROUNDDOWN(K58/AE58*100,0)))</f>
        <v>57</v>
      </c>
      <c r="AG58" s="5" t="str">
        <f>IF(AF58="","",IF(AF58&gt;=125,"★7.5",IF(AF58&gt;=120,"★7.0",IF(AF58&gt;=115,"★6.5",IF(AF58&gt;=110,"★6.0",IF(AF58&gt;=105,"★5.5",IF(AF58&gt;=100,"★5.0",IF(AF58&gt;=95,"★4.5",IF(AF58&gt;=90,"★4.0",IF(AF58&gt;=85,"★3.5",IF(AF58&gt;=80,"★3.0",IF(AF58&gt;=75,"★2.5",IF(AF58&gt;=70,"★2.0",IF(AF58&gt;=65,"★1.5",IF(AF58&gt;=60,"★1.0",IF(AF58&gt;=55,"★0.5"," "))))))))))))))))</f>
        <v>★0.5</v>
      </c>
      <c r="AH58" s="4"/>
    </row>
    <row r="59" spans="1:34" ht="24" customHeight="1" x14ac:dyDescent="0.2">
      <c r="A59" s="34"/>
      <c r="B59" s="27"/>
      <c r="C59" s="26"/>
      <c r="D59" s="12" t="s">
        <v>198</v>
      </c>
      <c r="E59" s="22" t="s">
        <v>197</v>
      </c>
      <c r="F59" s="14" t="s">
        <v>167</v>
      </c>
      <c r="G59" s="13">
        <v>1.496</v>
      </c>
      <c r="H59" s="14" t="s">
        <v>18</v>
      </c>
      <c r="I59" s="21" t="str">
        <f>IF(Z59="","",(IF(AA59-Z59&gt;0,CONCATENATE(TEXT(Z59,"#,##0"),"~",TEXT(AA59,"#,##0")),TEXT(Z59,"#,##0"))))</f>
        <v>1,790~1,830</v>
      </c>
      <c r="J59" s="20">
        <v>5</v>
      </c>
      <c r="K59" s="19">
        <v>12.4</v>
      </c>
      <c r="L59" s="18">
        <f>IF(K59&gt;0,1/K59*34.6*67.1,"")</f>
        <v>187.23064516129031</v>
      </c>
      <c r="M59" s="17" t="str">
        <f>IF(Z59="","",(IF(Z59&gt;=2271,"7.4",IF(Z59&gt;=2101,"8.7",IF(Z59&gt;=1991,"9.4",IF(Z59&gt;=1871,"10.2",IF(Z59&gt;=1761,"11.1",IF(Z59&gt;=1651,"12.2",IF(Z59&gt;=1531,"13.2",IF(Z59&gt;=1421,"14.4",IF(Z59&gt;=1311,"15.8",IF(Z59&gt;=1196,"17.2",IF(Z59&gt;=1081,"18.7",IF(Z59&gt;=971,"20.5",IF(Z59&gt;=856,"20.8",IF(Z59&gt;=741,"21.0",IF(Z59&gt;=601,"21.8","22.5")))))))))))))))))</f>
        <v>11.1</v>
      </c>
      <c r="N59" s="16" t="str">
        <f>IF(Z59="","",(IF(Z59&gt;=2271,"10.6",IF(Z59&gt;=2101,"11.9",IF(Z59&gt;=1991,"12.7",IF(Z59&gt;=1871,"13.5",IF(Z59&gt;=1761,"14.4",IF(Z59&gt;=1651,"15.4",IF(Z59&gt;=1531,"16.5",IF(Z59&gt;=1421,"17.6",IF(Z59&gt;=1311,"19.0",IF(Z59&gt;=1196,"20.3",IF(Z59&gt;=1081,"21.8",IF(Z59&gt;=971,"23.4",IF(Z59&gt;=856,"23.7",IF(Z59&gt;=741,"24.5","24.6"))))))))))))))))</f>
        <v>14.4</v>
      </c>
      <c r="O59" s="15" t="str">
        <f>IF(Z59="","",IF(AE59="",TEXT(AB59,"#,##0.0"),IF(AB59-AE59&gt;0,CONCATENATE(TEXT(AE59,"#,##0.0"),"~",TEXT(AB59,"#,##0.0")),TEXT(AB59,"#,##0.0"))))</f>
        <v>20.8~21.2</v>
      </c>
      <c r="P59" s="13" t="s">
        <v>10</v>
      </c>
      <c r="Q59" s="14" t="s">
        <v>9</v>
      </c>
      <c r="R59" s="13" t="s">
        <v>8</v>
      </c>
      <c r="S59" s="12"/>
      <c r="T59" s="11" t="str">
        <f>IF((LEFT(D59,1)="6"),"☆☆☆☆☆",IF((LEFT(D59,1)="5"),"☆☆☆☆",IF((LEFT(D59,1)="4"),"☆☆☆"," ")))</f>
        <v>☆☆☆</v>
      </c>
      <c r="U59" s="10">
        <f>IF(K59="","",ROUNDDOWN(K59/M59*100,0))</f>
        <v>111</v>
      </c>
      <c r="V59" s="9">
        <f>IF(K59="","",ROUNDDOWN(K59/N59*100,0))</f>
        <v>86</v>
      </c>
      <c r="W59" s="9" t="str">
        <f>IF(Z59="","",IF(AF59="",IF(AC59&lt;55,"",AC59),IF(AF59-AC59&gt;0,CONCATENATE(AC59,"~",AF59),AC59)))</f>
        <v>58~59</v>
      </c>
      <c r="X59" s="8" t="str">
        <f>IF(AC59&lt;55,"",AD59)</f>
        <v>★0.5</v>
      </c>
      <c r="Z59" s="7">
        <v>1790</v>
      </c>
      <c r="AA59" s="7">
        <v>1830</v>
      </c>
      <c r="AB59" s="6">
        <f>IF(Z59="","",(ROUND(IF(Z59&gt;=2759,9.5,IF(Z59&lt;2759,(-2.47/1000000*Z59*Z59)-(8.52/10000*Z59)+30.65)),1)))</f>
        <v>21.2</v>
      </c>
      <c r="AC59" s="5">
        <f>IF(K59="","",ROUNDDOWN(K59/AB59*100,0))</f>
        <v>58</v>
      </c>
      <c r="AD59" s="5" t="str">
        <f>IF(AC59="","",IF(AC59&gt;=125,"★7.5",IF(AC59&gt;=120,"★7.0",IF(AC59&gt;=115,"★6.5",IF(AC59&gt;=110,"★6.0",IF(AC59&gt;=105,"★5.5",IF(AC59&gt;=100,"★5.0",IF(AC59&gt;=95,"★4.5",IF(AC59&gt;=90,"★4.0",IF(AC59&gt;=85,"★3.5",IF(AC59&gt;=80,"★3.0",IF(AC59&gt;=75,"★2.5",IF(AC59&gt;=70,"★2.0",IF(AC59&gt;=65,"★1.5",IF(AC59&gt;=60,"★1.0",IF(AC59&gt;=55,"★0.5"," "))))))))))))))))</f>
        <v>★0.5</v>
      </c>
      <c r="AE59" s="6">
        <f>IF(AA59="","",(ROUND(IF(AA59&gt;=2759,9.5,IF(AA59&lt;2759,(-2.47/1000000*AA59*AA59)-(8.52/10000*AA59)+30.65)),1)))</f>
        <v>20.8</v>
      </c>
      <c r="AF59" s="5">
        <f>IF(AE59="","",IF(K59="","",ROUNDDOWN(K59/AE59*100,0)))</f>
        <v>59</v>
      </c>
      <c r="AG59" s="5" t="str">
        <f>IF(AF59="","",IF(AF59&gt;=125,"★7.5",IF(AF59&gt;=120,"★7.0",IF(AF59&gt;=115,"★6.5",IF(AF59&gt;=110,"★6.0",IF(AF59&gt;=105,"★5.5",IF(AF59&gt;=100,"★5.0",IF(AF59&gt;=95,"★4.5",IF(AF59&gt;=90,"★4.0",IF(AF59&gt;=85,"★3.5",IF(AF59&gt;=80,"★3.0",IF(AF59&gt;=75,"★2.5",IF(AF59&gt;=70,"★2.0",IF(AF59&gt;=65,"★1.5",IF(AF59&gt;=60,"★1.0",IF(AF59&gt;=55,"★0.5"," "))))))))))))))))</f>
        <v>★0.5</v>
      </c>
      <c r="AH59" s="4"/>
    </row>
    <row r="60" spans="1:34" ht="24" customHeight="1" x14ac:dyDescent="0.2">
      <c r="A60" s="34"/>
      <c r="B60" s="27"/>
      <c r="C60" s="26"/>
      <c r="D60" s="12" t="s">
        <v>195</v>
      </c>
      <c r="E60" s="22" t="s">
        <v>196</v>
      </c>
      <c r="F60" s="14" t="s">
        <v>186</v>
      </c>
      <c r="G60" s="13">
        <v>1.9970000000000001</v>
      </c>
      <c r="H60" s="14" t="s">
        <v>18</v>
      </c>
      <c r="I60" s="21" t="str">
        <f>IF(Z60="","",(IF(AA60-Z60&gt;0,CONCATENATE(TEXT(Z60,"#,##0"),"~",TEXT(AA60,"#,##0")),TEXT(Z60,"#,##0"))))</f>
        <v>1,860~1,870</v>
      </c>
      <c r="J60" s="20">
        <v>5</v>
      </c>
      <c r="K60" s="19">
        <v>13.9</v>
      </c>
      <c r="L60" s="18">
        <f>IF(K60&gt;0,1/K60*34.6*67.1,"")</f>
        <v>167.02589928057554</v>
      </c>
      <c r="M60" s="17" t="str">
        <f>IF(Z60="","",(IF(Z60&gt;=2271,"7.4",IF(Z60&gt;=2101,"8.7",IF(Z60&gt;=1991,"9.4",IF(Z60&gt;=1871,"10.2",IF(Z60&gt;=1761,"11.1",IF(Z60&gt;=1651,"12.2",IF(Z60&gt;=1531,"13.2",IF(Z60&gt;=1421,"14.4",IF(Z60&gt;=1311,"15.8",IF(Z60&gt;=1196,"17.2",IF(Z60&gt;=1081,"18.7",IF(Z60&gt;=971,"20.5",IF(Z60&gt;=856,"20.8",IF(Z60&gt;=741,"21.0",IF(Z60&gt;=601,"21.8","22.5")))))))))))))))))</f>
        <v>11.1</v>
      </c>
      <c r="N60" s="16" t="str">
        <f>IF(Z60="","",(IF(Z60&gt;=2271,"10.6",IF(Z60&gt;=2101,"11.9",IF(Z60&gt;=1991,"12.7",IF(Z60&gt;=1871,"13.5",IF(Z60&gt;=1761,"14.4",IF(Z60&gt;=1651,"15.4",IF(Z60&gt;=1531,"16.5",IF(Z60&gt;=1421,"17.6",IF(Z60&gt;=1311,"19.0",IF(Z60&gt;=1196,"20.3",IF(Z60&gt;=1081,"21.8",IF(Z60&gt;=971,"23.4",IF(Z60&gt;=856,"23.7",IF(Z60&gt;=741,"24.5","24.6"))))))))))))))))</f>
        <v>14.4</v>
      </c>
      <c r="O60" s="15" t="str">
        <f>IF(Z60="","",IF(AE60="",TEXT(AB60,"#,##0.0"),IF(AB60-AE60&gt;0,CONCATENATE(TEXT(AE60,"#,##0.0"),"~",TEXT(AB60,"#,##0.0")),TEXT(AB60,"#,##0.0"))))</f>
        <v>20.4~20.5</v>
      </c>
      <c r="P60" s="13" t="s">
        <v>10</v>
      </c>
      <c r="Q60" s="14" t="s">
        <v>9</v>
      </c>
      <c r="R60" s="13" t="s">
        <v>8</v>
      </c>
      <c r="S60" s="12"/>
      <c r="T60" s="11" t="str">
        <f>IF((LEFT(D60,1)="6"),"☆☆☆☆☆",IF((LEFT(D60,1)="5"),"☆☆☆☆",IF((LEFT(D60,1)="4"),"☆☆☆"," ")))</f>
        <v>☆☆☆</v>
      </c>
      <c r="U60" s="10">
        <f>IF(K60="","",ROUNDDOWN(K60/M60*100,0))</f>
        <v>125</v>
      </c>
      <c r="V60" s="9">
        <f>IF(K60="","",ROUNDDOWN(K60/N60*100,0))</f>
        <v>96</v>
      </c>
      <c r="W60" s="9" t="str">
        <f>IF(Z60="","",IF(AF60="",IF(AC60&lt;55,"",AC60),IF(AF60-AC60&gt;0,CONCATENATE(AC60,"~",AF60),AC60)))</f>
        <v>67~68</v>
      </c>
      <c r="X60" s="8" t="str">
        <f>IF(AC60&lt;55,"",AD60)</f>
        <v>★1.5</v>
      </c>
      <c r="Z60" s="7">
        <v>1860</v>
      </c>
      <c r="AA60" s="7">
        <v>1870</v>
      </c>
      <c r="AB60" s="6">
        <f>IF(Z60="","",(ROUND(IF(Z60&gt;=2759,9.5,IF(Z60&lt;2759,(-2.47/1000000*Z60*Z60)-(8.52/10000*Z60)+30.65)),1)))</f>
        <v>20.5</v>
      </c>
      <c r="AC60" s="5">
        <f>IF(K60="","",ROUNDDOWN(K60/AB60*100,0))</f>
        <v>67</v>
      </c>
      <c r="AD60" s="5" t="str">
        <f>IF(AC60="","",IF(AC60&gt;=125,"★7.5",IF(AC60&gt;=120,"★7.0",IF(AC60&gt;=115,"★6.5",IF(AC60&gt;=110,"★6.0",IF(AC60&gt;=105,"★5.5",IF(AC60&gt;=100,"★5.0",IF(AC60&gt;=95,"★4.5",IF(AC60&gt;=90,"★4.0",IF(AC60&gt;=85,"★3.5",IF(AC60&gt;=80,"★3.0",IF(AC60&gt;=75,"★2.5",IF(AC60&gt;=70,"★2.0",IF(AC60&gt;=65,"★1.5",IF(AC60&gt;=60,"★1.0",IF(AC60&gt;=55,"★0.5"," "))))))))))))))))</f>
        <v>★1.5</v>
      </c>
      <c r="AE60" s="6">
        <f>IF(AA60="","",(ROUND(IF(AA60&gt;=2759,9.5,IF(AA60&lt;2759,(-2.47/1000000*AA60*AA60)-(8.52/10000*AA60)+30.65)),1)))</f>
        <v>20.399999999999999</v>
      </c>
      <c r="AF60" s="5">
        <f>IF(AE60="","",IF(K60="","",ROUNDDOWN(K60/AE60*100,0)))</f>
        <v>68</v>
      </c>
      <c r="AG60" s="5" t="str">
        <f>IF(AF60="","",IF(AF60&gt;=125,"★7.5",IF(AF60&gt;=120,"★7.0",IF(AF60&gt;=115,"★6.5",IF(AF60&gt;=110,"★6.0",IF(AF60&gt;=105,"★5.5",IF(AF60&gt;=100,"★5.0",IF(AF60&gt;=95,"★4.5",IF(AF60&gt;=90,"★4.0",IF(AF60&gt;=85,"★3.5",IF(AF60&gt;=80,"★3.0",IF(AF60&gt;=75,"★2.5",IF(AF60&gt;=70,"★2.0",IF(AF60&gt;=65,"★1.5",IF(AF60&gt;=60,"★1.0",IF(AF60&gt;=55,"★0.5"," "))))))))))))))))</f>
        <v>★1.5</v>
      </c>
      <c r="AH60" s="4"/>
    </row>
    <row r="61" spans="1:34" ht="24" customHeight="1" x14ac:dyDescent="0.2">
      <c r="A61" s="34"/>
      <c r="B61" s="30"/>
      <c r="C61" s="29"/>
      <c r="D61" s="12" t="s">
        <v>195</v>
      </c>
      <c r="E61" s="22" t="s">
        <v>194</v>
      </c>
      <c r="F61" s="14" t="s">
        <v>186</v>
      </c>
      <c r="G61" s="13">
        <v>1.9970000000000001</v>
      </c>
      <c r="H61" s="14" t="s">
        <v>18</v>
      </c>
      <c r="I61" s="21" t="str">
        <f>IF(Z61="","",(IF(AA61-Z61&gt;0,CONCATENATE(TEXT(Z61,"#,##0"),"~",TEXT(AA61,"#,##0")),TEXT(Z61,"#,##0"))))</f>
        <v>1,900~1,910</v>
      </c>
      <c r="J61" s="20">
        <v>5</v>
      </c>
      <c r="K61" s="19">
        <v>13.9</v>
      </c>
      <c r="L61" s="18">
        <f>IF(K61&gt;0,1/K61*34.6*67.1,"")</f>
        <v>167.02589928057554</v>
      </c>
      <c r="M61" s="17" t="str">
        <f>IF(Z61="","",(IF(Z61&gt;=2271,"7.4",IF(Z61&gt;=2101,"8.7",IF(Z61&gt;=1991,"9.4",IF(Z61&gt;=1871,"10.2",IF(Z61&gt;=1761,"11.1",IF(Z61&gt;=1651,"12.2",IF(Z61&gt;=1531,"13.2",IF(Z61&gt;=1421,"14.4",IF(Z61&gt;=1311,"15.8",IF(Z61&gt;=1196,"17.2",IF(Z61&gt;=1081,"18.7",IF(Z61&gt;=971,"20.5",IF(Z61&gt;=856,"20.8",IF(Z61&gt;=741,"21.0",IF(Z61&gt;=601,"21.8","22.5")))))))))))))))))</f>
        <v>10.2</v>
      </c>
      <c r="N61" s="16" t="str">
        <f>IF(Z61="","",(IF(Z61&gt;=2271,"10.6",IF(Z61&gt;=2101,"11.9",IF(Z61&gt;=1991,"12.7",IF(Z61&gt;=1871,"13.5",IF(Z61&gt;=1761,"14.4",IF(Z61&gt;=1651,"15.4",IF(Z61&gt;=1531,"16.5",IF(Z61&gt;=1421,"17.6",IF(Z61&gt;=1311,"19.0",IF(Z61&gt;=1196,"20.3",IF(Z61&gt;=1081,"21.8",IF(Z61&gt;=971,"23.4",IF(Z61&gt;=856,"23.7",IF(Z61&gt;=741,"24.5","24.6"))))))))))))))))</f>
        <v>13.5</v>
      </c>
      <c r="O61" s="15" t="str">
        <f>IF(Z61="","",IF(AE61="",TEXT(AB61,"#,##0.0"),IF(AB61-AE61&gt;0,CONCATENATE(TEXT(AE61,"#,##0.0"),"~",TEXT(AB61,"#,##0.0")),TEXT(AB61,"#,##0.0"))))</f>
        <v>20.0~20.1</v>
      </c>
      <c r="P61" s="13" t="s">
        <v>10</v>
      </c>
      <c r="Q61" s="14" t="s">
        <v>9</v>
      </c>
      <c r="R61" s="13" t="s">
        <v>8</v>
      </c>
      <c r="S61" s="12"/>
      <c r="T61" s="11" t="str">
        <f>IF((LEFT(D61,1)="6"),"☆☆☆☆☆",IF((LEFT(D61,1)="5"),"☆☆☆☆",IF((LEFT(D61,1)="4"),"☆☆☆"," ")))</f>
        <v>☆☆☆</v>
      </c>
      <c r="U61" s="10">
        <f>IF(K61="","",ROUNDDOWN(K61/M61*100,0))</f>
        <v>136</v>
      </c>
      <c r="V61" s="9">
        <f>IF(K61="","",ROUNDDOWN(K61/N61*100,0))</f>
        <v>102</v>
      </c>
      <c r="W61" s="9">
        <f>IF(Z61="","",IF(AF61="",IF(AC61&lt;55,"",AC61),IF(AF61-AC61&gt;0,CONCATENATE(AC61,"~",AF61),AC61)))</f>
        <v>69</v>
      </c>
      <c r="X61" s="8" t="str">
        <f>IF(AC61&lt;55,"",AD61)</f>
        <v>★1.5</v>
      </c>
      <c r="Z61" s="7">
        <v>1900</v>
      </c>
      <c r="AA61" s="7">
        <v>1910</v>
      </c>
      <c r="AB61" s="6">
        <f>IF(Z61="","",(ROUND(IF(Z61&gt;=2759,9.5,IF(Z61&lt;2759,(-2.47/1000000*Z61*Z61)-(8.52/10000*Z61)+30.65)),1)))</f>
        <v>20.100000000000001</v>
      </c>
      <c r="AC61" s="5">
        <f>IF(K61="","",ROUNDDOWN(K61/AB61*100,0))</f>
        <v>69</v>
      </c>
      <c r="AD61" s="5" t="str">
        <f>IF(AC61="","",IF(AC61&gt;=125,"★7.5",IF(AC61&gt;=120,"★7.0",IF(AC61&gt;=115,"★6.5",IF(AC61&gt;=110,"★6.0",IF(AC61&gt;=105,"★5.5",IF(AC61&gt;=100,"★5.0",IF(AC61&gt;=95,"★4.5",IF(AC61&gt;=90,"★4.0",IF(AC61&gt;=85,"★3.5",IF(AC61&gt;=80,"★3.0",IF(AC61&gt;=75,"★2.5",IF(AC61&gt;=70,"★2.0",IF(AC61&gt;=65,"★1.5",IF(AC61&gt;=60,"★1.0",IF(AC61&gt;=55,"★0.5"," "))))))))))))))))</f>
        <v>★1.5</v>
      </c>
      <c r="AE61" s="6">
        <f>IF(AA61="","",(ROUND(IF(AA61&gt;=2759,9.5,IF(AA61&lt;2759,(-2.47/1000000*AA61*AA61)-(8.52/10000*AA61)+30.65)),1)))</f>
        <v>20</v>
      </c>
      <c r="AF61" s="5">
        <f>IF(AE61="","",IF(K61="","",ROUNDDOWN(K61/AE61*100,0)))</f>
        <v>69</v>
      </c>
      <c r="AG61" s="5" t="str">
        <f>IF(AF61="","",IF(AF61&gt;=125,"★7.5",IF(AF61&gt;=120,"★7.0",IF(AF61&gt;=115,"★6.5",IF(AF61&gt;=110,"★6.0",IF(AF61&gt;=105,"★5.5",IF(AF61&gt;=100,"★5.0",IF(AF61&gt;=95,"★4.5",IF(AF61&gt;=90,"★4.0",IF(AF61&gt;=85,"★3.5",IF(AF61&gt;=80,"★3.0",IF(AF61&gt;=75,"★2.5",IF(AF61&gt;=70,"★2.0",IF(AF61&gt;=65,"★1.5",IF(AF61&gt;=60,"★1.0",IF(AF61&gt;=55,"★0.5"," "))))))))))))))))</f>
        <v>★1.5</v>
      </c>
      <c r="AH61" s="4"/>
    </row>
    <row r="62" spans="1:34" ht="24" customHeight="1" x14ac:dyDescent="0.2">
      <c r="A62" s="33"/>
      <c r="B62" s="27"/>
      <c r="C62" s="26" t="s">
        <v>193</v>
      </c>
      <c r="D62" s="12" t="s">
        <v>191</v>
      </c>
      <c r="E62" s="22" t="s">
        <v>192</v>
      </c>
      <c r="F62" s="14" t="s">
        <v>167</v>
      </c>
      <c r="G62" s="13">
        <v>1.496</v>
      </c>
      <c r="H62" s="14" t="s">
        <v>18</v>
      </c>
      <c r="I62" s="21" t="str">
        <f>IF(Z62="","",(IF(AA62-Z62&gt;0,CONCATENATE(TEXT(Z62,"#,##0"),"~",TEXT(AA62,"#,##0")),TEXT(Z62,"#,##0"))))</f>
        <v>1,830~1,870</v>
      </c>
      <c r="J62" s="20">
        <v>5</v>
      </c>
      <c r="K62" s="19">
        <v>11.7</v>
      </c>
      <c r="L62" s="18">
        <f>IF(K62&gt;0,1/K62*34.6*67.1,"")</f>
        <v>198.43247863247862</v>
      </c>
      <c r="M62" s="17" t="str">
        <f>IF(Z62="","",(IF(Z62&gt;=2271,"7.4",IF(Z62&gt;=2101,"8.7",IF(Z62&gt;=1991,"9.4",IF(Z62&gt;=1871,"10.2",IF(Z62&gt;=1761,"11.1",IF(Z62&gt;=1651,"12.2",IF(Z62&gt;=1531,"13.2",IF(Z62&gt;=1421,"14.4",IF(Z62&gt;=1311,"15.8",IF(Z62&gt;=1196,"17.2",IF(Z62&gt;=1081,"18.7",IF(Z62&gt;=971,"20.5",IF(Z62&gt;=856,"20.8",IF(Z62&gt;=741,"21.0",IF(Z62&gt;=601,"21.8","22.5")))))))))))))))))</f>
        <v>11.1</v>
      </c>
      <c r="N62" s="16" t="str">
        <f>IF(Z62="","",(IF(Z62&gt;=2271,"10.6",IF(Z62&gt;=2101,"11.9",IF(Z62&gt;=1991,"12.7",IF(Z62&gt;=1871,"13.5",IF(Z62&gt;=1761,"14.4",IF(Z62&gt;=1651,"15.4",IF(Z62&gt;=1531,"16.5",IF(Z62&gt;=1421,"17.6",IF(Z62&gt;=1311,"19.0",IF(Z62&gt;=1196,"20.3",IF(Z62&gt;=1081,"21.8",IF(Z62&gt;=971,"23.4",IF(Z62&gt;=856,"23.7",IF(Z62&gt;=741,"24.5","24.6"))))))))))))))))</f>
        <v>14.4</v>
      </c>
      <c r="O62" s="15" t="str">
        <f>IF(Z62="","",IF(AE62="",TEXT(AB62,"#,##0.0"),IF(AB62-AE62&gt;0,CONCATENATE(TEXT(AE62,"#,##0.0"),"~",TEXT(AB62,"#,##0.0")),TEXT(AB62,"#,##0.0"))))</f>
        <v>20.4~20.8</v>
      </c>
      <c r="P62" s="13" t="s">
        <v>10</v>
      </c>
      <c r="Q62" s="14" t="s">
        <v>9</v>
      </c>
      <c r="R62" s="13" t="s">
        <v>16</v>
      </c>
      <c r="S62" s="12"/>
      <c r="T62" s="11" t="str">
        <f>IF((LEFT(D62,1)="6"),"☆☆☆☆☆",IF((LEFT(D62,1)="5"),"☆☆☆☆",IF((LEFT(D62,1)="4"),"☆☆☆"," ")))</f>
        <v>☆☆☆</v>
      </c>
      <c r="U62" s="10">
        <f>IF(K62="","",ROUNDDOWN(K62/M62*100,0))</f>
        <v>105</v>
      </c>
      <c r="V62" s="9">
        <f>IF(K62="","",ROUNDDOWN(K62/N62*100,0))</f>
        <v>81</v>
      </c>
      <c r="W62" s="9" t="str">
        <f>IF(Z62="","",IF(AF62="",IF(AC62&lt;55,"",AC62),IF(AF62-AC62&gt;0,CONCATENATE(AC62,"~",AF62),AC62)))</f>
        <v>56~57</v>
      </c>
      <c r="X62" s="8" t="str">
        <f>IF(AC62&lt;55,"",AD62)</f>
        <v>★0.5</v>
      </c>
      <c r="Z62" s="7">
        <v>1830</v>
      </c>
      <c r="AA62" s="7">
        <v>1870</v>
      </c>
      <c r="AB62" s="6">
        <f>IF(Z62="","",(ROUND(IF(Z62&gt;=2759,9.5,IF(Z62&lt;2759,(-2.47/1000000*Z62*Z62)-(8.52/10000*Z62)+30.65)),1)))</f>
        <v>20.8</v>
      </c>
      <c r="AC62" s="5">
        <f>IF(K62="","",ROUNDDOWN(K62/AB62*100,0))</f>
        <v>56</v>
      </c>
      <c r="AD62" s="5" t="str">
        <f>IF(AC62="","",IF(AC62&gt;=125,"★7.5",IF(AC62&gt;=120,"★7.0",IF(AC62&gt;=115,"★6.5",IF(AC62&gt;=110,"★6.0",IF(AC62&gt;=105,"★5.5",IF(AC62&gt;=100,"★5.0",IF(AC62&gt;=95,"★4.5",IF(AC62&gt;=90,"★4.0",IF(AC62&gt;=85,"★3.5",IF(AC62&gt;=80,"★3.0",IF(AC62&gt;=75,"★2.5",IF(AC62&gt;=70,"★2.0",IF(AC62&gt;=65,"★1.5",IF(AC62&gt;=60,"★1.0",IF(AC62&gt;=55,"★0.5"," "))))))))))))))))</f>
        <v>★0.5</v>
      </c>
      <c r="AE62" s="6">
        <f>IF(AA62="","",(ROUND(IF(AA62&gt;=2759,9.5,IF(AA62&lt;2759,(-2.47/1000000*AA62*AA62)-(8.52/10000*AA62)+30.65)),1)))</f>
        <v>20.399999999999999</v>
      </c>
      <c r="AF62" s="5">
        <f>IF(AE62="","",IF(K62="","",ROUNDDOWN(K62/AE62*100,0)))</f>
        <v>57</v>
      </c>
      <c r="AG62" s="5" t="str">
        <f>IF(AF62="","",IF(AF62&gt;=125,"★7.5",IF(AF62&gt;=120,"★7.0",IF(AF62&gt;=115,"★6.5",IF(AF62&gt;=110,"★6.0",IF(AF62&gt;=105,"★5.5",IF(AF62&gt;=100,"★5.0",IF(AF62&gt;=95,"★4.5",IF(AF62&gt;=90,"★4.0",IF(AF62&gt;=85,"★3.5",IF(AF62&gt;=80,"★3.0",IF(AF62&gt;=75,"★2.5",IF(AF62&gt;=70,"★2.0",IF(AF62&gt;=65,"★1.5",IF(AF62&gt;=60,"★1.0",IF(AF62&gt;=55,"★0.5"," "))))))))))))))))</f>
        <v>★0.5</v>
      </c>
      <c r="AH62" s="4"/>
    </row>
    <row r="63" spans="1:34" ht="24" customHeight="1" x14ac:dyDescent="0.2">
      <c r="A63" s="33"/>
      <c r="B63" s="30"/>
      <c r="C63" s="26"/>
      <c r="D63" s="12" t="s">
        <v>191</v>
      </c>
      <c r="E63" s="22" t="s">
        <v>190</v>
      </c>
      <c r="F63" s="14" t="s">
        <v>167</v>
      </c>
      <c r="G63" s="13">
        <v>1.496</v>
      </c>
      <c r="H63" s="14" t="s">
        <v>18</v>
      </c>
      <c r="I63" s="21" t="str">
        <f>IF(Z63="","",(IF(AA63-Z63&gt;0,CONCATENATE(TEXT(Z63,"#,##0"),"~",TEXT(AA63,"#,##0")),TEXT(Z63,"#,##0"))))</f>
        <v>1,900</v>
      </c>
      <c r="J63" s="20">
        <v>5</v>
      </c>
      <c r="K63" s="19">
        <v>11.7</v>
      </c>
      <c r="L63" s="18">
        <f>IF(K63&gt;0,1/K63*34.6*67.1,"")</f>
        <v>198.43247863247862</v>
      </c>
      <c r="M63" s="17" t="str">
        <f>IF(Z63="","",(IF(Z63&gt;=2271,"7.4",IF(Z63&gt;=2101,"8.7",IF(Z63&gt;=1991,"9.4",IF(Z63&gt;=1871,"10.2",IF(Z63&gt;=1761,"11.1",IF(Z63&gt;=1651,"12.2",IF(Z63&gt;=1531,"13.2",IF(Z63&gt;=1421,"14.4",IF(Z63&gt;=1311,"15.8",IF(Z63&gt;=1196,"17.2",IF(Z63&gt;=1081,"18.7",IF(Z63&gt;=971,"20.5",IF(Z63&gt;=856,"20.8",IF(Z63&gt;=741,"21.0",IF(Z63&gt;=601,"21.8","22.5")))))))))))))))))</f>
        <v>10.2</v>
      </c>
      <c r="N63" s="16" t="str">
        <f>IF(Z63="","",(IF(Z63&gt;=2271,"10.6",IF(Z63&gt;=2101,"11.9",IF(Z63&gt;=1991,"12.7",IF(Z63&gt;=1871,"13.5",IF(Z63&gt;=1761,"14.4",IF(Z63&gt;=1651,"15.4",IF(Z63&gt;=1531,"16.5",IF(Z63&gt;=1421,"17.6",IF(Z63&gt;=1311,"19.0",IF(Z63&gt;=1196,"20.3",IF(Z63&gt;=1081,"21.8",IF(Z63&gt;=971,"23.4",IF(Z63&gt;=856,"23.7",IF(Z63&gt;=741,"24.5","24.6"))))))))))))))))</f>
        <v>13.5</v>
      </c>
      <c r="O63" s="15" t="str">
        <f>IF(Z63="","",IF(AE63="",TEXT(AB63,"#,##0.0"),IF(AB63-AE63&gt;0,CONCATENATE(TEXT(AE63,"#,##0.0"),"~",TEXT(AB63,"#,##0.0")),TEXT(AB63,"#,##0.0"))))</f>
        <v>20.1</v>
      </c>
      <c r="P63" s="13" t="s">
        <v>10</v>
      </c>
      <c r="Q63" s="14" t="s">
        <v>9</v>
      </c>
      <c r="R63" s="13" t="s">
        <v>16</v>
      </c>
      <c r="S63" s="12"/>
      <c r="T63" s="11" t="str">
        <f>IF((LEFT(D63,1)="6"),"☆☆☆☆☆",IF((LEFT(D63,1)="5"),"☆☆☆☆",IF((LEFT(D63,1)="4"),"☆☆☆"," ")))</f>
        <v>☆☆☆</v>
      </c>
      <c r="U63" s="10">
        <f>IF(K63="","",ROUNDDOWN(K63/M63*100,0))</f>
        <v>114</v>
      </c>
      <c r="V63" s="9">
        <f>IF(K63="","",ROUNDDOWN(K63/N63*100,0))</f>
        <v>86</v>
      </c>
      <c r="W63" s="9">
        <f>IF(Z63="","",IF(AF63="",IF(AC63&lt;55,"",AC63),IF(AF63-AC63&gt;0,CONCATENATE(AC63,"~",AF63),AC63)))</f>
        <v>58</v>
      </c>
      <c r="X63" s="8" t="str">
        <f>IF(AC63&lt;55,"",AD63)</f>
        <v>★0.5</v>
      </c>
      <c r="Z63" s="7">
        <v>1900</v>
      </c>
      <c r="AA63" s="7">
        <v>1900</v>
      </c>
      <c r="AB63" s="6">
        <f>IF(Z63="","",(ROUND(IF(Z63&gt;=2759,9.5,IF(Z63&lt;2759,(-2.47/1000000*Z63*Z63)-(8.52/10000*Z63)+30.65)),1)))</f>
        <v>20.100000000000001</v>
      </c>
      <c r="AC63" s="5">
        <f>IF(K63="","",ROUNDDOWN(K63/AB63*100,0))</f>
        <v>58</v>
      </c>
      <c r="AD63" s="5" t="str">
        <f>IF(AC63="","",IF(AC63&gt;=125,"★7.5",IF(AC63&gt;=120,"★7.0",IF(AC63&gt;=115,"★6.5",IF(AC63&gt;=110,"★6.0",IF(AC63&gt;=105,"★5.5",IF(AC63&gt;=100,"★5.0",IF(AC63&gt;=95,"★4.5",IF(AC63&gt;=90,"★4.0",IF(AC63&gt;=85,"★3.5",IF(AC63&gt;=80,"★3.0",IF(AC63&gt;=75,"★2.5",IF(AC63&gt;=70,"★2.0",IF(AC63&gt;=65,"★1.5",IF(AC63&gt;=60,"★1.0",IF(AC63&gt;=55,"★0.5"," "))))))))))))))))</f>
        <v>★0.5</v>
      </c>
      <c r="AE63" s="6">
        <f>IF(AA63="","",(ROUND(IF(AA63&gt;=2759,9.5,IF(AA63&lt;2759,(-2.47/1000000*AA63*AA63)-(8.52/10000*AA63)+30.65)),1)))</f>
        <v>20.100000000000001</v>
      </c>
      <c r="AF63" s="5">
        <f>IF(AE63="","",IF(K63="","",ROUNDDOWN(K63/AE63*100,0)))</f>
        <v>58</v>
      </c>
      <c r="AG63" s="5" t="str">
        <f>IF(AF63="","",IF(AF63&gt;=125,"★7.5",IF(AF63&gt;=120,"★7.0",IF(AF63&gt;=115,"★6.5",IF(AF63&gt;=110,"★6.0",IF(AF63&gt;=105,"★5.5",IF(AF63&gt;=100,"★5.0",IF(AF63&gt;=95,"★4.5",IF(AF63&gt;=90,"★4.0",IF(AF63&gt;=85,"★3.5",IF(AF63&gt;=80,"★3.0",IF(AF63&gt;=75,"★2.5",IF(AF63&gt;=70,"★2.0",IF(AF63&gt;=65,"★1.5",IF(AF63&gt;=60,"★1.0",IF(AF63&gt;=55,"★0.5"," "))))))))))))))))</f>
        <v>★0.5</v>
      </c>
      <c r="AH63" s="4"/>
    </row>
    <row r="64" spans="1:34" ht="24" customHeight="1" x14ac:dyDescent="0.2">
      <c r="A64" s="33"/>
      <c r="B64" s="27"/>
      <c r="C64" s="31" t="s">
        <v>189</v>
      </c>
      <c r="D64" s="12" t="s">
        <v>188</v>
      </c>
      <c r="E64" s="22" t="s">
        <v>187</v>
      </c>
      <c r="F64" s="14" t="s">
        <v>186</v>
      </c>
      <c r="G64" s="13">
        <v>1.9970000000000001</v>
      </c>
      <c r="H64" s="14" t="s">
        <v>18</v>
      </c>
      <c r="I64" s="21" t="str">
        <f>IF(Z64="","",(IF(AA64-Z64&gt;0,CONCATENATE(TEXT(Z64,"#,##0"),"~",TEXT(AA64,"#,##0")),TEXT(Z64,"#,##0"))))</f>
        <v>1,910~1,960</v>
      </c>
      <c r="J64" s="20">
        <v>5</v>
      </c>
      <c r="K64" s="19">
        <v>13.6</v>
      </c>
      <c r="L64" s="18">
        <f>IF(K64&gt;0,1/K64*34.6*67.1,"")</f>
        <v>170.71029411764707</v>
      </c>
      <c r="M64" s="17" t="str">
        <f>IF(Z64="","",(IF(Z64&gt;=2271,"7.4",IF(Z64&gt;=2101,"8.7",IF(Z64&gt;=1991,"9.4",IF(Z64&gt;=1871,"10.2",IF(Z64&gt;=1761,"11.1",IF(Z64&gt;=1651,"12.2",IF(Z64&gt;=1531,"13.2",IF(Z64&gt;=1421,"14.4",IF(Z64&gt;=1311,"15.8",IF(Z64&gt;=1196,"17.2",IF(Z64&gt;=1081,"18.7",IF(Z64&gt;=971,"20.5",IF(Z64&gt;=856,"20.8",IF(Z64&gt;=741,"21.0",IF(Z64&gt;=601,"21.8","22.5")))))))))))))))))</f>
        <v>10.2</v>
      </c>
      <c r="N64" s="16" t="str">
        <f>IF(Z64="","",(IF(Z64&gt;=2271,"10.6",IF(Z64&gt;=2101,"11.9",IF(Z64&gt;=1991,"12.7",IF(Z64&gt;=1871,"13.5",IF(Z64&gt;=1761,"14.4",IF(Z64&gt;=1651,"15.4",IF(Z64&gt;=1531,"16.5",IF(Z64&gt;=1421,"17.6",IF(Z64&gt;=1311,"19.0",IF(Z64&gt;=1196,"20.3",IF(Z64&gt;=1081,"21.8",IF(Z64&gt;=971,"23.4",IF(Z64&gt;=856,"23.7",IF(Z64&gt;=741,"24.5","24.6"))))))))))))))))</f>
        <v>13.5</v>
      </c>
      <c r="O64" s="15" t="str">
        <f>IF(Z64="","",IF(AE64="",TEXT(AB64,"#,##0.0"),IF(AB64-AE64&gt;0,CONCATENATE(TEXT(AE64,"#,##0.0"),"~",TEXT(AB64,"#,##0.0")),TEXT(AB64,"#,##0.0"))))</f>
        <v>19.5~20.0</v>
      </c>
      <c r="P64" s="13" t="s">
        <v>10</v>
      </c>
      <c r="Q64" s="14" t="s">
        <v>9</v>
      </c>
      <c r="R64" s="13" t="s">
        <v>8</v>
      </c>
      <c r="S64" s="12"/>
      <c r="T64" s="11" t="str">
        <f>IF((LEFT(D64,1)="6"),"☆☆☆☆☆",IF((LEFT(D64,1)="5"),"☆☆☆☆",IF((LEFT(D64,1)="4"),"☆☆☆"," ")))</f>
        <v>☆☆☆☆</v>
      </c>
      <c r="U64" s="10">
        <f>IF(K64="","",ROUNDDOWN(K64/M64*100,0))</f>
        <v>133</v>
      </c>
      <c r="V64" s="9">
        <f>IF(K64="","",ROUNDDOWN(K64/N64*100,0))</f>
        <v>100</v>
      </c>
      <c r="W64" s="9" t="str">
        <f>IF(Z64="","",IF(AF64="",IF(AC64&lt;55,"",AC64),IF(AF64-AC64&gt;0,CONCATENATE(AC64,"~",AF64),AC64)))</f>
        <v>68~69</v>
      </c>
      <c r="X64" s="8" t="str">
        <f>IF(AC64&lt;55,"",AD64)</f>
        <v>★1.5</v>
      </c>
      <c r="Z64" s="7">
        <v>1910</v>
      </c>
      <c r="AA64" s="7">
        <v>1960</v>
      </c>
      <c r="AB64" s="6">
        <f>IF(Z64="","",(ROUND(IF(Z64&gt;=2759,9.5,IF(Z64&lt;2759,(-2.47/1000000*Z64*Z64)-(8.52/10000*Z64)+30.65)),1)))</f>
        <v>20</v>
      </c>
      <c r="AC64" s="5">
        <f>IF(K64="","",ROUNDDOWN(K64/AB64*100,0))</f>
        <v>68</v>
      </c>
      <c r="AD64" s="5" t="str">
        <f>IF(AC64="","",IF(AC64&gt;=125,"★7.5",IF(AC64&gt;=120,"★7.0",IF(AC64&gt;=115,"★6.5",IF(AC64&gt;=110,"★6.0",IF(AC64&gt;=105,"★5.5",IF(AC64&gt;=100,"★5.0",IF(AC64&gt;=95,"★4.5",IF(AC64&gt;=90,"★4.0",IF(AC64&gt;=85,"★3.5",IF(AC64&gt;=80,"★3.0",IF(AC64&gt;=75,"★2.5",IF(AC64&gt;=70,"★2.0",IF(AC64&gt;=65,"★1.5",IF(AC64&gt;=60,"★1.0",IF(AC64&gt;=55,"★0.5"," "))))))))))))))))</f>
        <v>★1.5</v>
      </c>
      <c r="AE64" s="6">
        <f>IF(AA64="","",(ROUND(IF(AA64&gt;=2759,9.5,IF(AA64&lt;2759,(-2.47/1000000*AA64*AA64)-(8.52/10000*AA64)+30.65)),1)))</f>
        <v>19.5</v>
      </c>
      <c r="AF64" s="5">
        <f>IF(AE64="","",IF(K64="","",ROUNDDOWN(K64/AE64*100,0)))</f>
        <v>69</v>
      </c>
      <c r="AG64" s="5" t="str">
        <f>IF(AF64="","",IF(AF64&gt;=125,"★7.5",IF(AF64&gt;=120,"★7.0",IF(AF64&gt;=115,"★6.5",IF(AF64&gt;=110,"★6.0",IF(AF64&gt;=105,"★5.5",IF(AF64&gt;=100,"★5.0",IF(AF64&gt;=95,"★4.5",IF(AF64&gt;=90,"★4.0",IF(AF64&gt;=85,"★3.5",IF(AF64&gt;=80,"★3.0",IF(AF64&gt;=75,"★2.5",IF(AF64&gt;=70,"★2.0",IF(AF64&gt;=65,"★1.5",IF(AF64&gt;=60,"★1.0",IF(AF64&gt;=55,"★0.5"," "))))))))))))))))</f>
        <v>★1.5</v>
      </c>
      <c r="AH64" s="4"/>
    </row>
    <row r="65" spans="1:34" ht="24" customHeight="1" x14ac:dyDescent="0.2">
      <c r="A65" s="33"/>
      <c r="B65" s="30"/>
      <c r="C65" s="29"/>
      <c r="D65" s="12" t="s">
        <v>185</v>
      </c>
      <c r="E65" s="22" t="s">
        <v>184</v>
      </c>
      <c r="F65" s="14" t="s">
        <v>183</v>
      </c>
      <c r="G65" s="13">
        <v>1.9910000000000001</v>
      </c>
      <c r="H65" s="14" t="s">
        <v>18</v>
      </c>
      <c r="I65" s="21" t="str">
        <f>IF(Z65="","",(IF(AA65-Z65&gt;0,CONCATENATE(TEXT(Z65,"#,##0"),"~",TEXT(AA65,"#,##0")),TEXT(Z65,"#,##0"))))</f>
        <v>1,780~1,850</v>
      </c>
      <c r="J65" s="20">
        <v>5</v>
      </c>
      <c r="K65" s="19">
        <v>11.3</v>
      </c>
      <c r="L65" s="18">
        <f>IF(K65&gt;0,1/K65*34.6*67.1,"")</f>
        <v>205.45663716814155</v>
      </c>
      <c r="M65" s="17" t="str">
        <f>IF(Z65="","",(IF(Z65&gt;=2271,"7.4",IF(Z65&gt;=2101,"8.7",IF(Z65&gt;=1991,"9.4",IF(Z65&gt;=1871,"10.2",IF(Z65&gt;=1761,"11.1",IF(Z65&gt;=1651,"12.2",IF(Z65&gt;=1531,"13.2",IF(Z65&gt;=1421,"14.4",IF(Z65&gt;=1311,"15.8",IF(Z65&gt;=1196,"17.2",IF(Z65&gt;=1081,"18.7",IF(Z65&gt;=971,"20.5",IF(Z65&gt;=856,"20.8",IF(Z65&gt;=741,"21.0",IF(Z65&gt;=601,"21.8","22.5")))))))))))))))))</f>
        <v>11.1</v>
      </c>
      <c r="N65" s="16" t="str">
        <f>IF(Z65="","",(IF(Z65&gt;=2271,"10.6",IF(Z65&gt;=2101,"11.9",IF(Z65&gt;=1991,"12.7",IF(Z65&gt;=1871,"13.5",IF(Z65&gt;=1761,"14.4",IF(Z65&gt;=1651,"15.4",IF(Z65&gt;=1531,"16.5",IF(Z65&gt;=1421,"17.6",IF(Z65&gt;=1311,"19.0",IF(Z65&gt;=1196,"20.3",IF(Z65&gt;=1081,"21.8",IF(Z65&gt;=971,"23.4",IF(Z65&gt;=856,"23.7",IF(Z65&gt;=741,"24.5","24.6"))))))))))))))))</f>
        <v>14.4</v>
      </c>
      <c r="O65" s="15" t="str">
        <f>IF(Z65="","",IF(AE65="",TEXT(AB65,"#,##0.0"),IF(AB65-AE65&gt;0,CONCATENATE(TEXT(AE65,"#,##0.0"),"~",TEXT(AB65,"#,##0.0")),TEXT(AB65,"#,##0.0"))))</f>
        <v>20.6~21.3</v>
      </c>
      <c r="P65" s="13" t="s">
        <v>62</v>
      </c>
      <c r="Q65" s="14" t="s">
        <v>9</v>
      </c>
      <c r="R65" s="13" t="s">
        <v>8</v>
      </c>
      <c r="S65" s="12"/>
      <c r="T65" s="11" t="str">
        <f>IF((LEFT(D65,1)="6"),"☆☆☆☆☆",IF((LEFT(D65,1)="5"),"☆☆☆☆",IF((LEFT(D65,1)="4"),"☆☆☆"," ")))</f>
        <v>☆☆☆☆</v>
      </c>
      <c r="U65" s="10">
        <f>IF(K65="","",ROUNDDOWN(K65/M65*100,0))</f>
        <v>101</v>
      </c>
      <c r="V65" s="9">
        <f>IF(K65="","",ROUNDDOWN(K65/N65*100,0))</f>
        <v>78</v>
      </c>
      <c r="W65" s="9" t="str">
        <f>IF(Z65="","",IF(AF65="",IF(AC65&lt;55,"",AC65),IF(AF65-AC65&gt;0,CONCATENATE(AC65,"~",AF65),AC65)))</f>
        <v>53~54</v>
      </c>
      <c r="X65" s="8" t="str">
        <f>IF(AC65&lt;55,"",AD65)</f>
        <v/>
      </c>
      <c r="Z65" s="7">
        <v>1780</v>
      </c>
      <c r="AA65" s="7">
        <v>1850</v>
      </c>
      <c r="AB65" s="6">
        <f>IF(Z65="","",(ROUND(IF(Z65&gt;=2759,9.5,IF(Z65&lt;2759,(-2.47/1000000*Z65*Z65)-(8.52/10000*Z65)+30.65)),1)))</f>
        <v>21.3</v>
      </c>
      <c r="AC65" s="5">
        <f>IF(K65="","",ROUNDDOWN(K65/AB65*100,0))</f>
        <v>53</v>
      </c>
      <c r="AD65" s="5" t="str">
        <f>IF(AC65="","",IF(AC65&gt;=125,"★7.5",IF(AC65&gt;=120,"★7.0",IF(AC65&gt;=115,"★6.5",IF(AC65&gt;=110,"★6.0",IF(AC65&gt;=105,"★5.5",IF(AC65&gt;=100,"★5.0",IF(AC65&gt;=95,"★4.5",IF(AC65&gt;=90,"★4.0",IF(AC65&gt;=85,"★3.5",IF(AC65&gt;=80,"★3.0",IF(AC65&gt;=75,"★2.5",IF(AC65&gt;=70,"★2.0",IF(AC65&gt;=65,"★1.5",IF(AC65&gt;=60,"★1.0",IF(AC65&gt;=55,"★0.5"," "))))))))))))))))</f>
        <v xml:space="preserve"> </v>
      </c>
      <c r="AE65" s="6">
        <f>IF(AA65="","",(ROUND(IF(AA65&gt;=2759,9.5,IF(AA65&lt;2759,(-2.47/1000000*AA65*AA65)-(8.52/10000*AA65)+30.65)),1)))</f>
        <v>20.6</v>
      </c>
      <c r="AF65" s="5">
        <f>IF(AE65="","",IF(K65="","",ROUNDDOWN(K65/AE65*100,0)))</f>
        <v>54</v>
      </c>
      <c r="AG65" s="5" t="str">
        <f>IF(AF65="","",IF(AF65&gt;=125,"★7.5",IF(AF65&gt;=120,"★7.0",IF(AF65&gt;=115,"★6.5",IF(AF65&gt;=110,"★6.0",IF(AF65&gt;=105,"★5.5",IF(AF65&gt;=100,"★5.0",IF(AF65&gt;=95,"★4.5",IF(AF65&gt;=90,"★4.0",IF(AF65&gt;=85,"★3.5",IF(AF65&gt;=80,"★3.0",IF(AF65&gt;=75,"★2.5",IF(AF65&gt;=70,"★2.0",IF(AF65&gt;=65,"★1.5",IF(AF65&gt;=60,"★1.0",IF(AF65&gt;=55,"★0.5"," "))))))))))))))))</f>
        <v xml:space="preserve"> </v>
      </c>
      <c r="AH65" s="4"/>
    </row>
    <row r="66" spans="1:34" ht="24" customHeight="1" x14ac:dyDescent="0.2">
      <c r="A66" s="33"/>
      <c r="B66" s="27"/>
      <c r="C66" s="31" t="s">
        <v>182</v>
      </c>
      <c r="D66" s="12" t="s">
        <v>181</v>
      </c>
      <c r="E66" s="22" t="s">
        <v>120</v>
      </c>
      <c r="F66" s="14" t="s">
        <v>49</v>
      </c>
      <c r="G66" s="13">
        <v>2.996</v>
      </c>
      <c r="H66" s="14" t="s">
        <v>18</v>
      </c>
      <c r="I66" s="21" t="str">
        <f>IF(Z66="","",(IF(AA66-Z66&gt;0,CONCATENATE(TEXT(Z66,"#,##0"),"~",TEXT(AA66,"#,##0")),TEXT(Z66,"#,##0"))))</f>
        <v>1,960</v>
      </c>
      <c r="J66" s="20">
        <v>5</v>
      </c>
      <c r="K66" s="19">
        <v>10.8</v>
      </c>
      <c r="L66" s="18">
        <f>IF(K66&gt;0,1/K66*34.6*67.1,"")</f>
        <v>214.96851851851849</v>
      </c>
      <c r="M66" s="17" t="str">
        <f>IF(Z66="","",(IF(Z66&gt;=2271,"7.4",IF(Z66&gt;=2101,"8.7",IF(Z66&gt;=1991,"9.4",IF(Z66&gt;=1871,"10.2",IF(Z66&gt;=1761,"11.1",IF(Z66&gt;=1651,"12.2",IF(Z66&gt;=1531,"13.2",IF(Z66&gt;=1421,"14.4",IF(Z66&gt;=1311,"15.8",IF(Z66&gt;=1196,"17.2",IF(Z66&gt;=1081,"18.7",IF(Z66&gt;=971,"20.5",IF(Z66&gt;=856,"20.8",IF(Z66&gt;=741,"21.0",IF(Z66&gt;=601,"21.8","22.5")))))))))))))))))</f>
        <v>10.2</v>
      </c>
      <c r="N66" s="16" t="str">
        <f>IF(Z66="","",(IF(Z66&gt;=2271,"10.6",IF(Z66&gt;=2101,"11.9",IF(Z66&gt;=1991,"12.7",IF(Z66&gt;=1871,"13.5",IF(Z66&gt;=1761,"14.4",IF(Z66&gt;=1651,"15.4",IF(Z66&gt;=1531,"16.5",IF(Z66&gt;=1421,"17.6",IF(Z66&gt;=1311,"19.0",IF(Z66&gt;=1196,"20.3",IF(Z66&gt;=1081,"21.8",IF(Z66&gt;=971,"23.4",IF(Z66&gt;=856,"23.7",IF(Z66&gt;=741,"24.5","24.6"))))))))))))))))</f>
        <v>13.5</v>
      </c>
      <c r="O66" s="15" t="str">
        <f>IF(Z66="","",IF(AE66="",TEXT(AB66,"#,##0.0"),IF(AB66-AE66&gt;0,CONCATENATE(TEXT(AE66,"#,##0.0"),"~",TEXT(AB66,"#,##0.0")),TEXT(AB66,"#,##0.0"))))</f>
        <v>19.5</v>
      </c>
      <c r="P66" s="13" t="s">
        <v>10</v>
      </c>
      <c r="Q66" s="14" t="s">
        <v>9</v>
      </c>
      <c r="R66" s="13" t="s">
        <v>16</v>
      </c>
      <c r="S66" s="12"/>
      <c r="T66" s="11" t="str">
        <f>IF((LEFT(D66,1)="6"),"☆☆☆☆☆",IF((LEFT(D66,1)="5"),"☆☆☆☆",IF((LEFT(D66,1)="4"),"☆☆☆"," ")))</f>
        <v>☆☆☆☆</v>
      </c>
      <c r="U66" s="10">
        <f>IF(K66="","",ROUNDDOWN(K66/M66*100,0))</f>
        <v>105</v>
      </c>
      <c r="V66" s="9">
        <f>IF(K66="","",ROUNDDOWN(K66/N66*100,0))</f>
        <v>80</v>
      </c>
      <c r="W66" s="9">
        <f>IF(Z66="","",IF(AF66="",IF(AC66&lt;55,"",AC66),IF(AF66-AC66&gt;0,CONCATENATE(AC66,"~",AF66),AC66)))</f>
        <v>55</v>
      </c>
      <c r="X66" s="8" t="str">
        <f>IF(AC66&lt;55,"",AD66)</f>
        <v>★0.5</v>
      </c>
      <c r="Z66" s="7">
        <v>1960</v>
      </c>
      <c r="AA66" s="7">
        <v>1960</v>
      </c>
      <c r="AB66" s="6">
        <f>IF(Z66="","",(ROUND(IF(Z66&gt;=2759,9.5,IF(Z66&lt;2759,(-2.47/1000000*Z66*Z66)-(8.52/10000*Z66)+30.65)),1)))</f>
        <v>19.5</v>
      </c>
      <c r="AC66" s="5">
        <f>IF(K66="","",ROUNDDOWN(K66/AB66*100,0))</f>
        <v>55</v>
      </c>
      <c r="AD66" s="5" t="str">
        <f>IF(AC66="","",IF(AC66&gt;=125,"★7.5",IF(AC66&gt;=120,"★7.0",IF(AC66&gt;=115,"★6.5",IF(AC66&gt;=110,"★6.0",IF(AC66&gt;=105,"★5.5",IF(AC66&gt;=100,"★5.0",IF(AC66&gt;=95,"★4.5",IF(AC66&gt;=90,"★4.0",IF(AC66&gt;=85,"★3.5",IF(AC66&gt;=80,"★3.0",IF(AC66&gt;=75,"★2.5",IF(AC66&gt;=70,"★2.0",IF(AC66&gt;=65,"★1.5",IF(AC66&gt;=60,"★1.0",IF(AC66&gt;=55,"★0.5"," "))))))))))))))))</f>
        <v>★0.5</v>
      </c>
      <c r="AE66" s="6">
        <f>IF(AA66="","",(ROUND(IF(AA66&gt;=2759,9.5,IF(AA66&lt;2759,(-2.47/1000000*AA66*AA66)-(8.52/10000*AA66)+30.65)),1)))</f>
        <v>19.5</v>
      </c>
      <c r="AF66" s="5">
        <f>IF(AE66="","",IF(K66="","",ROUNDDOWN(K66/AE66*100,0)))</f>
        <v>55</v>
      </c>
      <c r="AG66" s="5" t="str">
        <f>IF(AF66="","",IF(AF66&gt;=125,"★7.5",IF(AF66&gt;=120,"★7.0",IF(AF66&gt;=115,"★6.5",IF(AF66&gt;=110,"★6.0",IF(AF66&gt;=105,"★5.5",IF(AF66&gt;=100,"★5.0",IF(AF66&gt;=95,"★4.5",IF(AF66&gt;=90,"★4.0",IF(AF66&gt;=85,"★3.5",IF(AF66&gt;=80,"★3.0",IF(AF66&gt;=75,"★2.5",IF(AF66&gt;=70,"★2.0",IF(AF66&gt;=65,"★1.5",IF(AF66&gt;=60,"★1.0",IF(AF66&gt;=55,"★0.5"," "))))))))))))))))</f>
        <v>★0.5</v>
      </c>
      <c r="AH66" s="4"/>
    </row>
    <row r="67" spans="1:34" ht="24" customHeight="1" x14ac:dyDescent="0.2">
      <c r="A67" s="33"/>
      <c r="B67" s="30"/>
      <c r="C67" s="29"/>
      <c r="D67" s="12" t="s">
        <v>181</v>
      </c>
      <c r="E67" s="22" t="s">
        <v>119</v>
      </c>
      <c r="F67" s="14" t="s">
        <v>49</v>
      </c>
      <c r="G67" s="13">
        <v>2.996</v>
      </c>
      <c r="H67" s="14" t="s">
        <v>18</v>
      </c>
      <c r="I67" s="21" t="str">
        <f>IF(Z67="","",(IF(AA67-Z67&gt;0,CONCATENATE(TEXT(Z67,"#,##0"),"~",TEXT(AA67,"#,##0")),TEXT(Z67,"#,##0"))))</f>
        <v>2,000</v>
      </c>
      <c r="J67" s="20">
        <v>5</v>
      </c>
      <c r="K67" s="19">
        <v>10.8</v>
      </c>
      <c r="L67" s="18">
        <f>IF(K67&gt;0,1/K67*34.6*67.1,"")</f>
        <v>214.96851851851849</v>
      </c>
      <c r="M67" s="17" t="str">
        <f>IF(Z67="","",(IF(Z67&gt;=2271,"7.4",IF(Z67&gt;=2101,"8.7",IF(Z67&gt;=1991,"9.4",IF(Z67&gt;=1871,"10.2",IF(Z67&gt;=1761,"11.1",IF(Z67&gt;=1651,"12.2",IF(Z67&gt;=1531,"13.2",IF(Z67&gt;=1421,"14.4",IF(Z67&gt;=1311,"15.8",IF(Z67&gt;=1196,"17.2",IF(Z67&gt;=1081,"18.7",IF(Z67&gt;=971,"20.5",IF(Z67&gt;=856,"20.8",IF(Z67&gt;=741,"21.0",IF(Z67&gt;=601,"21.8","22.5")))))))))))))))))</f>
        <v>9.4</v>
      </c>
      <c r="N67" s="16" t="str">
        <f>IF(Z67="","",(IF(Z67&gt;=2271,"10.6",IF(Z67&gt;=2101,"11.9",IF(Z67&gt;=1991,"12.7",IF(Z67&gt;=1871,"13.5",IF(Z67&gt;=1761,"14.4",IF(Z67&gt;=1651,"15.4",IF(Z67&gt;=1531,"16.5",IF(Z67&gt;=1421,"17.6",IF(Z67&gt;=1311,"19.0",IF(Z67&gt;=1196,"20.3",IF(Z67&gt;=1081,"21.8",IF(Z67&gt;=971,"23.4",IF(Z67&gt;=856,"23.7",IF(Z67&gt;=741,"24.5","24.6"))))))))))))))))</f>
        <v>12.7</v>
      </c>
      <c r="O67" s="15" t="str">
        <f>IF(Z67="","",IF(AE67="",TEXT(AB67,"#,##0.0"),IF(AB67-AE67&gt;0,CONCATENATE(TEXT(AE67,"#,##0.0"),"~",TEXT(AB67,"#,##0.0")),TEXT(AB67,"#,##0.0"))))</f>
        <v>19.1</v>
      </c>
      <c r="P67" s="13" t="s">
        <v>10</v>
      </c>
      <c r="Q67" s="14" t="s">
        <v>9</v>
      </c>
      <c r="R67" s="13" t="s">
        <v>16</v>
      </c>
      <c r="S67" s="12"/>
      <c r="T67" s="11" t="str">
        <f>IF((LEFT(D67,1)="6"),"☆☆☆☆☆",IF((LEFT(D67,1)="5"),"☆☆☆☆",IF((LEFT(D67,1)="4"),"☆☆☆"," ")))</f>
        <v>☆☆☆☆</v>
      </c>
      <c r="U67" s="10">
        <f>IF(K67="","",ROUNDDOWN(K67/M67*100,0))</f>
        <v>114</v>
      </c>
      <c r="V67" s="9">
        <f>IF(K67="","",ROUNDDOWN(K67/N67*100,0))</f>
        <v>85</v>
      </c>
      <c r="W67" s="9">
        <f>IF(Z67="","",IF(AF67="",IF(AC67&lt;55,"",AC67),IF(AF67-AC67&gt;0,CONCATENATE(AC67,"~",AF67),AC67)))</f>
        <v>56</v>
      </c>
      <c r="X67" s="8" t="str">
        <f>IF(AC67&lt;55,"",AD67)</f>
        <v>★0.5</v>
      </c>
      <c r="Z67" s="7">
        <v>2000</v>
      </c>
      <c r="AA67" s="7">
        <v>2000</v>
      </c>
      <c r="AB67" s="6">
        <f>IF(Z67="","",(ROUND(IF(Z67&gt;=2759,9.5,IF(Z67&lt;2759,(-2.47/1000000*Z67*Z67)-(8.52/10000*Z67)+30.65)),1)))</f>
        <v>19.100000000000001</v>
      </c>
      <c r="AC67" s="5">
        <f>IF(K67="","",ROUNDDOWN(K67/AB67*100,0))</f>
        <v>56</v>
      </c>
      <c r="AD67" s="5" t="str">
        <f>IF(AC67="","",IF(AC67&gt;=125,"★7.5",IF(AC67&gt;=120,"★7.0",IF(AC67&gt;=115,"★6.5",IF(AC67&gt;=110,"★6.0",IF(AC67&gt;=105,"★5.5",IF(AC67&gt;=100,"★5.0",IF(AC67&gt;=95,"★4.5",IF(AC67&gt;=90,"★4.0",IF(AC67&gt;=85,"★3.5",IF(AC67&gt;=80,"★3.0",IF(AC67&gt;=75,"★2.5",IF(AC67&gt;=70,"★2.0",IF(AC67&gt;=65,"★1.5",IF(AC67&gt;=60,"★1.0",IF(AC67&gt;=55,"★0.5"," "))))))))))))))))</f>
        <v>★0.5</v>
      </c>
      <c r="AE67" s="6">
        <f>IF(AA67="","",(ROUND(IF(AA67&gt;=2759,9.5,IF(AA67&lt;2759,(-2.47/1000000*AA67*AA67)-(8.52/10000*AA67)+30.65)),1)))</f>
        <v>19.100000000000001</v>
      </c>
      <c r="AF67" s="5">
        <f>IF(AE67="","",IF(K67="","",ROUNDDOWN(K67/AE67*100,0)))</f>
        <v>56</v>
      </c>
      <c r="AG67" s="5" t="str">
        <f>IF(AF67="","",IF(AF67&gt;=125,"★7.5",IF(AF67&gt;=120,"★7.0",IF(AF67&gt;=115,"★6.5",IF(AF67&gt;=110,"★6.0",IF(AF67&gt;=105,"★5.5",IF(AF67&gt;=100,"★5.0",IF(AF67&gt;=95,"★4.5",IF(AF67&gt;=90,"★4.0",IF(AF67&gt;=85,"★3.5",IF(AF67&gt;=80,"★3.0",IF(AF67&gt;=75,"★2.5",IF(AF67&gt;=70,"★2.0",IF(AF67&gt;=65,"★1.5",IF(AF67&gt;=60,"★1.0",IF(AF67&gt;=55,"★0.5"," "))))))))))))))))</f>
        <v>★0.5</v>
      </c>
      <c r="AH67" s="4"/>
    </row>
    <row r="68" spans="1:34" ht="24" customHeight="1" x14ac:dyDescent="0.2">
      <c r="A68" s="33"/>
      <c r="B68" s="24"/>
      <c r="C68" s="31" t="s">
        <v>180</v>
      </c>
      <c r="D68" s="12" t="s">
        <v>179</v>
      </c>
      <c r="E68" s="22" t="s">
        <v>178</v>
      </c>
      <c r="F68" s="14" t="s">
        <v>49</v>
      </c>
      <c r="G68" s="13">
        <v>2.996</v>
      </c>
      <c r="H68" s="14" t="s">
        <v>18</v>
      </c>
      <c r="I68" s="21" t="str">
        <f>IF(Z68="","",(IF(AA68-Z68&gt;0,CONCATENATE(TEXT(Z68,"#,##0"),"~",TEXT(AA68,"#,##0")),TEXT(Z68,"#,##0"))))</f>
        <v>2,040~2,080</v>
      </c>
      <c r="J68" s="20">
        <v>5</v>
      </c>
      <c r="K68" s="19">
        <v>10</v>
      </c>
      <c r="L68" s="18">
        <f>IF(K68&gt;0,1/K68*34.6*67.1,"")</f>
        <v>232.166</v>
      </c>
      <c r="M68" s="17" t="str">
        <f>IF(Z68="","",(IF(Z68&gt;=2271,"7.4",IF(Z68&gt;=2101,"8.7",IF(Z68&gt;=1991,"9.4",IF(Z68&gt;=1871,"10.2",IF(Z68&gt;=1761,"11.1",IF(Z68&gt;=1651,"12.2",IF(Z68&gt;=1531,"13.2",IF(Z68&gt;=1421,"14.4",IF(Z68&gt;=1311,"15.8",IF(Z68&gt;=1196,"17.2",IF(Z68&gt;=1081,"18.7",IF(Z68&gt;=971,"20.5",IF(Z68&gt;=856,"20.8",IF(Z68&gt;=741,"21.0",IF(Z68&gt;=601,"21.8","22.5")))))))))))))))))</f>
        <v>9.4</v>
      </c>
      <c r="N68" s="16" t="str">
        <f>IF(Z68="","",(IF(Z68&gt;=2271,"10.6",IF(Z68&gt;=2101,"11.9",IF(Z68&gt;=1991,"12.7",IF(Z68&gt;=1871,"13.5",IF(Z68&gt;=1761,"14.4",IF(Z68&gt;=1651,"15.4",IF(Z68&gt;=1531,"16.5",IF(Z68&gt;=1421,"17.6",IF(Z68&gt;=1311,"19.0",IF(Z68&gt;=1196,"20.3",IF(Z68&gt;=1081,"21.8",IF(Z68&gt;=971,"23.4",IF(Z68&gt;=856,"23.7",IF(Z68&gt;=741,"24.5","24.6"))))))))))))))))</f>
        <v>12.7</v>
      </c>
      <c r="O68" s="15" t="str">
        <f>IF(Z68="","",IF(AE68="",TEXT(AB68,"#,##0.0"),IF(AB68-AE68&gt;0,CONCATENATE(TEXT(AE68,"#,##0.0"),"~",TEXT(AB68,"#,##0.0")),TEXT(AB68,"#,##0.0"))))</f>
        <v>18.2~18.6</v>
      </c>
      <c r="P68" s="13" t="s">
        <v>10</v>
      </c>
      <c r="Q68" s="14" t="s">
        <v>9</v>
      </c>
      <c r="R68" s="13" t="s">
        <v>16</v>
      </c>
      <c r="S68" s="12"/>
      <c r="T68" s="11" t="str">
        <f>IF((LEFT(D68,1)="6"),"☆☆☆☆☆",IF((LEFT(D68,1)="5"),"☆☆☆☆",IF((LEFT(D68,1)="4"),"☆☆☆"," ")))</f>
        <v>☆☆☆</v>
      </c>
      <c r="U68" s="10">
        <f>IF(K68="","",ROUNDDOWN(K68/M68*100,0))</f>
        <v>106</v>
      </c>
      <c r="V68" s="9">
        <f>IF(K68="","",ROUNDDOWN(K68/N68*100,0))</f>
        <v>78</v>
      </c>
      <c r="W68" s="9" t="str">
        <f>IF(Z68="","",IF(AF68="",IF(AC68&lt;55,"",AC68),IF(AF68-AC68&gt;0,CONCATENATE(AC68,"~",AF68),AC68)))</f>
        <v>53~54</v>
      </c>
      <c r="X68" s="8" t="str">
        <f>IF(AC68&lt;55,"",AD68)</f>
        <v/>
      </c>
      <c r="Z68" s="7">
        <v>2040</v>
      </c>
      <c r="AA68" s="7">
        <v>2080</v>
      </c>
      <c r="AB68" s="6">
        <f>IF(Z68="","",(ROUND(IF(Z68&gt;=2759,9.5,IF(Z68&lt;2759,(-2.47/1000000*Z68*Z68)-(8.52/10000*Z68)+30.65)),1)))</f>
        <v>18.600000000000001</v>
      </c>
      <c r="AC68" s="5">
        <f>IF(K68="","",ROUNDDOWN(K68/AB68*100,0))</f>
        <v>53</v>
      </c>
      <c r="AD68" s="5" t="str">
        <f>IF(AC68="","",IF(AC68&gt;=125,"★7.5",IF(AC68&gt;=120,"★7.0",IF(AC68&gt;=115,"★6.5",IF(AC68&gt;=110,"★6.0",IF(AC68&gt;=105,"★5.5",IF(AC68&gt;=100,"★5.0",IF(AC68&gt;=95,"★4.5",IF(AC68&gt;=90,"★4.0",IF(AC68&gt;=85,"★3.5",IF(AC68&gt;=80,"★3.0",IF(AC68&gt;=75,"★2.5",IF(AC68&gt;=70,"★2.0",IF(AC68&gt;=65,"★1.5",IF(AC68&gt;=60,"★1.0",IF(AC68&gt;=55,"★0.5"," "))))))))))))))))</f>
        <v xml:space="preserve"> </v>
      </c>
      <c r="AE68" s="6">
        <f>IF(AA68="","",(ROUND(IF(AA68&gt;=2759,9.5,IF(AA68&lt;2759,(-2.47/1000000*AA68*AA68)-(8.52/10000*AA68)+30.65)),1)))</f>
        <v>18.2</v>
      </c>
      <c r="AF68" s="5">
        <f>IF(AE68="","",IF(K68="","",ROUNDDOWN(K68/AE68*100,0)))</f>
        <v>54</v>
      </c>
      <c r="AG68" s="5" t="str">
        <f>IF(AF68="","",IF(AF68&gt;=125,"★7.5",IF(AF68&gt;=120,"★7.0",IF(AF68&gt;=115,"★6.5",IF(AF68&gt;=110,"★6.0",IF(AF68&gt;=105,"★5.5",IF(AF68&gt;=100,"★5.0",IF(AF68&gt;=95,"★4.5",IF(AF68&gt;=90,"★4.0",IF(AF68&gt;=85,"★3.5",IF(AF68&gt;=80,"★3.0",IF(AF68&gt;=75,"★2.5",IF(AF68&gt;=70,"★2.0",IF(AF68&gt;=65,"★1.5",IF(AF68&gt;=60,"★1.0",IF(AF68&gt;=55,"★0.5"," "))))))))))))))))</f>
        <v xml:space="preserve"> </v>
      </c>
      <c r="AH68" s="4"/>
    </row>
    <row r="69" spans="1:34" ht="24" customHeight="1" x14ac:dyDescent="0.2">
      <c r="A69" s="34"/>
      <c r="B69" s="27"/>
      <c r="C69" s="31" t="s">
        <v>177</v>
      </c>
      <c r="D69" s="12" t="s">
        <v>175</v>
      </c>
      <c r="E69" s="22" t="s">
        <v>176</v>
      </c>
      <c r="F69" s="14" t="s">
        <v>167</v>
      </c>
      <c r="G69" s="13">
        <v>1.496</v>
      </c>
      <c r="H69" s="14" t="s">
        <v>18</v>
      </c>
      <c r="I69" s="21" t="str">
        <f>IF(Z69="","",(IF(AA69-Z69&gt;0,CONCATENATE(TEXT(Z69,"#,##0"),"~",TEXT(AA69,"#,##0")),TEXT(Z69,"#,##0"))))</f>
        <v>1,750</v>
      </c>
      <c r="J69" s="20">
        <v>4</v>
      </c>
      <c r="K69" s="19">
        <v>12.7</v>
      </c>
      <c r="L69" s="18">
        <f>IF(K69&gt;0,1/K69*34.6*67.1,"")</f>
        <v>182.80787401574801</v>
      </c>
      <c r="M69" s="17" t="str">
        <f>IF(Z69="","",(IF(Z69&gt;=2271,"7.4",IF(Z69&gt;=2101,"8.7",IF(Z69&gt;=1991,"9.4",IF(Z69&gt;=1871,"10.2",IF(Z69&gt;=1761,"11.1",IF(Z69&gt;=1651,"12.2",IF(Z69&gt;=1531,"13.2",IF(Z69&gt;=1421,"14.4",IF(Z69&gt;=1311,"15.8",IF(Z69&gt;=1196,"17.2",IF(Z69&gt;=1081,"18.7",IF(Z69&gt;=971,"20.5",IF(Z69&gt;=856,"20.8",IF(Z69&gt;=741,"21.0",IF(Z69&gt;=601,"21.8","22.5")))))))))))))))))</f>
        <v>12.2</v>
      </c>
      <c r="N69" s="16" t="str">
        <f>IF(Z69="","",(IF(Z69&gt;=2271,"10.6",IF(Z69&gt;=2101,"11.9",IF(Z69&gt;=1991,"12.7",IF(Z69&gt;=1871,"13.5",IF(Z69&gt;=1761,"14.4",IF(Z69&gt;=1651,"15.4",IF(Z69&gt;=1531,"16.5",IF(Z69&gt;=1421,"17.6",IF(Z69&gt;=1311,"19.0",IF(Z69&gt;=1196,"20.3",IF(Z69&gt;=1081,"21.8",IF(Z69&gt;=971,"23.4",IF(Z69&gt;=856,"23.7",IF(Z69&gt;=741,"24.5","24.6"))))))))))))))))</f>
        <v>15.4</v>
      </c>
      <c r="O69" s="15" t="str">
        <f>IF(Z69="","",IF(AE69="",TEXT(AB69,"#,##0.0"),IF(AB69-AE69&gt;0,CONCATENATE(TEXT(AE69,"#,##0.0"),"~",TEXT(AB69,"#,##0.0")),TEXT(AB69,"#,##0.0"))))</f>
        <v>21.6</v>
      </c>
      <c r="P69" s="13" t="s">
        <v>10</v>
      </c>
      <c r="Q69" s="14" t="s">
        <v>9</v>
      </c>
      <c r="R69" s="13" t="s">
        <v>8</v>
      </c>
      <c r="S69" s="12"/>
      <c r="T69" s="11" t="str">
        <f>IF((LEFT(D69,1)="6"),"☆☆☆☆☆",IF((LEFT(D69,1)="5"),"☆☆☆☆",IF((LEFT(D69,1)="4"),"☆☆☆"," ")))</f>
        <v>☆☆☆</v>
      </c>
      <c r="U69" s="10">
        <f>IF(K69="","",ROUNDDOWN(K69/M69*100,0))</f>
        <v>104</v>
      </c>
      <c r="V69" s="9">
        <f>IF(K69="","",ROUNDDOWN(K69/N69*100,0))</f>
        <v>82</v>
      </c>
      <c r="W69" s="9">
        <f>IF(Z69="","",IF(AF69="",IF(AC69&lt;55,"",AC69),IF(AF69-AC69&gt;0,CONCATENATE(AC69,"~",AF69),AC69)))</f>
        <v>58</v>
      </c>
      <c r="X69" s="8" t="str">
        <f>IF(AC69&lt;55,"",AD69)</f>
        <v>★0.5</v>
      </c>
      <c r="Z69" s="7">
        <v>1750</v>
      </c>
      <c r="AA69" s="7">
        <v>1750</v>
      </c>
      <c r="AB69" s="6">
        <f>IF(Z69="","",(ROUND(IF(Z69&gt;=2759,9.5,IF(Z69&lt;2759,(-2.47/1000000*Z69*Z69)-(8.52/10000*Z69)+30.65)),1)))</f>
        <v>21.6</v>
      </c>
      <c r="AC69" s="5">
        <f>IF(K69="","",ROUNDDOWN(K69/AB69*100,0))</f>
        <v>58</v>
      </c>
      <c r="AD69" s="5" t="str">
        <f>IF(AC69="","",IF(AC69&gt;=125,"★7.5",IF(AC69&gt;=120,"★7.0",IF(AC69&gt;=115,"★6.5",IF(AC69&gt;=110,"★6.0",IF(AC69&gt;=105,"★5.5",IF(AC69&gt;=100,"★5.0",IF(AC69&gt;=95,"★4.5",IF(AC69&gt;=90,"★4.0",IF(AC69&gt;=85,"★3.5",IF(AC69&gt;=80,"★3.0",IF(AC69&gt;=75,"★2.5",IF(AC69&gt;=70,"★2.0",IF(AC69&gt;=65,"★1.5",IF(AC69&gt;=60,"★1.0",IF(AC69&gt;=55,"★0.5"," "))))))))))))))))</f>
        <v>★0.5</v>
      </c>
      <c r="AE69" s="6">
        <f>IF(AA69="","",(ROUND(IF(AA69&gt;=2759,9.5,IF(AA69&lt;2759,(-2.47/1000000*AA69*AA69)-(8.52/10000*AA69)+30.65)),1)))</f>
        <v>21.6</v>
      </c>
      <c r="AF69" s="5">
        <f>IF(AE69="","",IF(K69="","",ROUNDDOWN(K69/AE69*100,0)))</f>
        <v>58</v>
      </c>
      <c r="AG69" s="5" t="str">
        <f>IF(AF69="","",IF(AF69&gt;=125,"★7.5",IF(AF69&gt;=120,"★7.0",IF(AF69&gt;=115,"★6.5",IF(AF69&gt;=110,"★6.0",IF(AF69&gt;=105,"★5.5",IF(AF69&gt;=100,"★5.0",IF(AF69&gt;=95,"★4.5",IF(AF69&gt;=90,"★4.0",IF(AF69&gt;=85,"★3.5",IF(AF69&gt;=80,"★3.0",IF(AF69&gt;=75,"★2.5",IF(AF69&gt;=70,"★2.0",IF(AF69&gt;=65,"★1.5",IF(AF69&gt;=60,"★1.0",IF(AF69&gt;=55,"★0.5"," "))))))))))))))))</f>
        <v>★0.5</v>
      </c>
      <c r="AH69" s="4"/>
    </row>
    <row r="70" spans="1:34" ht="24" customHeight="1" x14ac:dyDescent="0.2">
      <c r="A70" s="34"/>
      <c r="B70" s="30"/>
      <c r="C70" s="29"/>
      <c r="D70" s="12" t="s">
        <v>175</v>
      </c>
      <c r="E70" s="22" t="s">
        <v>174</v>
      </c>
      <c r="F70" s="14" t="s">
        <v>167</v>
      </c>
      <c r="G70" s="13">
        <v>1.496</v>
      </c>
      <c r="H70" s="14" t="s">
        <v>18</v>
      </c>
      <c r="I70" s="21" t="str">
        <f>IF(Z70="","",(IF(AA70-Z70&gt;0,CONCATENATE(TEXT(Z70,"#,##0"),"~",TEXT(AA70,"#,##0")),TEXT(Z70,"#,##0"))))</f>
        <v>1,780</v>
      </c>
      <c r="J70" s="20">
        <v>4</v>
      </c>
      <c r="K70" s="19">
        <v>12.7</v>
      </c>
      <c r="L70" s="18">
        <f>IF(K70&gt;0,1/K70*34.6*67.1,"")</f>
        <v>182.80787401574801</v>
      </c>
      <c r="M70" s="17" t="str">
        <f>IF(Z70="","",(IF(Z70&gt;=2271,"7.4",IF(Z70&gt;=2101,"8.7",IF(Z70&gt;=1991,"9.4",IF(Z70&gt;=1871,"10.2",IF(Z70&gt;=1761,"11.1",IF(Z70&gt;=1651,"12.2",IF(Z70&gt;=1531,"13.2",IF(Z70&gt;=1421,"14.4",IF(Z70&gt;=1311,"15.8",IF(Z70&gt;=1196,"17.2",IF(Z70&gt;=1081,"18.7",IF(Z70&gt;=971,"20.5",IF(Z70&gt;=856,"20.8",IF(Z70&gt;=741,"21.0",IF(Z70&gt;=601,"21.8","22.5")))))))))))))))))</f>
        <v>11.1</v>
      </c>
      <c r="N70" s="16" t="str">
        <f>IF(Z70="","",(IF(Z70&gt;=2271,"10.6",IF(Z70&gt;=2101,"11.9",IF(Z70&gt;=1991,"12.7",IF(Z70&gt;=1871,"13.5",IF(Z70&gt;=1761,"14.4",IF(Z70&gt;=1651,"15.4",IF(Z70&gt;=1531,"16.5",IF(Z70&gt;=1421,"17.6",IF(Z70&gt;=1311,"19.0",IF(Z70&gt;=1196,"20.3",IF(Z70&gt;=1081,"21.8",IF(Z70&gt;=971,"23.4",IF(Z70&gt;=856,"23.7",IF(Z70&gt;=741,"24.5","24.6"))))))))))))))))</f>
        <v>14.4</v>
      </c>
      <c r="O70" s="15" t="str">
        <f>IF(Z70="","",IF(AE70="",TEXT(AB70,"#,##0.0"),IF(AB70-AE70&gt;0,CONCATENATE(TEXT(AE70,"#,##0.0"),"~",TEXT(AB70,"#,##0.0")),TEXT(AB70,"#,##0.0"))))</f>
        <v>21.3</v>
      </c>
      <c r="P70" s="13" t="s">
        <v>10</v>
      </c>
      <c r="Q70" s="14" t="s">
        <v>9</v>
      </c>
      <c r="R70" s="13" t="s">
        <v>8</v>
      </c>
      <c r="S70" s="12"/>
      <c r="T70" s="11" t="str">
        <f>IF((LEFT(D70,1)="6"),"☆☆☆☆☆",IF((LEFT(D70,1)="5"),"☆☆☆☆",IF((LEFT(D70,1)="4"),"☆☆☆"," ")))</f>
        <v>☆☆☆</v>
      </c>
      <c r="U70" s="10">
        <f>IF(K70="","",ROUNDDOWN(K70/M70*100,0))</f>
        <v>114</v>
      </c>
      <c r="V70" s="9">
        <f>IF(K70="","",ROUNDDOWN(K70/N70*100,0))</f>
        <v>88</v>
      </c>
      <c r="W70" s="9">
        <f>IF(Z70="","",IF(AF70="",IF(AC70&lt;55,"",AC70),IF(AF70-AC70&gt;0,CONCATENATE(AC70,"~",AF70),AC70)))</f>
        <v>59</v>
      </c>
      <c r="X70" s="8" t="str">
        <f>IF(AC70&lt;55,"",AD70)</f>
        <v>★0.5</v>
      </c>
      <c r="Z70" s="7">
        <v>1780</v>
      </c>
      <c r="AA70" s="7">
        <v>1780</v>
      </c>
      <c r="AB70" s="6">
        <f>IF(Z70="","",(ROUND(IF(Z70&gt;=2759,9.5,IF(Z70&lt;2759,(-2.47/1000000*Z70*Z70)-(8.52/10000*Z70)+30.65)),1)))</f>
        <v>21.3</v>
      </c>
      <c r="AC70" s="5">
        <f>IF(K70="","",ROUNDDOWN(K70/AB70*100,0))</f>
        <v>59</v>
      </c>
      <c r="AD70" s="5" t="str">
        <f>IF(AC70="","",IF(AC70&gt;=125,"★7.5",IF(AC70&gt;=120,"★7.0",IF(AC70&gt;=115,"★6.5",IF(AC70&gt;=110,"★6.0",IF(AC70&gt;=105,"★5.5",IF(AC70&gt;=100,"★5.0",IF(AC70&gt;=95,"★4.5",IF(AC70&gt;=90,"★4.0",IF(AC70&gt;=85,"★3.5",IF(AC70&gt;=80,"★3.0",IF(AC70&gt;=75,"★2.5",IF(AC70&gt;=70,"★2.0",IF(AC70&gt;=65,"★1.5",IF(AC70&gt;=60,"★1.0",IF(AC70&gt;=55,"★0.5"," "))))))))))))))))</f>
        <v>★0.5</v>
      </c>
      <c r="AE70" s="6">
        <f>IF(AA70="","",(ROUND(IF(AA70&gt;=2759,9.5,IF(AA70&lt;2759,(-2.47/1000000*AA70*AA70)-(8.52/10000*AA70)+30.65)),1)))</f>
        <v>21.3</v>
      </c>
      <c r="AF70" s="5">
        <f>IF(AE70="","",IF(K70="","",ROUNDDOWN(K70/AE70*100,0)))</f>
        <v>59</v>
      </c>
      <c r="AG70" s="5" t="str">
        <f>IF(AF70="","",IF(AF70&gt;=125,"★7.5",IF(AF70&gt;=120,"★7.0",IF(AF70&gt;=115,"★6.5",IF(AF70&gt;=110,"★6.0",IF(AF70&gt;=105,"★5.5",IF(AF70&gt;=100,"★5.0",IF(AF70&gt;=95,"★4.5",IF(AF70&gt;=90,"★4.0",IF(AF70&gt;=85,"★3.5",IF(AF70&gt;=80,"★3.0",IF(AF70&gt;=75,"★2.5",IF(AF70&gt;=70,"★2.0",IF(AF70&gt;=65,"★1.5",IF(AF70&gt;=60,"★1.0",IF(AF70&gt;=55,"★0.5"," "))))))))))))))))</f>
        <v>★0.5</v>
      </c>
      <c r="AH70" s="4"/>
    </row>
    <row r="71" spans="1:34" ht="24" customHeight="1" x14ac:dyDescent="0.2">
      <c r="A71" s="33"/>
      <c r="B71" s="27"/>
      <c r="C71" s="31" t="s">
        <v>173</v>
      </c>
      <c r="D71" s="12" t="s">
        <v>172</v>
      </c>
      <c r="E71" s="22" t="s">
        <v>164</v>
      </c>
      <c r="F71" s="14" t="s">
        <v>49</v>
      </c>
      <c r="G71" s="13">
        <v>2.996</v>
      </c>
      <c r="H71" s="14" t="s">
        <v>18</v>
      </c>
      <c r="I71" s="21" t="str">
        <f>IF(Z71="","",(IF(AA71-Z71&gt;0,CONCATENATE(TEXT(Z71,"#,##0"),"~",TEXT(AA71,"#,##0")),TEXT(Z71,"#,##0"))))</f>
        <v>1,990</v>
      </c>
      <c r="J71" s="20">
        <v>4</v>
      </c>
      <c r="K71" s="19">
        <v>10.3</v>
      </c>
      <c r="L71" s="18">
        <f>IF(K71&gt;0,1/K71*34.6*67.1,"")</f>
        <v>225.40388349514564</v>
      </c>
      <c r="M71" s="17" t="str">
        <f>IF(Z71="","",(IF(Z71&gt;=2271,"7.4",IF(Z71&gt;=2101,"8.7",IF(Z71&gt;=1991,"9.4",IF(Z71&gt;=1871,"10.2",IF(Z71&gt;=1761,"11.1",IF(Z71&gt;=1651,"12.2",IF(Z71&gt;=1531,"13.2",IF(Z71&gt;=1421,"14.4",IF(Z71&gt;=1311,"15.8",IF(Z71&gt;=1196,"17.2",IF(Z71&gt;=1081,"18.7",IF(Z71&gt;=971,"20.5",IF(Z71&gt;=856,"20.8",IF(Z71&gt;=741,"21.0",IF(Z71&gt;=601,"21.8","22.5")))))))))))))))))</f>
        <v>10.2</v>
      </c>
      <c r="N71" s="16" t="str">
        <f>IF(Z71="","",(IF(Z71&gt;=2271,"10.6",IF(Z71&gt;=2101,"11.9",IF(Z71&gt;=1991,"12.7",IF(Z71&gt;=1871,"13.5",IF(Z71&gt;=1761,"14.4",IF(Z71&gt;=1651,"15.4",IF(Z71&gt;=1531,"16.5",IF(Z71&gt;=1421,"17.6",IF(Z71&gt;=1311,"19.0",IF(Z71&gt;=1196,"20.3",IF(Z71&gt;=1081,"21.8",IF(Z71&gt;=971,"23.4",IF(Z71&gt;=856,"23.7",IF(Z71&gt;=741,"24.5","24.6"))))))))))))))))</f>
        <v>13.5</v>
      </c>
      <c r="O71" s="15" t="str">
        <f>IF(Z71="","",IF(AE71="",TEXT(AB71,"#,##0.0"),IF(AB71-AE71&gt;0,CONCATENATE(TEXT(AE71,"#,##0.0"),"~",TEXT(AB71,"#,##0.0")),TEXT(AB71,"#,##0.0"))))</f>
        <v>19.2</v>
      </c>
      <c r="P71" s="13" t="s">
        <v>10</v>
      </c>
      <c r="Q71" s="14" t="s">
        <v>9</v>
      </c>
      <c r="R71" s="13" t="s">
        <v>16</v>
      </c>
      <c r="S71" s="12"/>
      <c r="T71" s="11" t="str">
        <f>IF((LEFT(D71,1)="6"),"☆☆☆☆☆",IF((LEFT(D71,1)="5"),"☆☆☆☆",IF((LEFT(D71,1)="4"),"☆☆☆"," ")))</f>
        <v>☆☆☆</v>
      </c>
      <c r="U71" s="10">
        <f>IF(K71="","",ROUNDDOWN(K71/M71*100,0))</f>
        <v>100</v>
      </c>
      <c r="V71" s="9">
        <f>IF(K71="","",ROUNDDOWN(K71/N71*100,0))</f>
        <v>76</v>
      </c>
      <c r="W71" s="9">
        <f>IF(Z71="","",IF(AF71="",IF(AC71&lt;55,"",AC71),IF(AF71-AC71&gt;0,CONCATENATE(AC71,"~",AF71),AC71)))</f>
        <v>53</v>
      </c>
      <c r="X71" s="8" t="str">
        <f>IF(AC71&lt;55,"",AD71)</f>
        <v/>
      </c>
      <c r="Z71" s="7">
        <v>1990</v>
      </c>
      <c r="AA71" s="7">
        <v>1990</v>
      </c>
      <c r="AB71" s="6">
        <f>IF(Z71="","",(ROUND(IF(Z71&gt;=2759,9.5,IF(Z71&lt;2759,(-2.47/1000000*Z71*Z71)-(8.52/10000*Z71)+30.65)),1)))</f>
        <v>19.2</v>
      </c>
      <c r="AC71" s="5">
        <f>IF(K71="","",ROUNDDOWN(K71/AB71*100,0))</f>
        <v>53</v>
      </c>
      <c r="AD71" s="5" t="str">
        <f>IF(AC71="","",IF(AC71&gt;=125,"★7.5",IF(AC71&gt;=120,"★7.0",IF(AC71&gt;=115,"★6.5",IF(AC71&gt;=110,"★6.0",IF(AC71&gt;=105,"★5.5",IF(AC71&gt;=100,"★5.0",IF(AC71&gt;=95,"★4.5",IF(AC71&gt;=90,"★4.0",IF(AC71&gt;=85,"★3.5",IF(AC71&gt;=80,"★3.0",IF(AC71&gt;=75,"★2.5",IF(AC71&gt;=70,"★2.0",IF(AC71&gt;=65,"★1.5",IF(AC71&gt;=60,"★1.0",IF(AC71&gt;=55,"★0.5"," "))))))))))))))))</f>
        <v xml:space="preserve"> </v>
      </c>
      <c r="AE71" s="6">
        <f>IF(AA71="","",(ROUND(IF(AA71&gt;=2759,9.5,IF(AA71&lt;2759,(-2.47/1000000*AA71*AA71)-(8.52/10000*AA71)+30.65)),1)))</f>
        <v>19.2</v>
      </c>
      <c r="AF71" s="5">
        <f>IF(AE71="","",IF(K71="","",ROUNDDOWN(K71/AE71*100,0)))</f>
        <v>53</v>
      </c>
      <c r="AG71" s="5" t="str">
        <f>IF(AF71="","",IF(AF71&gt;=125,"★7.5",IF(AF71&gt;=120,"★7.0",IF(AF71&gt;=115,"★6.5",IF(AF71&gt;=110,"★6.0",IF(AF71&gt;=105,"★5.5",IF(AF71&gt;=100,"★5.0",IF(AF71&gt;=95,"★4.5",IF(AF71&gt;=90,"★4.0",IF(AF71&gt;=85,"★3.5",IF(AF71&gt;=80,"★3.0",IF(AF71&gt;=75,"★2.5",IF(AF71&gt;=70,"★2.0",IF(AF71&gt;=65,"★1.5",IF(AF71&gt;=60,"★1.0",IF(AF71&gt;=55,"★0.5"," "))))))))))))))))</f>
        <v xml:space="preserve"> </v>
      </c>
      <c r="AH71" s="4"/>
    </row>
    <row r="72" spans="1:34" ht="24" customHeight="1" x14ac:dyDescent="0.2">
      <c r="A72" s="33"/>
      <c r="B72" s="30"/>
      <c r="C72" s="26"/>
      <c r="D72" s="12" t="s">
        <v>172</v>
      </c>
      <c r="E72" s="22" t="s">
        <v>171</v>
      </c>
      <c r="F72" s="14" t="s">
        <v>49</v>
      </c>
      <c r="G72" s="13">
        <v>2.996</v>
      </c>
      <c r="H72" s="14" t="s">
        <v>18</v>
      </c>
      <c r="I72" s="21" t="str">
        <f>IF(Z72="","",(IF(AA72-Z72&gt;0,CONCATENATE(TEXT(Z72,"#,##0"),"~",TEXT(AA72,"#,##0")),TEXT(Z72,"#,##0"))))</f>
        <v>2,020</v>
      </c>
      <c r="J72" s="20">
        <v>4</v>
      </c>
      <c r="K72" s="19">
        <v>10.3</v>
      </c>
      <c r="L72" s="18">
        <f>IF(K72&gt;0,1/K72*34.6*67.1,"")</f>
        <v>225.40388349514564</v>
      </c>
      <c r="M72" s="17" t="str">
        <f>IF(Z72="","",(IF(Z72&gt;=2271,"7.4",IF(Z72&gt;=2101,"8.7",IF(Z72&gt;=1991,"9.4",IF(Z72&gt;=1871,"10.2",IF(Z72&gt;=1761,"11.1",IF(Z72&gt;=1651,"12.2",IF(Z72&gt;=1531,"13.2",IF(Z72&gt;=1421,"14.4",IF(Z72&gt;=1311,"15.8",IF(Z72&gt;=1196,"17.2",IF(Z72&gt;=1081,"18.7",IF(Z72&gt;=971,"20.5",IF(Z72&gt;=856,"20.8",IF(Z72&gt;=741,"21.0",IF(Z72&gt;=601,"21.8","22.5")))))))))))))))))</f>
        <v>9.4</v>
      </c>
      <c r="N72" s="16" t="str">
        <f>IF(Z72="","",(IF(Z72&gt;=2271,"10.6",IF(Z72&gt;=2101,"11.9",IF(Z72&gt;=1991,"12.7",IF(Z72&gt;=1871,"13.5",IF(Z72&gt;=1761,"14.4",IF(Z72&gt;=1651,"15.4",IF(Z72&gt;=1531,"16.5",IF(Z72&gt;=1421,"17.6",IF(Z72&gt;=1311,"19.0",IF(Z72&gt;=1196,"20.3",IF(Z72&gt;=1081,"21.8",IF(Z72&gt;=971,"23.4",IF(Z72&gt;=856,"23.7",IF(Z72&gt;=741,"24.5","24.6"))))))))))))))))</f>
        <v>12.7</v>
      </c>
      <c r="O72" s="15" t="str">
        <f>IF(Z72="","",IF(AE72="",TEXT(AB72,"#,##0.0"),IF(AB72-AE72&gt;0,CONCATENATE(TEXT(AE72,"#,##0.0"),"~",TEXT(AB72,"#,##0.0")),TEXT(AB72,"#,##0.0"))))</f>
        <v>18.9</v>
      </c>
      <c r="P72" s="13" t="s">
        <v>10</v>
      </c>
      <c r="Q72" s="14" t="s">
        <v>9</v>
      </c>
      <c r="R72" s="13" t="s">
        <v>16</v>
      </c>
      <c r="S72" s="12"/>
      <c r="T72" s="11" t="str">
        <f>IF((LEFT(D72,1)="6"),"☆☆☆☆☆",IF((LEFT(D72,1)="5"),"☆☆☆☆",IF((LEFT(D72,1)="4"),"☆☆☆"," ")))</f>
        <v>☆☆☆</v>
      </c>
      <c r="U72" s="10">
        <f>IF(K72="","",ROUNDDOWN(K72/M72*100,0))</f>
        <v>109</v>
      </c>
      <c r="V72" s="9">
        <f>IF(K72="","",ROUNDDOWN(K72/N72*100,0))</f>
        <v>81</v>
      </c>
      <c r="W72" s="9">
        <f>IF(Z72="","",IF(AF72="",IF(AC72&lt;55,"",AC72),IF(AF72-AC72&gt;0,CONCATENATE(AC72,"~",AF72),AC72)))</f>
        <v>54</v>
      </c>
      <c r="X72" s="8" t="str">
        <f>IF(AC72&lt;55,"",AD72)</f>
        <v/>
      </c>
      <c r="Z72" s="7">
        <v>2020</v>
      </c>
      <c r="AA72" s="7">
        <v>2020</v>
      </c>
      <c r="AB72" s="6">
        <f>IF(Z72="","",(ROUND(IF(Z72&gt;=2759,9.5,IF(Z72&lt;2759,(-2.47/1000000*Z72*Z72)-(8.52/10000*Z72)+30.65)),1)))</f>
        <v>18.899999999999999</v>
      </c>
      <c r="AC72" s="5">
        <f>IF(K72="","",ROUNDDOWN(K72/AB72*100,0))</f>
        <v>54</v>
      </c>
      <c r="AD72" s="5" t="str">
        <f>IF(AC72="","",IF(AC72&gt;=125,"★7.5",IF(AC72&gt;=120,"★7.0",IF(AC72&gt;=115,"★6.5",IF(AC72&gt;=110,"★6.0",IF(AC72&gt;=105,"★5.5",IF(AC72&gt;=100,"★5.0",IF(AC72&gt;=95,"★4.5",IF(AC72&gt;=90,"★4.0",IF(AC72&gt;=85,"★3.5",IF(AC72&gt;=80,"★3.0",IF(AC72&gt;=75,"★2.5",IF(AC72&gt;=70,"★2.0",IF(AC72&gt;=65,"★1.5",IF(AC72&gt;=60,"★1.0",IF(AC72&gt;=55,"★0.5"," "))))))))))))))))</f>
        <v xml:space="preserve"> </v>
      </c>
      <c r="AE72" s="6">
        <f>IF(AA72="","",(ROUND(IF(AA72&gt;=2759,9.5,IF(AA72&lt;2759,(-2.47/1000000*AA72*AA72)-(8.52/10000*AA72)+30.65)),1)))</f>
        <v>18.899999999999999</v>
      </c>
      <c r="AF72" s="5">
        <f>IF(AE72="","",IF(K72="","",ROUNDDOWN(K72/AE72*100,0)))</f>
        <v>54</v>
      </c>
      <c r="AG72" s="5" t="str">
        <f>IF(AF72="","",IF(AF72&gt;=125,"★7.5",IF(AF72&gt;=120,"★7.0",IF(AF72&gt;=115,"★6.5",IF(AF72&gt;=110,"★6.0",IF(AF72&gt;=105,"★5.5",IF(AF72&gt;=100,"★5.0",IF(AF72&gt;=95,"★4.5",IF(AF72&gt;=90,"★4.0",IF(AF72&gt;=85,"★3.5",IF(AF72&gt;=80,"★3.0",IF(AF72&gt;=75,"★2.5",IF(AF72&gt;=70,"★2.0",IF(AF72&gt;=65,"★1.5",IF(AF72&gt;=60,"★1.0",IF(AF72&gt;=55,"★0.5"," "))))))))))))))))</f>
        <v xml:space="preserve"> </v>
      </c>
      <c r="AH72" s="4"/>
    </row>
    <row r="73" spans="1:34" ht="24" customHeight="1" x14ac:dyDescent="0.2">
      <c r="A73" s="34"/>
      <c r="B73" s="30"/>
      <c r="C73" s="31" t="s">
        <v>170</v>
      </c>
      <c r="D73" s="12" t="s">
        <v>169</v>
      </c>
      <c r="E73" s="22" t="s">
        <v>168</v>
      </c>
      <c r="F73" s="14" t="s">
        <v>167</v>
      </c>
      <c r="G73" s="13">
        <v>1.496</v>
      </c>
      <c r="H73" s="14" t="s">
        <v>18</v>
      </c>
      <c r="I73" s="21" t="str">
        <f>IF(Z73="","",(IF(AA73-Z73&gt;0,CONCATENATE(TEXT(Z73,"#,##0"),"~",TEXT(AA73,"#,##0")),TEXT(Z73,"#,##0"))))</f>
        <v>1,850</v>
      </c>
      <c r="J73" s="20">
        <v>4</v>
      </c>
      <c r="K73" s="19">
        <v>12.4</v>
      </c>
      <c r="L73" s="18">
        <f>IF(K73&gt;0,1/K73*34.6*67.1,"")</f>
        <v>187.23064516129031</v>
      </c>
      <c r="M73" s="17" t="str">
        <f>IF(Z73="","",(IF(Z73&gt;=2271,"7.4",IF(Z73&gt;=2101,"8.7",IF(Z73&gt;=1991,"9.4",IF(Z73&gt;=1871,"10.2",IF(Z73&gt;=1761,"11.1",IF(Z73&gt;=1651,"12.2",IF(Z73&gt;=1531,"13.2",IF(Z73&gt;=1421,"14.4",IF(Z73&gt;=1311,"15.8",IF(Z73&gt;=1196,"17.2",IF(Z73&gt;=1081,"18.7",IF(Z73&gt;=971,"20.5",IF(Z73&gt;=856,"20.8",IF(Z73&gt;=741,"21.0",IF(Z73&gt;=601,"21.8","22.5")))))))))))))))))</f>
        <v>11.1</v>
      </c>
      <c r="N73" s="16" t="str">
        <f>IF(Z73="","",(IF(Z73&gt;=2271,"10.6",IF(Z73&gt;=2101,"11.9",IF(Z73&gt;=1991,"12.7",IF(Z73&gt;=1871,"13.5",IF(Z73&gt;=1761,"14.4",IF(Z73&gt;=1651,"15.4",IF(Z73&gt;=1531,"16.5",IF(Z73&gt;=1421,"17.6",IF(Z73&gt;=1311,"19.0",IF(Z73&gt;=1196,"20.3",IF(Z73&gt;=1081,"21.8",IF(Z73&gt;=971,"23.4",IF(Z73&gt;=856,"23.7",IF(Z73&gt;=741,"24.5","24.6"))))))))))))))))</f>
        <v>14.4</v>
      </c>
      <c r="O73" s="15" t="str">
        <f>IF(Z73="","",IF(AE73="",TEXT(AB73,"#,##0.0"),IF(AB73-AE73&gt;0,CONCATENATE(TEXT(AE73,"#,##0.0"),"~",TEXT(AB73,"#,##0.0")),TEXT(AB73,"#,##0.0"))))</f>
        <v>20.6</v>
      </c>
      <c r="P73" s="13" t="s">
        <v>10</v>
      </c>
      <c r="Q73" s="14" t="s">
        <v>9</v>
      </c>
      <c r="R73" s="13" t="s">
        <v>8</v>
      </c>
      <c r="S73" s="12"/>
      <c r="T73" s="11" t="str">
        <f>IF((LEFT(D73,1)="6"),"☆☆☆☆☆",IF((LEFT(D73,1)="5"),"☆☆☆☆",IF((LEFT(D73,1)="4"),"☆☆☆"," ")))</f>
        <v>☆☆☆</v>
      </c>
      <c r="U73" s="10">
        <f>IF(K73="","",ROUNDDOWN(K73/M73*100,0))</f>
        <v>111</v>
      </c>
      <c r="V73" s="9">
        <f>IF(K73="","",ROUNDDOWN(K73/N73*100,0))</f>
        <v>86</v>
      </c>
      <c r="W73" s="9">
        <f>IF(Z73="","",IF(AF73="",IF(AC73&lt;55,"",AC73),IF(AF73-AC73&gt;0,CONCATENATE(AC73,"~",AF73),AC73)))</f>
        <v>60</v>
      </c>
      <c r="X73" s="8" t="str">
        <f>IF(AC73&lt;55,"",AD73)</f>
        <v>★1.0</v>
      </c>
      <c r="Z73" s="7">
        <v>1850</v>
      </c>
      <c r="AA73" s="7">
        <v>1850</v>
      </c>
      <c r="AB73" s="6">
        <f>IF(Z73="","",(ROUND(IF(Z73&gt;=2759,9.5,IF(Z73&lt;2759,(-2.47/1000000*Z73*Z73)-(8.52/10000*Z73)+30.65)),1)))</f>
        <v>20.6</v>
      </c>
      <c r="AC73" s="5">
        <f>IF(K73="","",ROUNDDOWN(K73/AB73*100,0))</f>
        <v>60</v>
      </c>
      <c r="AD73" s="5" t="str">
        <f>IF(AC73="","",IF(AC73&gt;=125,"★7.5",IF(AC73&gt;=120,"★7.0",IF(AC73&gt;=115,"★6.5",IF(AC73&gt;=110,"★6.0",IF(AC73&gt;=105,"★5.5",IF(AC73&gt;=100,"★5.0",IF(AC73&gt;=95,"★4.5",IF(AC73&gt;=90,"★4.0",IF(AC73&gt;=85,"★3.5",IF(AC73&gt;=80,"★3.0",IF(AC73&gt;=75,"★2.5",IF(AC73&gt;=70,"★2.0",IF(AC73&gt;=65,"★1.5",IF(AC73&gt;=60,"★1.0",IF(AC73&gt;=55,"★0.5"," "))))))))))))))))</f>
        <v>★1.0</v>
      </c>
      <c r="AE73" s="6">
        <f>IF(AA73="","",(ROUND(IF(AA73&gt;=2759,9.5,IF(AA73&lt;2759,(-2.47/1000000*AA73*AA73)-(8.52/10000*AA73)+30.65)),1)))</f>
        <v>20.6</v>
      </c>
      <c r="AF73" s="5">
        <f>IF(AE73="","",IF(K73="","",ROUNDDOWN(K73/AE73*100,0)))</f>
        <v>60</v>
      </c>
      <c r="AG73" s="5" t="str">
        <f>IF(AF73="","",IF(AF73&gt;=125,"★7.5",IF(AF73&gt;=120,"★7.0",IF(AF73&gt;=115,"★6.5",IF(AF73&gt;=110,"★6.0",IF(AF73&gt;=105,"★5.5",IF(AF73&gt;=100,"★5.0",IF(AF73&gt;=95,"★4.5",IF(AF73&gt;=90,"★4.0",IF(AF73&gt;=85,"★3.5",IF(AF73&gt;=80,"★3.0",IF(AF73&gt;=75,"★2.5",IF(AF73&gt;=70,"★2.0",IF(AF73&gt;=65,"★1.5",IF(AF73&gt;=60,"★1.0",IF(AF73&gt;=55,"★0.5"," "))))))))))))))))</f>
        <v>★1.0</v>
      </c>
      <c r="AH73" s="4"/>
    </row>
    <row r="74" spans="1:34" ht="24" customHeight="1" x14ac:dyDescent="0.2">
      <c r="A74" s="33"/>
      <c r="B74" s="30"/>
      <c r="C74" s="31" t="s">
        <v>166</v>
      </c>
      <c r="D74" s="12" t="s">
        <v>165</v>
      </c>
      <c r="E74" s="22" t="s">
        <v>164</v>
      </c>
      <c r="F74" s="14" t="s">
        <v>49</v>
      </c>
      <c r="G74" s="13">
        <v>2.996</v>
      </c>
      <c r="H74" s="14" t="s">
        <v>18</v>
      </c>
      <c r="I74" s="21" t="str">
        <f>IF(Z74="","",(IF(AA74-Z74&gt;0,CONCATENATE(TEXT(Z74,"#,##0"),"~",TEXT(AA74,"#,##0")),TEXT(Z74,"#,##0"))))</f>
        <v>2,090</v>
      </c>
      <c r="J74" s="20">
        <v>4</v>
      </c>
      <c r="K74" s="19">
        <v>10</v>
      </c>
      <c r="L74" s="18">
        <f>IF(K74&gt;0,1/K74*34.6*67.1,"")</f>
        <v>232.166</v>
      </c>
      <c r="M74" s="17" t="str">
        <f>IF(Z74="","",(IF(Z74&gt;=2271,"7.4",IF(Z74&gt;=2101,"8.7",IF(Z74&gt;=1991,"9.4",IF(Z74&gt;=1871,"10.2",IF(Z74&gt;=1761,"11.1",IF(Z74&gt;=1651,"12.2",IF(Z74&gt;=1531,"13.2",IF(Z74&gt;=1421,"14.4",IF(Z74&gt;=1311,"15.8",IF(Z74&gt;=1196,"17.2",IF(Z74&gt;=1081,"18.7",IF(Z74&gt;=971,"20.5",IF(Z74&gt;=856,"20.8",IF(Z74&gt;=741,"21.0",IF(Z74&gt;=601,"21.8","22.5")))))))))))))))))</f>
        <v>9.4</v>
      </c>
      <c r="N74" s="16" t="str">
        <f>IF(Z74="","",(IF(Z74&gt;=2271,"10.6",IF(Z74&gt;=2101,"11.9",IF(Z74&gt;=1991,"12.7",IF(Z74&gt;=1871,"13.5",IF(Z74&gt;=1761,"14.4",IF(Z74&gt;=1651,"15.4",IF(Z74&gt;=1531,"16.5",IF(Z74&gt;=1421,"17.6",IF(Z74&gt;=1311,"19.0",IF(Z74&gt;=1196,"20.3",IF(Z74&gt;=1081,"21.8",IF(Z74&gt;=971,"23.4",IF(Z74&gt;=856,"23.7",IF(Z74&gt;=741,"24.5","24.6"))))))))))))))))</f>
        <v>12.7</v>
      </c>
      <c r="O74" s="15" t="str">
        <f>IF(Z74="","",IF(AE74="",TEXT(AB74,"#,##0.0"),IF(AB74-AE74&gt;0,CONCATENATE(TEXT(AE74,"#,##0.0"),"~",TEXT(AB74,"#,##0.0")),TEXT(AB74,"#,##0.0"))))</f>
        <v>18.1</v>
      </c>
      <c r="P74" s="13" t="s">
        <v>10</v>
      </c>
      <c r="Q74" s="14" t="s">
        <v>9</v>
      </c>
      <c r="R74" s="13" t="s">
        <v>16</v>
      </c>
      <c r="S74" s="12"/>
      <c r="T74" s="11" t="str">
        <f>IF((LEFT(D74,1)="6"),"☆☆☆☆☆",IF((LEFT(D74,1)="5"),"☆☆☆☆",IF((LEFT(D74,1)="4"),"☆☆☆"," ")))</f>
        <v>☆☆☆</v>
      </c>
      <c r="U74" s="10">
        <f>IF(K74="","",ROUNDDOWN(K74/M74*100,0))</f>
        <v>106</v>
      </c>
      <c r="V74" s="9">
        <f>IF(K74="","",ROUNDDOWN(K74/N74*100,0))</f>
        <v>78</v>
      </c>
      <c r="W74" s="9">
        <f>IF(Z74="","",IF(AF74="",IF(AC74&lt;55,"",AC74),IF(AF74-AC74&gt;0,CONCATENATE(AC74,"~",AF74),AC74)))</f>
        <v>55</v>
      </c>
      <c r="X74" s="8" t="str">
        <f>IF(AC74&lt;55,"",AD74)</f>
        <v>★0.5</v>
      </c>
      <c r="Z74" s="7">
        <v>2090</v>
      </c>
      <c r="AA74" s="7">
        <v>2090</v>
      </c>
      <c r="AB74" s="6">
        <f>IF(Z74="","",(ROUND(IF(Z74&gt;=2759,9.5,IF(Z74&lt;2759,(-2.47/1000000*Z74*Z74)-(8.52/10000*Z74)+30.65)),1)))</f>
        <v>18.100000000000001</v>
      </c>
      <c r="AC74" s="5">
        <f>IF(K74="","",ROUNDDOWN(K74/AB74*100,0))</f>
        <v>55</v>
      </c>
      <c r="AD74" s="5" t="str">
        <f>IF(AC74="","",IF(AC74&gt;=125,"★7.5",IF(AC74&gt;=120,"★7.0",IF(AC74&gt;=115,"★6.5",IF(AC74&gt;=110,"★6.0",IF(AC74&gt;=105,"★5.5",IF(AC74&gt;=100,"★5.0",IF(AC74&gt;=95,"★4.5",IF(AC74&gt;=90,"★4.0",IF(AC74&gt;=85,"★3.5",IF(AC74&gt;=80,"★3.0",IF(AC74&gt;=75,"★2.5",IF(AC74&gt;=70,"★2.0",IF(AC74&gt;=65,"★1.5",IF(AC74&gt;=60,"★1.0",IF(AC74&gt;=55,"★0.5"," "))))))))))))))))</f>
        <v>★0.5</v>
      </c>
      <c r="AE74" s="6">
        <f>IF(AA74="","",(ROUND(IF(AA74&gt;=2759,9.5,IF(AA74&lt;2759,(-2.47/1000000*AA74*AA74)-(8.52/10000*AA74)+30.65)),1)))</f>
        <v>18.100000000000001</v>
      </c>
      <c r="AF74" s="5">
        <f>IF(AE74="","",IF(K74="","",ROUNDDOWN(K74/AE74*100,0)))</f>
        <v>55</v>
      </c>
      <c r="AG74" s="5" t="str">
        <f>IF(AF74="","",IF(AF74&gt;=125,"★7.5",IF(AF74&gt;=120,"★7.0",IF(AF74&gt;=115,"★6.5",IF(AF74&gt;=110,"★6.0",IF(AF74&gt;=105,"★5.5",IF(AF74&gt;=100,"★5.0",IF(AF74&gt;=95,"★4.5",IF(AF74&gt;=90,"★4.0",IF(AF74&gt;=85,"★3.5",IF(AF74&gt;=80,"★3.0",IF(AF74&gt;=75,"★2.5",IF(AF74&gt;=70,"★2.0",IF(AF74&gt;=65,"★1.5",IF(AF74&gt;=60,"★1.0",IF(AF74&gt;=55,"★0.5"," "))))))))))))))))</f>
        <v>★0.5</v>
      </c>
      <c r="AH74" s="4"/>
    </row>
    <row r="75" spans="1:34" ht="24" customHeight="1" x14ac:dyDescent="0.2">
      <c r="A75" s="33"/>
      <c r="B75" s="24"/>
      <c r="C75" s="31" t="s">
        <v>163</v>
      </c>
      <c r="D75" s="12" t="s">
        <v>162</v>
      </c>
      <c r="E75" s="22" t="s">
        <v>161</v>
      </c>
      <c r="F75" s="14">
        <v>176</v>
      </c>
      <c r="G75" s="13">
        <v>3.9820000000000002</v>
      </c>
      <c r="H75" s="14" t="s">
        <v>18</v>
      </c>
      <c r="I75" s="21" t="str">
        <f>IF(Z75="","",(IF(AA75-Z75&gt;0,CONCATENATE(TEXT(Z75,"#,##0"),"~",TEXT(AA75,"#,##0")),TEXT(Z75,"#,##0"))))</f>
        <v>2,450~2,460</v>
      </c>
      <c r="J75" s="20">
        <v>5</v>
      </c>
      <c r="K75" s="19">
        <v>7.2</v>
      </c>
      <c r="L75" s="18">
        <f>IF(K75&gt;0,1/K75*34.6*67.1,"")</f>
        <v>322.45277777777778</v>
      </c>
      <c r="M75" s="17" t="str">
        <f>IF(Z75="","",(IF(Z75&gt;=2271,"7.4",IF(Z75&gt;=2101,"8.7",IF(Z75&gt;=1991,"9.4",IF(Z75&gt;=1871,"10.2",IF(Z75&gt;=1761,"11.1",IF(Z75&gt;=1651,"12.2",IF(Z75&gt;=1531,"13.2",IF(Z75&gt;=1421,"14.4",IF(Z75&gt;=1311,"15.8",IF(Z75&gt;=1196,"17.2",IF(Z75&gt;=1081,"18.7",IF(Z75&gt;=971,"20.5",IF(Z75&gt;=856,"20.8",IF(Z75&gt;=741,"21.0",IF(Z75&gt;=601,"21.8","22.5")))))))))))))))))</f>
        <v>7.4</v>
      </c>
      <c r="N75" s="16" t="str">
        <f>IF(Z75="","",(IF(Z75&gt;=2271,"10.6",IF(Z75&gt;=2101,"11.9",IF(Z75&gt;=1991,"12.7",IF(Z75&gt;=1871,"13.5",IF(Z75&gt;=1761,"14.4",IF(Z75&gt;=1651,"15.4",IF(Z75&gt;=1531,"16.5",IF(Z75&gt;=1421,"17.6",IF(Z75&gt;=1311,"19.0",IF(Z75&gt;=1196,"20.3",IF(Z75&gt;=1081,"21.8",IF(Z75&gt;=971,"23.4",IF(Z75&gt;=856,"23.7",IF(Z75&gt;=741,"24.5","24.6"))))))))))))))))</f>
        <v>10.6</v>
      </c>
      <c r="O75" s="15" t="str">
        <f>IF(Z75="","",IF(AE75="",TEXT(AB75,"#,##0.0"),IF(AB75-AE75&gt;0,CONCATENATE(TEXT(AE75,"#,##0.0"),"~",TEXT(AB75,"#,##0.0")),TEXT(AB75,"#,##0.0"))))</f>
        <v>13.6~13.7</v>
      </c>
      <c r="P75" s="13" t="s">
        <v>62</v>
      </c>
      <c r="Q75" s="14" t="s">
        <v>9</v>
      </c>
      <c r="R75" s="13" t="s">
        <v>16</v>
      </c>
      <c r="S75" s="12"/>
      <c r="T75" s="11" t="str">
        <f>IF((LEFT(D75,1)="6"),"☆☆☆☆☆",IF((LEFT(D75,1)="5"),"☆☆☆☆",IF((LEFT(D75,1)="4"),"☆☆☆"," ")))</f>
        <v xml:space="preserve"> </v>
      </c>
      <c r="U75" s="10">
        <f>IF(K75="","",ROUNDDOWN(K75/M75*100,0))</f>
        <v>97</v>
      </c>
      <c r="V75" s="9">
        <f>IF(K75="","",ROUNDDOWN(K75/N75*100,0))</f>
        <v>67</v>
      </c>
      <c r="W75" s="9">
        <f>IF(Z75="","",IF(AF75="",IF(AC75&lt;55,"",AC75),IF(AF75-AC75&gt;0,CONCATENATE(AC75,"~",AF75),AC75)))</f>
        <v>52</v>
      </c>
      <c r="X75" s="8" t="str">
        <f>IF(AC75&lt;55,"",AD75)</f>
        <v/>
      </c>
      <c r="Z75" s="7">
        <v>2450</v>
      </c>
      <c r="AA75" s="7">
        <v>2460</v>
      </c>
      <c r="AB75" s="6">
        <f>IF(Z75="","",(ROUND(IF(Z75&gt;=2759,9.5,IF(Z75&lt;2759,(-2.47/1000000*Z75*Z75)-(8.52/10000*Z75)+30.65)),1)))</f>
        <v>13.7</v>
      </c>
      <c r="AC75" s="5">
        <f>IF(K75="","",ROUNDDOWN(K75/AB75*100,0))</f>
        <v>52</v>
      </c>
      <c r="AD75" s="5" t="str">
        <f>IF(AC75="","",IF(AC75&gt;=125,"★7.5",IF(AC75&gt;=120,"★7.0",IF(AC75&gt;=115,"★6.5",IF(AC75&gt;=110,"★6.0",IF(AC75&gt;=105,"★5.5",IF(AC75&gt;=100,"★5.0",IF(AC75&gt;=95,"★4.5",IF(AC75&gt;=90,"★4.0",IF(AC75&gt;=85,"★3.5",IF(AC75&gt;=80,"★3.0",IF(AC75&gt;=75,"★2.5",IF(AC75&gt;=70,"★2.0",IF(AC75&gt;=65,"★1.5",IF(AC75&gt;=60,"★1.0",IF(AC75&gt;=55,"★0.5"," "))))))))))))))))</f>
        <v xml:space="preserve"> </v>
      </c>
      <c r="AE75" s="6">
        <f>IF(AA75="","",(ROUND(IF(AA75&gt;=2759,9.5,IF(AA75&lt;2759,(-2.47/1000000*AA75*AA75)-(8.52/10000*AA75)+30.65)),1)))</f>
        <v>13.6</v>
      </c>
      <c r="AF75" s="5">
        <f>IF(AE75="","",IF(K75="","",ROUNDDOWN(K75/AE75*100,0)))</f>
        <v>52</v>
      </c>
      <c r="AG75" s="5" t="str">
        <f>IF(AF75="","",IF(AF75&gt;=125,"★7.5",IF(AF75&gt;=120,"★7.0",IF(AF75&gt;=115,"★6.5",IF(AF75&gt;=110,"★6.0",IF(AF75&gt;=105,"★5.5",IF(AF75&gt;=100,"★5.0",IF(AF75&gt;=95,"★4.5",IF(AF75&gt;=90,"★4.0",IF(AF75&gt;=85,"★3.5",IF(AF75&gt;=80,"★3.0",IF(AF75&gt;=75,"★2.5",IF(AF75&gt;=70,"★2.0",IF(AF75&gt;=65,"★1.5",IF(AF75&gt;=60,"★1.0",IF(AF75&gt;=55,"★0.5"," "))))))))))))))))</f>
        <v xml:space="preserve"> </v>
      </c>
      <c r="AH75" s="4"/>
    </row>
    <row r="76" spans="1:34" ht="24" customHeight="1" x14ac:dyDescent="0.2">
      <c r="A76" s="33"/>
      <c r="B76" s="27"/>
      <c r="C76" s="31" t="s">
        <v>160</v>
      </c>
      <c r="D76" s="12" t="s">
        <v>158</v>
      </c>
      <c r="E76" s="22" t="s">
        <v>159</v>
      </c>
      <c r="F76" s="14">
        <v>177</v>
      </c>
      <c r="G76" s="13">
        <v>3.9820000000000002</v>
      </c>
      <c r="H76" s="14" t="s">
        <v>18</v>
      </c>
      <c r="I76" s="21" t="str">
        <f>IF(Z76="","",(IF(AA76-Z76&gt;0,CONCATENATE(TEXT(Z76,"#,##0"),"~",TEXT(AA76,"#,##0")),TEXT(Z76,"#,##0"))))</f>
        <v>2,530~2,550</v>
      </c>
      <c r="J76" s="20">
        <v>5</v>
      </c>
      <c r="K76" s="19">
        <v>6.5</v>
      </c>
      <c r="L76" s="18">
        <f>IF(K76&gt;0,1/K76*34.6*67.1,"")</f>
        <v>357.17846153846153</v>
      </c>
      <c r="M76" s="17" t="str">
        <f>IF(Z76="","",(IF(Z76&gt;=2271,"7.4",IF(Z76&gt;=2101,"8.7",IF(Z76&gt;=1991,"9.4",IF(Z76&gt;=1871,"10.2",IF(Z76&gt;=1761,"11.1",IF(Z76&gt;=1651,"12.2",IF(Z76&gt;=1531,"13.2",IF(Z76&gt;=1421,"14.4",IF(Z76&gt;=1311,"15.8",IF(Z76&gt;=1196,"17.2",IF(Z76&gt;=1081,"18.7",IF(Z76&gt;=971,"20.5",IF(Z76&gt;=856,"20.8",IF(Z76&gt;=741,"21.0",IF(Z76&gt;=601,"21.8","22.5")))))))))))))))))</f>
        <v>7.4</v>
      </c>
      <c r="N76" s="16" t="str">
        <f>IF(Z76="","",(IF(Z76&gt;=2271,"10.6",IF(Z76&gt;=2101,"11.9",IF(Z76&gt;=1991,"12.7",IF(Z76&gt;=1871,"13.5",IF(Z76&gt;=1761,"14.4",IF(Z76&gt;=1651,"15.4",IF(Z76&gt;=1531,"16.5",IF(Z76&gt;=1421,"17.6",IF(Z76&gt;=1311,"19.0",IF(Z76&gt;=1196,"20.3",IF(Z76&gt;=1081,"21.8",IF(Z76&gt;=971,"23.4",IF(Z76&gt;=856,"23.7",IF(Z76&gt;=741,"24.5","24.6"))))))))))))))))</f>
        <v>10.6</v>
      </c>
      <c r="O76" s="15" t="str">
        <f>IF(Z76="","",IF(AE76="",TEXT(AB76,"#,##0.0"),IF(AB76-AE76&gt;0,CONCATENATE(TEXT(AE76,"#,##0.0"),"~",TEXT(AB76,"#,##0.0")),TEXT(AB76,"#,##0.0"))))</f>
        <v>12.4~12.7</v>
      </c>
      <c r="P76" s="13" t="s">
        <v>62</v>
      </c>
      <c r="Q76" s="14" t="s">
        <v>9</v>
      </c>
      <c r="R76" s="13" t="s">
        <v>16</v>
      </c>
      <c r="S76" s="12"/>
      <c r="T76" s="11" t="str">
        <f>IF((LEFT(D76,1)="6"),"☆☆☆☆☆",IF((LEFT(D76,1)="5"),"☆☆☆☆",IF((LEFT(D76,1)="4"),"☆☆☆"," ")))</f>
        <v xml:space="preserve"> </v>
      </c>
      <c r="U76" s="10">
        <f>IF(K76="","",ROUNDDOWN(K76/M76*100,0))</f>
        <v>87</v>
      </c>
      <c r="V76" s="9">
        <f>IF(K76="","",ROUNDDOWN(K76/N76*100,0))</f>
        <v>61</v>
      </c>
      <c r="W76" s="9" t="str">
        <f>IF(Z76="","",IF(AF76="",IF(AC76&lt;55,"",AC76),IF(AF76-AC76&gt;0,CONCATENATE(AC76,"~",AF76),AC76)))</f>
        <v>51~52</v>
      </c>
      <c r="X76" s="8" t="str">
        <f>IF(AC76&lt;55,"",AD76)</f>
        <v/>
      </c>
      <c r="Z76" s="7">
        <v>2530</v>
      </c>
      <c r="AA76" s="7">
        <v>2550</v>
      </c>
      <c r="AB76" s="6">
        <f>IF(Z76="","",(ROUND(IF(Z76&gt;=2759,9.5,IF(Z76&lt;2759,(-2.47/1000000*Z76*Z76)-(8.52/10000*Z76)+30.65)),1)))</f>
        <v>12.7</v>
      </c>
      <c r="AC76" s="5">
        <f>IF(K76="","",ROUNDDOWN(K76/AB76*100,0))</f>
        <v>51</v>
      </c>
      <c r="AD76" s="5" t="str">
        <f>IF(AC76="","",IF(AC76&gt;=125,"★7.5",IF(AC76&gt;=120,"★7.0",IF(AC76&gt;=115,"★6.5",IF(AC76&gt;=110,"★6.0",IF(AC76&gt;=105,"★5.5",IF(AC76&gt;=100,"★5.0",IF(AC76&gt;=95,"★4.5",IF(AC76&gt;=90,"★4.0",IF(AC76&gt;=85,"★3.5",IF(AC76&gt;=80,"★3.0",IF(AC76&gt;=75,"★2.5",IF(AC76&gt;=70,"★2.0",IF(AC76&gt;=65,"★1.5",IF(AC76&gt;=60,"★1.0",IF(AC76&gt;=55,"★0.5"," "))))))))))))))))</f>
        <v xml:space="preserve"> </v>
      </c>
      <c r="AE76" s="6">
        <f>IF(AA76="","",(ROUND(IF(AA76&gt;=2759,9.5,IF(AA76&lt;2759,(-2.47/1000000*AA76*AA76)-(8.52/10000*AA76)+30.65)),1)))</f>
        <v>12.4</v>
      </c>
      <c r="AF76" s="5">
        <f>IF(AE76="","",IF(K76="","",ROUNDDOWN(K76/AE76*100,0)))</f>
        <v>52</v>
      </c>
      <c r="AG76" s="5" t="str">
        <f>IF(AF76="","",IF(AF76&gt;=125,"★7.5",IF(AF76&gt;=120,"★7.0",IF(AF76&gt;=115,"★6.5",IF(AF76&gt;=110,"★6.0",IF(AF76&gt;=105,"★5.5",IF(AF76&gt;=100,"★5.0",IF(AF76&gt;=95,"★4.5",IF(AF76&gt;=90,"★4.0",IF(AF76&gt;=85,"★3.5",IF(AF76&gt;=80,"★3.0",IF(AF76&gt;=75,"★2.5",IF(AF76&gt;=70,"★2.0",IF(AF76&gt;=65,"★1.5",IF(AF76&gt;=60,"★1.0",IF(AF76&gt;=55,"★0.5"," "))))))))))))))))</f>
        <v xml:space="preserve"> </v>
      </c>
      <c r="AH76" s="4"/>
    </row>
    <row r="77" spans="1:34" ht="24" customHeight="1" x14ac:dyDescent="0.2">
      <c r="A77" s="33"/>
      <c r="B77" s="30"/>
      <c r="C77" s="29"/>
      <c r="D77" s="12" t="s">
        <v>158</v>
      </c>
      <c r="E77" s="22" t="s">
        <v>157</v>
      </c>
      <c r="F77" s="14">
        <v>177</v>
      </c>
      <c r="G77" s="13">
        <v>3.9820000000000002</v>
      </c>
      <c r="H77" s="14" t="s">
        <v>18</v>
      </c>
      <c r="I77" s="21" t="str">
        <f>IF(Z77="","",(IF(AA77-Z77&gt;0,CONCATENATE(TEXT(Z77,"#,##0"),"~",TEXT(AA77,"#,##0")),TEXT(Z77,"#,##0"))))</f>
        <v>2,530~2,550</v>
      </c>
      <c r="J77" s="20">
        <v>5</v>
      </c>
      <c r="K77" s="19">
        <v>6.8</v>
      </c>
      <c r="L77" s="18">
        <f>IF(K77&gt;0,1/K77*34.6*67.1,"")</f>
        <v>341.42058823529413</v>
      </c>
      <c r="M77" s="17" t="str">
        <f>IF(Z77="","",(IF(Z77&gt;=2271,"7.4",IF(Z77&gt;=2101,"8.7",IF(Z77&gt;=1991,"9.4",IF(Z77&gt;=1871,"10.2",IF(Z77&gt;=1761,"11.1",IF(Z77&gt;=1651,"12.2",IF(Z77&gt;=1531,"13.2",IF(Z77&gt;=1421,"14.4",IF(Z77&gt;=1311,"15.8",IF(Z77&gt;=1196,"17.2",IF(Z77&gt;=1081,"18.7",IF(Z77&gt;=971,"20.5",IF(Z77&gt;=856,"20.8",IF(Z77&gt;=741,"21.0",IF(Z77&gt;=601,"21.8","22.5")))))))))))))))))</f>
        <v>7.4</v>
      </c>
      <c r="N77" s="16" t="str">
        <f>IF(Z77="","",(IF(Z77&gt;=2271,"10.6",IF(Z77&gt;=2101,"11.9",IF(Z77&gt;=1991,"12.7",IF(Z77&gt;=1871,"13.5",IF(Z77&gt;=1761,"14.4",IF(Z77&gt;=1651,"15.4",IF(Z77&gt;=1531,"16.5",IF(Z77&gt;=1421,"17.6",IF(Z77&gt;=1311,"19.0",IF(Z77&gt;=1196,"20.3",IF(Z77&gt;=1081,"21.8",IF(Z77&gt;=971,"23.4",IF(Z77&gt;=856,"23.7",IF(Z77&gt;=741,"24.5","24.6"))))))))))))))))</f>
        <v>10.6</v>
      </c>
      <c r="O77" s="15" t="str">
        <f>IF(Z77="","",IF(AE77="",TEXT(AB77,"#,##0.0"),IF(AB77-AE77&gt;0,CONCATENATE(TEXT(AE77,"#,##0.0"),"~",TEXT(AB77,"#,##0.0")),TEXT(AB77,"#,##0.0"))))</f>
        <v>12.4~12.7</v>
      </c>
      <c r="P77" s="13" t="s">
        <v>62</v>
      </c>
      <c r="Q77" s="14" t="s">
        <v>9</v>
      </c>
      <c r="R77" s="13" t="s">
        <v>16</v>
      </c>
      <c r="S77" s="12"/>
      <c r="T77" s="11" t="str">
        <f>IF((LEFT(D77,1)="6"),"☆☆☆☆☆",IF((LEFT(D77,1)="5"),"☆☆☆☆",IF((LEFT(D77,1)="4"),"☆☆☆"," ")))</f>
        <v xml:space="preserve"> </v>
      </c>
      <c r="U77" s="10">
        <f>IF(K77="","",ROUNDDOWN(K77/M77*100,0))</f>
        <v>91</v>
      </c>
      <c r="V77" s="9">
        <f>IF(K77="","",ROUNDDOWN(K77/N77*100,0))</f>
        <v>64</v>
      </c>
      <c r="W77" s="9" t="str">
        <f>IF(Z77="","",IF(AF77="",IF(AC77&lt;55,"",AC77),IF(AF77-AC77&gt;0,CONCATENATE(AC77,"~",AF77),AC77)))</f>
        <v>53~54</v>
      </c>
      <c r="X77" s="8" t="str">
        <f>IF(AC77&lt;55,"",AD77)</f>
        <v/>
      </c>
      <c r="Z77" s="7">
        <v>2530</v>
      </c>
      <c r="AA77" s="7">
        <v>2550</v>
      </c>
      <c r="AB77" s="6">
        <f>IF(Z77="","",(ROUND(IF(Z77&gt;=2759,9.5,IF(Z77&lt;2759,(-2.47/1000000*Z77*Z77)-(8.52/10000*Z77)+30.65)),1)))</f>
        <v>12.7</v>
      </c>
      <c r="AC77" s="5">
        <f>IF(K77="","",ROUNDDOWN(K77/AB77*100,0))</f>
        <v>53</v>
      </c>
      <c r="AD77" s="5" t="str">
        <f>IF(AC77="","",IF(AC77&gt;=125,"★7.5",IF(AC77&gt;=120,"★7.0",IF(AC77&gt;=115,"★6.5",IF(AC77&gt;=110,"★6.0",IF(AC77&gt;=105,"★5.5",IF(AC77&gt;=100,"★5.0",IF(AC77&gt;=95,"★4.5",IF(AC77&gt;=90,"★4.0",IF(AC77&gt;=85,"★3.5",IF(AC77&gt;=80,"★3.0",IF(AC77&gt;=75,"★2.5",IF(AC77&gt;=70,"★2.0",IF(AC77&gt;=65,"★1.5",IF(AC77&gt;=60,"★1.0",IF(AC77&gt;=55,"★0.5"," "))))))))))))))))</f>
        <v xml:space="preserve"> </v>
      </c>
      <c r="AE77" s="6">
        <f>IF(AA77="","",(ROUND(IF(AA77&gt;=2759,9.5,IF(AA77&lt;2759,(-2.47/1000000*AA77*AA77)-(8.52/10000*AA77)+30.65)),1)))</f>
        <v>12.4</v>
      </c>
      <c r="AF77" s="5">
        <f>IF(AE77="","",IF(K77="","",ROUNDDOWN(K77/AE77*100,0)))</f>
        <v>54</v>
      </c>
      <c r="AG77" s="5" t="str">
        <f>IF(AF77="","",IF(AF77&gt;=125,"★7.5",IF(AF77&gt;=120,"★7.0",IF(AF77&gt;=115,"★6.5",IF(AF77&gt;=110,"★6.0",IF(AF77&gt;=105,"★5.5",IF(AF77&gt;=100,"★5.0",IF(AF77&gt;=95,"★4.5",IF(AF77&gt;=90,"★4.0",IF(AF77&gt;=85,"★3.5",IF(AF77&gt;=80,"★3.0",IF(AF77&gt;=75,"★2.5",IF(AF77&gt;=70,"★2.0",IF(AF77&gt;=65,"★1.5",IF(AF77&gt;=60,"★1.0",IF(AF77&gt;=55,"★0.5"," "))))))))))))))))</f>
        <v xml:space="preserve"> </v>
      </c>
      <c r="AH77" s="4"/>
    </row>
    <row r="78" spans="1:34" ht="24" customHeight="1" x14ac:dyDescent="0.2">
      <c r="A78" s="33"/>
      <c r="B78" s="27"/>
      <c r="C78" s="26" t="s">
        <v>156</v>
      </c>
      <c r="D78" s="12" t="s">
        <v>155</v>
      </c>
      <c r="E78" s="22" t="s">
        <v>334</v>
      </c>
      <c r="F78" s="14" t="s">
        <v>133</v>
      </c>
      <c r="G78" s="13">
        <v>1.331</v>
      </c>
      <c r="H78" s="14" t="s">
        <v>127</v>
      </c>
      <c r="I78" s="21" t="str">
        <f>IF(Z78="","",(IF(AA78-Z78&gt;0,CONCATENATE(TEXT(Z78,"#,##0"),"~",TEXT(AA78,"#,##0")),TEXT(Z78,"#,##0"))))</f>
        <v>1,550~1,600</v>
      </c>
      <c r="J78" s="20">
        <v>5</v>
      </c>
      <c r="K78" s="19">
        <v>14.9</v>
      </c>
      <c r="L78" s="18">
        <f>IF(K78&gt;0,1/K78*34.6*67.1,"")</f>
        <v>155.81610738255031</v>
      </c>
      <c r="M78" s="17" t="str">
        <f>IF(Z78="","",(IF(Z78&gt;=2271,"7.4",IF(Z78&gt;=2101,"8.7",IF(Z78&gt;=1991,"9.4",IF(Z78&gt;=1871,"10.2",IF(Z78&gt;=1761,"11.1",IF(Z78&gt;=1651,"12.2",IF(Z78&gt;=1531,"13.2",IF(Z78&gt;=1421,"14.4",IF(Z78&gt;=1311,"15.8",IF(Z78&gt;=1196,"17.2",IF(Z78&gt;=1081,"18.7",IF(Z78&gt;=971,"20.5",IF(Z78&gt;=856,"20.8",IF(Z78&gt;=741,"21.0",IF(Z78&gt;=601,"21.8","22.5")))))))))))))))))</f>
        <v>13.2</v>
      </c>
      <c r="N78" s="16" t="str">
        <f>IF(Z78="","",(IF(Z78&gt;=2271,"10.6",IF(Z78&gt;=2101,"11.9",IF(Z78&gt;=1991,"12.7",IF(Z78&gt;=1871,"13.5",IF(Z78&gt;=1761,"14.4",IF(Z78&gt;=1651,"15.4",IF(Z78&gt;=1531,"16.5",IF(Z78&gt;=1421,"17.6",IF(Z78&gt;=1311,"19.0",IF(Z78&gt;=1196,"20.3",IF(Z78&gt;=1081,"21.8",IF(Z78&gt;=971,"23.4",IF(Z78&gt;=856,"23.7",IF(Z78&gt;=741,"24.5","24.6"))))))))))))))))</f>
        <v>16.5</v>
      </c>
      <c r="O78" s="15" t="str">
        <f>IF(Z78="","",IF(AE78="",TEXT(AB78,"#,##0.0"),IF(AB78-AE78&gt;0,CONCATENATE(TEXT(AE78,"#,##0.0"),"~",TEXT(AB78,"#,##0.0")),TEXT(AB78,"#,##0.0"))))</f>
        <v>23.0~23.4</v>
      </c>
      <c r="P78" s="13" t="s">
        <v>10</v>
      </c>
      <c r="Q78" s="14" t="s">
        <v>9</v>
      </c>
      <c r="R78" s="13" t="s">
        <v>126</v>
      </c>
      <c r="S78" s="12"/>
      <c r="T78" s="11" t="str">
        <f>IF((LEFT(D78,1)="6"),"☆☆☆☆☆",IF((LEFT(D78,1)="5"),"☆☆☆☆",IF((LEFT(D78,1)="4"),"☆☆☆"," ")))</f>
        <v>☆☆☆</v>
      </c>
      <c r="U78" s="10">
        <f>IF(K78="","",ROUNDDOWN(K78/M78*100,0))</f>
        <v>112</v>
      </c>
      <c r="V78" s="9">
        <f>IF(K78="","",ROUNDDOWN(K78/N78*100,0))</f>
        <v>90</v>
      </c>
      <c r="W78" s="9" t="str">
        <f>IF(Z78="","",IF(AF78="",IF(AC78&lt;55,"",AC78),IF(AF78-AC78&gt;0,CONCATENATE(AC78,"~",AF78),AC78)))</f>
        <v>63~64</v>
      </c>
      <c r="X78" s="8" t="str">
        <f>IF(AC78&lt;55,"",AD78)</f>
        <v>★1.0</v>
      </c>
      <c r="Z78" s="7">
        <v>1550</v>
      </c>
      <c r="AA78" s="7">
        <v>1600</v>
      </c>
      <c r="AB78" s="6">
        <f>IF(Z78="","",(ROUND(IF(Z78&gt;=2759,9.5,IF(Z78&lt;2759,(-2.47/1000000*Z78*Z78)-(8.52/10000*Z78)+30.65)),1)))</f>
        <v>23.4</v>
      </c>
      <c r="AC78" s="5">
        <f>IF(K78="","",ROUNDDOWN(K78/AB78*100,0))</f>
        <v>63</v>
      </c>
      <c r="AD78" s="5" t="str">
        <f>IF(AC78="","",IF(AC78&gt;=125,"★7.5",IF(AC78&gt;=120,"★7.0",IF(AC78&gt;=115,"★6.5",IF(AC78&gt;=110,"★6.0",IF(AC78&gt;=105,"★5.5",IF(AC78&gt;=100,"★5.0",IF(AC78&gt;=95,"★4.5",IF(AC78&gt;=90,"★4.0",IF(AC78&gt;=85,"★3.5",IF(AC78&gt;=80,"★3.0",IF(AC78&gt;=75,"★2.5",IF(AC78&gt;=70,"★2.0",IF(AC78&gt;=65,"★1.5",IF(AC78&gt;=60,"★1.0",IF(AC78&gt;=55,"★0.5"," "))))))))))))))))</f>
        <v>★1.0</v>
      </c>
      <c r="AE78" s="6">
        <f>IF(AA78="","",(ROUND(IF(AA78&gt;=2759,9.5,IF(AA78&lt;2759,(-2.47/1000000*AA78*AA78)-(8.52/10000*AA78)+30.65)),1)))</f>
        <v>23</v>
      </c>
      <c r="AF78" s="5">
        <f>IF(AE78="","",IF(K78="","",ROUNDDOWN(K78/AE78*100,0)))</f>
        <v>64</v>
      </c>
      <c r="AG78" s="5" t="str">
        <f>IF(AF78="","",IF(AF78&gt;=125,"★7.5",IF(AF78&gt;=120,"★7.0",IF(AF78&gt;=115,"★6.5",IF(AF78&gt;=110,"★6.0",IF(AF78&gt;=105,"★5.5",IF(AF78&gt;=100,"★5.0",IF(AF78&gt;=95,"★4.5",IF(AF78&gt;=90,"★4.0",IF(AF78&gt;=85,"★3.5",IF(AF78&gt;=80,"★3.0",IF(AF78&gt;=75,"★2.5",IF(AF78&gt;=70,"★2.0",IF(AF78&gt;=65,"★1.5",IF(AF78&gt;=60,"★1.0",IF(AF78&gt;=55,"★0.5"," "))))))))))))))))</f>
        <v>★1.0</v>
      </c>
      <c r="AH78" s="4"/>
    </row>
    <row r="79" spans="1:34" ht="24" customHeight="1" x14ac:dyDescent="0.2">
      <c r="A79" s="33"/>
      <c r="B79" s="27"/>
      <c r="C79" s="26"/>
      <c r="D79" s="12" t="s">
        <v>150</v>
      </c>
      <c r="E79" s="22" t="s">
        <v>154</v>
      </c>
      <c r="F79" s="14">
        <v>282</v>
      </c>
      <c r="G79" s="13">
        <v>1.331</v>
      </c>
      <c r="H79" s="14" t="s">
        <v>127</v>
      </c>
      <c r="I79" s="21" t="str">
        <f>IF(Z79="","",(IF(AA79-Z79&gt;0,CONCATENATE(TEXT(Z79,"#,##0"),"~",TEXT(AA79,"#,##0")),TEXT(Z79,"#,##0"))))</f>
        <v>1,510~1,530</v>
      </c>
      <c r="J79" s="20">
        <v>5</v>
      </c>
      <c r="K79" s="19">
        <v>14.1</v>
      </c>
      <c r="L79" s="18">
        <f>IF(K79&gt;0,1/K79*34.6*67.1,"")</f>
        <v>164.65673758865248</v>
      </c>
      <c r="M79" s="17" t="str">
        <f>IF(Z79="","",(IF(Z79&gt;=2271,"7.4",IF(Z79&gt;=2101,"8.7",IF(Z79&gt;=1991,"9.4",IF(Z79&gt;=1871,"10.2",IF(Z79&gt;=1761,"11.1",IF(Z79&gt;=1651,"12.2",IF(Z79&gt;=1531,"13.2",IF(Z79&gt;=1421,"14.4",IF(Z79&gt;=1311,"15.8",IF(Z79&gt;=1196,"17.2",IF(Z79&gt;=1081,"18.7",IF(Z79&gt;=971,"20.5",IF(Z79&gt;=856,"20.8",IF(Z79&gt;=741,"21.0",IF(Z79&gt;=601,"21.8","22.5")))))))))))))))))</f>
        <v>14.4</v>
      </c>
      <c r="N79" s="16" t="str">
        <f>IF(Z79="","",(IF(Z79&gt;=2271,"10.6",IF(Z79&gt;=2101,"11.9",IF(Z79&gt;=1991,"12.7",IF(Z79&gt;=1871,"13.5",IF(Z79&gt;=1761,"14.4",IF(Z79&gt;=1651,"15.4",IF(Z79&gt;=1531,"16.5",IF(Z79&gt;=1421,"17.6",IF(Z79&gt;=1311,"19.0",IF(Z79&gt;=1196,"20.3",IF(Z79&gt;=1081,"21.8",IF(Z79&gt;=971,"23.4",IF(Z79&gt;=856,"23.7",IF(Z79&gt;=741,"24.5","24.6"))))))))))))))))</f>
        <v>17.6</v>
      </c>
      <c r="O79" s="15" t="str">
        <f>IF(Z79="","",IF(AE79="",TEXT(AB79,"#,##0.0"),IF(AB79-AE79&gt;0,CONCATENATE(TEXT(AE79,"#,##0.0"),"~",TEXT(AB79,"#,##0.0")),TEXT(AB79,"#,##0.0"))))</f>
        <v>23.6~23.7</v>
      </c>
      <c r="P79" s="13" t="s">
        <v>62</v>
      </c>
      <c r="Q79" s="14" t="s">
        <v>9</v>
      </c>
      <c r="R79" s="13" t="s">
        <v>126</v>
      </c>
      <c r="S79" s="12"/>
      <c r="T79" s="11" t="str">
        <f>IF((LEFT(D79,1)="6"),"☆☆☆☆☆",IF((LEFT(D79,1)="5"),"☆☆☆☆",IF((LEFT(D79,1)="4"),"☆☆☆"," ")))</f>
        <v>☆☆☆☆</v>
      </c>
      <c r="U79" s="10">
        <f>IF(K79="","",ROUNDDOWN(K79/M79*100,0))</f>
        <v>97</v>
      </c>
      <c r="V79" s="9">
        <f>IF(K79="","",ROUNDDOWN(K79/N79*100,0))</f>
        <v>80</v>
      </c>
      <c r="W79" s="9">
        <f>IF(Z79="","",IF(AF79="",IF(AC79&lt;55,"",AC79),IF(AF79-AC79&gt;0,CONCATENATE(AC79,"~",AF79),AC79)))</f>
        <v>59</v>
      </c>
      <c r="X79" s="8" t="str">
        <f>IF(AC79&lt;55,"",AD79)</f>
        <v>★0.5</v>
      </c>
      <c r="Z79" s="7">
        <v>1510</v>
      </c>
      <c r="AA79" s="7">
        <v>1530</v>
      </c>
      <c r="AB79" s="6">
        <f>IF(Z79="","",(ROUND(IF(Z79&gt;=2759,9.5,IF(Z79&lt;2759,(-2.47/1000000*Z79*Z79)-(8.52/10000*Z79)+30.65)),1)))</f>
        <v>23.7</v>
      </c>
      <c r="AC79" s="5">
        <f>IF(K79="","",ROUNDDOWN(K79/AB79*100,0))</f>
        <v>59</v>
      </c>
      <c r="AD79" s="5" t="str">
        <f>IF(AC79="","",IF(AC79&gt;=125,"★7.5",IF(AC79&gt;=120,"★7.0",IF(AC79&gt;=115,"★6.5",IF(AC79&gt;=110,"★6.0",IF(AC79&gt;=105,"★5.5",IF(AC79&gt;=100,"★5.0",IF(AC79&gt;=95,"★4.5",IF(AC79&gt;=90,"★4.0",IF(AC79&gt;=85,"★3.5",IF(AC79&gt;=80,"★3.0",IF(AC79&gt;=75,"★2.5",IF(AC79&gt;=70,"★2.0",IF(AC79&gt;=65,"★1.5",IF(AC79&gt;=60,"★1.0",IF(AC79&gt;=55,"★0.5"," "))))))))))))))))</f>
        <v>★0.5</v>
      </c>
      <c r="AE79" s="6">
        <f>IF(AA79="","",(ROUND(IF(AA79&gt;=2759,9.5,IF(AA79&lt;2759,(-2.47/1000000*AA79*AA79)-(8.52/10000*AA79)+30.65)),1)))</f>
        <v>23.6</v>
      </c>
      <c r="AF79" s="5">
        <f>IF(AE79="","",IF(K79="","",ROUNDDOWN(K79/AE79*100,0)))</f>
        <v>59</v>
      </c>
      <c r="AG79" s="5" t="str">
        <f>IF(AF79="","",IF(AF79&gt;=125,"★7.5",IF(AF79&gt;=120,"★7.0",IF(AF79&gt;=115,"★6.5",IF(AF79&gt;=110,"★6.0",IF(AF79&gt;=105,"★5.5",IF(AF79&gt;=100,"★5.0",IF(AF79&gt;=95,"★4.5",IF(AF79&gt;=90,"★4.0",IF(AF79&gt;=85,"★3.5",IF(AF79&gt;=80,"★3.0",IF(AF79&gt;=75,"★2.5",IF(AF79&gt;=70,"★2.0",IF(AF79&gt;=65,"★1.5",IF(AF79&gt;=60,"★1.0",IF(AF79&gt;=55,"★0.5"," "))))))))))))))))</f>
        <v>★0.5</v>
      </c>
      <c r="AH79" s="4"/>
    </row>
    <row r="80" spans="1:34" ht="24" customHeight="1" x14ac:dyDescent="0.2">
      <c r="A80" s="33"/>
      <c r="B80" s="27"/>
      <c r="C80" s="26"/>
      <c r="D80" s="12" t="s">
        <v>150</v>
      </c>
      <c r="E80" s="22" t="s">
        <v>153</v>
      </c>
      <c r="F80" s="14">
        <v>282</v>
      </c>
      <c r="G80" s="13">
        <v>1.331</v>
      </c>
      <c r="H80" s="14" t="s">
        <v>127</v>
      </c>
      <c r="I80" s="21" t="str">
        <f>IF(Z80="","",(IF(AA80-Z80&gt;0,CONCATENATE(TEXT(Z80,"#,##0"),"~",TEXT(AA80,"#,##0")),TEXT(Z80,"#,##0"))))</f>
        <v>1,540~1,560</v>
      </c>
      <c r="J80" s="20">
        <v>5</v>
      </c>
      <c r="K80" s="19">
        <v>14.1</v>
      </c>
      <c r="L80" s="18">
        <f>IF(K80&gt;0,1/K80*34.6*67.1,"")</f>
        <v>164.65673758865248</v>
      </c>
      <c r="M80" s="17" t="str">
        <f>IF(Z80="","",(IF(Z80&gt;=2271,"7.4",IF(Z80&gt;=2101,"8.7",IF(Z80&gt;=1991,"9.4",IF(Z80&gt;=1871,"10.2",IF(Z80&gt;=1761,"11.1",IF(Z80&gt;=1651,"12.2",IF(Z80&gt;=1531,"13.2",IF(Z80&gt;=1421,"14.4",IF(Z80&gt;=1311,"15.8",IF(Z80&gt;=1196,"17.2",IF(Z80&gt;=1081,"18.7",IF(Z80&gt;=971,"20.5",IF(Z80&gt;=856,"20.8",IF(Z80&gt;=741,"21.0",IF(Z80&gt;=601,"21.8","22.5")))))))))))))))))</f>
        <v>13.2</v>
      </c>
      <c r="N80" s="16" t="str">
        <f>IF(Z80="","",(IF(Z80&gt;=2271,"10.6",IF(Z80&gt;=2101,"11.9",IF(Z80&gt;=1991,"12.7",IF(Z80&gt;=1871,"13.5",IF(Z80&gt;=1761,"14.4",IF(Z80&gt;=1651,"15.4",IF(Z80&gt;=1531,"16.5",IF(Z80&gt;=1421,"17.6",IF(Z80&gt;=1311,"19.0",IF(Z80&gt;=1196,"20.3",IF(Z80&gt;=1081,"21.8",IF(Z80&gt;=971,"23.4",IF(Z80&gt;=856,"23.7",IF(Z80&gt;=741,"24.5","24.6"))))))))))))))))</f>
        <v>16.5</v>
      </c>
      <c r="O80" s="15" t="str">
        <f>IF(Z80="","",IF(AE80="",TEXT(AB80,"#,##0.0"),IF(AB80-AE80&gt;0,CONCATENATE(TEXT(AE80,"#,##0.0"),"~",TEXT(AB80,"#,##0.0")),TEXT(AB80,"#,##0.0"))))</f>
        <v>23.3~23.5</v>
      </c>
      <c r="P80" s="13" t="s">
        <v>62</v>
      </c>
      <c r="Q80" s="14" t="s">
        <v>9</v>
      </c>
      <c r="R80" s="13" t="s">
        <v>126</v>
      </c>
      <c r="S80" s="12"/>
      <c r="T80" s="11" t="str">
        <f>IF((LEFT(D80,1)="6"),"☆☆☆☆☆",IF((LEFT(D80,1)="5"),"☆☆☆☆",IF((LEFT(D80,1)="4"),"☆☆☆"," ")))</f>
        <v>☆☆☆☆</v>
      </c>
      <c r="U80" s="10">
        <f>IF(K80="","",ROUNDDOWN(K80/M80*100,0))</f>
        <v>106</v>
      </c>
      <c r="V80" s="9">
        <f>IF(K80="","",ROUNDDOWN(K80/N80*100,0))</f>
        <v>85</v>
      </c>
      <c r="W80" s="9">
        <f>IF(Z80="","",IF(AF80="",IF(AC80&lt;55,"",AC80),IF(AF80-AC80&gt;0,CONCATENATE(AC80,"~",AF80),AC80)))</f>
        <v>60</v>
      </c>
      <c r="X80" s="8" t="str">
        <f>IF(AC80&lt;55,"",AD80)</f>
        <v>★1.0</v>
      </c>
      <c r="Z80" s="7">
        <v>1540</v>
      </c>
      <c r="AA80" s="7">
        <v>1560</v>
      </c>
      <c r="AB80" s="6">
        <f>IF(Z80="","",(ROUND(IF(Z80&gt;=2759,9.5,IF(Z80&lt;2759,(-2.47/1000000*Z80*Z80)-(8.52/10000*Z80)+30.65)),1)))</f>
        <v>23.5</v>
      </c>
      <c r="AC80" s="5">
        <f>IF(K80="","",ROUNDDOWN(K80/AB80*100,0))</f>
        <v>60</v>
      </c>
      <c r="AD80" s="5" t="str">
        <f>IF(AC80="","",IF(AC80&gt;=125,"★7.5",IF(AC80&gt;=120,"★7.0",IF(AC80&gt;=115,"★6.5",IF(AC80&gt;=110,"★6.0",IF(AC80&gt;=105,"★5.5",IF(AC80&gt;=100,"★5.0",IF(AC80&gt;=95,"★4.5",IF(AC80&gt;=90,"★4.0",IF(AC80&gt;=85,"★3.5",IF(AC80&gt;=80,"★3.0",IF(AC80&gt;=75,"★2.5",IF(AC80&gt;=70,"★2.0",IF(AC80&gt;=65,"★1.5",IF(AC80&gt;=60,"★1.0",IF(AC80&gt;=55,"★0.5"," "))))))))))))))))</f>
        <v>★1.0</v>
      </c>
      <c r="AE80" s="6">
        <f>IF(AA80="","",(ROUND(IF(AA80&gt;=2759,9.5,IF(AA80&lt;2759,(-2.47/1000000*AA80*AA80)-(8.52/10000*AA80)+30.65)),1)))</f>
        <v>23.3</v>
      </c>
      <c r="AF80" s="5">
        <f>IF(AE80="","",IF(K80="","",ROUNDDOWN(K80/AE80*100,0)))</f>
        <v>60</v>
      </c>
      <c r="AG80" s="5" t="str">
        <f>IF(AF80="","",IF(AF80&gt;=125,"★7.5",IF(AF80&gt;=120,"★7.0",IF(AF80&gt;=115,"★6.5",IF(AF80&gt;=110,"★6.0",IF(AF80&gt;=105,"★5.5",IF(AF80&gt;=100,"★5.0",IF(AF80&gt;=95,"★4.5",IF(AF80&gt;=90,"★4.0",IF(AF80&gt;=85,"★3.5",IF(AF80&gt;=80,"★3.0",IF(AF80&gt;=75,"★2.5",IF(AF80&gt;=70,"★2.0",IF(AF80&gt;=65,"★1.5",IF(AF80&gt;=60,"★1.0",IF(AF80&gt;=55,"★0.5"," "))))))))))))))))</f>
        <v>★1.0</v>
      </c>
      <c r="AH80" s="4"/>
    </row>
    <row r="81" spans="1:34" ht="24" customHeight="1" x14ac:dyDescent="0.2">
      <c r="A81" s="33"/>
      <c r="B81" s="27"/>
      <c r="C81" s="26"/>
      <c r="D81" s="12" t="s">
        <v>150</v>
      </c>
      <c r="E81" s="22" t="s">
        <v>152</v>
      </c>
      <c r="F81" s="14">
        <v>282</v>
      </c>
      <c r="G81" s="13">
        <v>1.331</v>
      </c>
      <c r="H81" s="14" t="s">
        <v>127</v>
      </c>
      <c r="I81" s="21" t="str">
        <f>IF(Z81="","",(IF(AA81-Z81&gt;0,CONCATENATE(TEXT(Z81,"#,##0"),"~",TEXT(AA81,"#,##0")),TEXT(Z81,"#,##0"))))</f>
        <v>1,510~1,530</v>
      </c>
      <c r="J81" s="20">
        <v>5</v>
      </c>
      <c r="K81" s="19">
        <v>14</v>
      </c>
      <c r="L81" s="18">
        <f>IF(K81&gt;0,1/K81*34.6*67.1,"")</f>
        <v>165.83285714285714</v>
      </c>
      <c r="M81" s="17" t="str">
        <f>IF(Z81="","",(IF(Z81&gt;=2271,"7.4",IF(Z81&gt;=2101,"8.7",IF(Z81&gt;=1991,"9.4",IF(Z81&gt;=1871,"10.2",IF(Z81&gt;=1761,"11.1",IF(Z81&gt;=1651,"12.2",IF(Z81&gt;=1531,"13.2",IF(Z81&gt;=1421,"14.4",IF(Z81&gt;=1311,"15.8",IF(Z81&gt;=1196,"17.2",IF(Z81&gt;=1081,"18.7",IF(Z81&gt;=971,"20.5",IF(Z81&gt;=856,"20.8",IF(Z81&gt;=741,"21.0",IF(Z81&gt;=601,"21.8","22.5")))))))))))))))))</f>
        <v>14.4</v>
      </c>
      <c r="N81" s="16" t="str">
        <f>IF(Z81="","",(IF(Z81&gt;=2271,"10.6",IF(Z81&gt;=2101,"11.9",IF(Z81&gt;=1991,"12.7",IF(Z81&gt;=1871,"13.5",IF(Z81&gt;=1761,"14.4",IF(Z81&gt;=1651,"15.4",IF(Z81&gt;=1531,"16.5",IF(Z81&gt;=1421,"17.6",IF(Z81&gt;=1311,"19.0",IF(Z81&gt;=1196,"20.3",IF(Z81&gt;=1081,"21.8",IF(Z81&gt;=971,"23.4",IF(Z81&gt;=856,"23.7",IF(Z81&gt;=741,"24.5","24.6"))))))))))))))))</f>
        <v>17.6</v>
      </c>
      <c r="O81" s="15" t="str">
        <f>IF(Z81="","",IF(AE81="",TEXT(AB81,"#,##0.0"),IF(AB81-AE81&gt;0,CONCATENATE(TEXT(AE81,"#,##0.0"),"~",TEXT(AB81,"#,##0.0")),TEXT(AB81,"#,##0.0"))))</f>
        <v>23.6~23.7</v>
      </c>
      <c r="P81" s="13" t="s">
        <v>62</v>
      </c>
      <c r="Q81" s="14" t="s">
        <v>9</v>
      </c>
      <c r="R81" s="13" t="s">
        <v>126</v>
      </c>
      <c r="S81" s="12"/>
      <c r="T81" s="11" t="str">
        <f>IF((LEFT(D81,1)="6"),"☆☆☆☆☆",IF((LEFT(D81,1)="5"),"☆☆☆☆",IF((LEFT(D81,1)="4"),"☆☆☆"," ")))</f>
        <v>☆☆☆☆</v>
      </c>
      <c r="U81" s="10">
        <f>IF(K81="","",ROUNDDOWN(K81/M81*100,0))</f>
        <v>97</v>
      </c>
      <c r="V81" s="9">
        <f>IF(K81="","",ROUNDDOWN(K81/N81*100,0))</f>
        <v>79</v>
      </c>
      <c r="W81" s="9">
        <f>IF(Z81="","",IF(AF81="",IF(AC81&lt;55,"",AC81),IF(AF81-AC81&gt;0,CONCATENATE(AC81,"~",AF81),AC81)))</f>
        <v>59</v>
      </c>
      <c r="X81" s="8" t="str">
        <f>IF(AC81&lt;55,"",AD81)</f>
        <v>★0.5</v>
      </c>
      <c r="Z81" s="7">
        <v>1510</v>
      </c>
      <c r="AA81" s="7">
        <v>1530</v>
      </c>
      <c r="AB81" s="6">
        <f>IF(Z81="","",(ROUND(IF(Z81&gt;=2759,9.5,IF(Z81&lt;2759,(-2.47/1000000*Z81*Z81)-(8.52/10000*Z81)+30.65)),1)))</f>
        <v>23.7</v>
      </c>
      <c r="AC81" s="5">
        <f>IF(K81="","",ROUNDDOWN(K81/AB81*100,0))</f>
        <v>59</v>
      </c>
      <c r="AD81" s="5" t="str">
        <f>IF(AC81="","",IF(AC81&gt;=125,"★7.5",IF(AC81&gt;=120,"★7.0",IF(AC81&gt;=115,"★6.5",IF(AC81&gt;=110,"★6.0",IF(AC81&gt;=105,"★5.5",IF(AC81&gt;=100,"★5.0",IF(AC81&gt;=95,"★4.5",IF(AC81&gt;=90,"★4.0",IF(AC81&gt;=85,"★3.5",IF(AC81&gt;=80,"★3.0",IF(AC81&gt;=75,"★2.5",IF(AC81&gt;=70,"★2.0",IF(AC81&gt;=65,"★1.5",IF(AC81&gt;=60,"★1.0",IF(AC81&gt;=55,"★0.5"," "))))))))))))))))</f>
        <v>★0.5</v>
      </c>
      <c r="AE81" s="6">
        <f>IF(AA81="","",(ROUND(IF(AA81&gt;=2759,9.5,IF(AA81&lt;2759,(-2.47/1000000*AA81*AA81)-(8.52/10000*AA81)+30.65)),1)))</f>
        <v>23.6</v>
      </c>
      <c r="AF81" s="5">
        <f>IF(AE81="","",IF(K81="","",ROUNDDOWN(K81/AE81*100,0)))</f>
        <v>59</v>
      </c>
      <c r="AG81" s="5" t="str">
        <f>IF(AF81="","",IF(AF81&gt;=125,"★7.5",IF(AF81&gt;=120,"★7.0",IF(AF81&gt;=115,"★6.5",IF(AF81&gt;=110,"★6.0",IF(AF81&gt;=105,"★5.5",IF(AF81&gt;=100,"★5.0",IF(AF81&gt;=95,"★4.5",IF(AF81&gt;=90,"★4.0",IF(AF81&gt;=85,"★3.5",IF(AF81&gt;=80,"★3.0",IF(AF81&gt;=75,"★2.5",IF(AF81&gt;=70,"★2.0",IF(AF81&gt;=65,"★1.5",IF(AF81&gt;=60,"★1.0",IF(AF81&gt;=55,"★0.5"," "))))))))))))))))</f>
        <v>★0.5</v>
      </c>
      <c r="AH81" s="4"/>
    </row>
    <row r="82" spans="1:34" ht="24" customHeight="1" x14ac:dyDescent="0.2">
      <c r="A82" s="33"/>
      <c r="B82" s="27"/>
      <c r="C82" s="26"/>
      <c r="D82" s="12" t="s">
        <v>150</v>
      </c>
      <c r="E82" s="22" t="s">
        <v>151</v>
      </c>
      <c r="F82" s="14">
        <v>282</v>
      </c>
      <c r="G82" s="13">
        <v>1.331</v>
      </c>
      <c r="H82" s="14" t="s">
        <v>127</v>
      </c>
      <c r="I82" s="21" t="str">
        <f>IF(Z82="","",(IF(AA82-Z82&gt;0,CONCATENATE(TEXT(Z82,"#,##0"),"~",TEXT(AA82,"#,##0")),TEXT(Z82,"#,##0"))))</f>
        <v>1,540</v>
      </c>
      <c r="J82" s="20">
        <v>5</v>
      </c>
      <c r="K82" s="19">
        <v>14</v>
      </c>
      <c r="L82" s="18">
        <f>IF(K82&gt;0,1/K82*34.6*67.1,"")</f>
        <v>165.83285714285714</v>
      </c>
      <c r="M82" s="17" t="str">
        <f>IF(Z82="","",(IF(Z82&gt;=2271,"7.4",IF(Z82&gt;=2101,"8.7",IF(Z82&gt;=1991,"9.4",IF(Z82&gt;=1871,"10.2",IF(Z82&gt;=1761,"11.1",IF(Z82&gt;=1651,"12.2",IF(Z82&gt;=1531,"13.2",IF(Z82&gt;=1421,"14.4",IF(Z82&gt;=1311,"15.8",IF(Z82&gt;=1196,"17.2",IF(Z82&gt;=1081,"18.7",IF(Z82&gt;=971,"20.5",IF(Z82&gt;=856,"20.8",IF(Z82&gt;=741,"21.0",IF(Z82&gt;=601,"21.8","22.5")))))))))))))))))</f>
        <v>13.2</v>
      </c>
      <c r="N82" s="16" t="str">
        <f>IF(Z82="","",(IF(Z82&gt;=2271,"10.6",IF(Z82&gt;=2101,"11.9",IF(Z82&gt;=1991,"12.7",IF(Z82&gt;=1871,"13.5",IF(Z82&gt;=1761,"14.4",IF(Z82&gt;=1651,"15.4",IF(Z82&gt;=1531,"16.5",IF(Z82&gt;=1421,"17.6",IF(Z82&gt;=1311,"19.0",IF(Z82&gt;=1196,"20.3",IF(Z82&gt;=1081,"21.8",IF(Z82&gt;=971,"23.4",IF(Z82&gt;=856,"23.7",IF(Z82&gt;=741,"24.5","24.6"))))))))))))))))</f>
        <v>16.5</v>
      </c>
      <c r="O82" s="15" t="str">
        <f>IF(Z82="","",IF(AE82="",TEXT(AB82,"#,##0.0"),IF(AB82-AE82&gt;0,CONCATENATE(TEXT(AE82,"#,##0.0"),"~",TEXT(AB82,"#,##0.0")),TEXT(AB82,"#,##0.0"))))</f>
        <v>23.5</v>
      </c>
      <c r="P82" s="13" t="s">
        <v>62</v>
      </c>
      <c r="Q82" s="14" t="s">
        <v>9</v>
      </c>
      <c r="R82" s="13" t="s">
        <v>126</v>
      </c>
      <c r="S82" s="12"/>
      <c r="T82" s="11" t="str">
        <f>IF((LEFT(D82,1)="6"),"☆☆☆☆☆",IF((LEFT(D82,1)="5"),"☆☆☆☆",IF((LEFT(D82,1)="4"),"☆☆☆"," ")))</f>
        <v>☆☆☆☆</v>
      </c>
      <c r="U82" s="10">
        <f>IF(K82="","",ROUNDDOWN(K82/M82*100,0))</f>
        <v>106</v>
      </c>
      <c r="V82" s="9">
        <f>IF(K82="","",ROUNDDOWN(K82/N82*100,0))</f>
        <v>84</v>
      </c>
      <c r="W82" s="9">
        <f>IF(Z82="","",IF(AF82="",IF(AC82&lt;55,"",AC82),IF(AF82-AC82&gt;0,CONCATENATE(AC82,"~",AF82),AC82)))</f>
        <v>59</v>
      </c>
      <c r="X82" s="8" t="str">
        <f>IF(AC82&lt;55,"",AD82)</f>
        <v>★0.5</v>
      </c>
      <c r="Z82" s="7">
        <v>1540</v>
      </c>
      <c r="AA82" s="7">
        <v>1540</v>
      </c>
      <c r="AB82" s="6">
        <f>IF(Z82="","",(ROUND(IF(Z82&gt;=2759,9.5,IF(Z82&lt;2759,(-2.47/1000000*Z82*Z82)-(8.52/10000*Z82)+30.65)),1)))</f>
        <v>23.5</v>
      </c>
      <c r="AC82" s="5">
        <f>IF(K82="","",ROUNDDOWN(K82/AB82*100,0))</f>
        <v>59</v>
      </c>
      <c r="AD82" s="5" t="str">
        <f>IF(AC82="","",IF(AC82&gt;=125,"★7.5",IF(AC82&gt;=120,"★7.0",IF(AC82&gt;=115,"★6.5",IF(AC82&gt;=110,"★6.0",IF(AC82&gt;=105,"★5.5",IF(AC82&gt;=100,"★5.0",IF(AC82&gt;=95,"★4.5",IF(AC82&gt;=90,"★4.0",IF(AC82&gt;=85,"★3.5",IF(AC82&gt;=80,"★3.0",IF(AC82&gt;=75,"★2.5",IF(AC82&gt;=70,"★2.0",IF(AC82&gt;=65,"★1.5",IF(AC82&gt;=60,"★1.0",IF(AC82&gt;=55,"★0.5"," "))))))))))))))))</f>
        <v>★0.5</v>
      </c>
      <c r="AE82" s="6">
        <f>IF(AA82="","",(ROUND(IF(AA82&gt;=2759,9.5,IF(AA82&lt;2759,(-2.47/1000000*AA82*AA82)-(8.52/10000*AA82)+30.65)),1)))</f>
        <v>23.5</v>
      </c>
      <c r="AF82" s="5">
        <f>IF(AE82="","",IF(K82="","",ROUNDDOWN(K82/AE82*100,0)))</f>
        <v>59</v>
      </c>
      <c r="AG82" s="5" t="str">
        <f>IF(AF82="","",IF(AF82&gt;=125,"★7.5",IF(AF82&gt;=120,"★7.0",IF(AF82&gt;=115,"★6.5",IF(AF82&gt;=110,"★6.0",IF(AF82&gt;=105,"★5.5",IF(AF82&gt;=100,"★5.0",IF(AF82&gt;=95,"★4.5",IF(AF82&gt;=90,"★4.0",IF(AF82&gt;=85,"★3.5",IF(AF82&gt;=80,"★3.0",IF(AF82&gt;=75,"★2.5",IF(AF82&gt;=70,"★2.0",IF(AF82&gt;=65,"★1.5",IF(AF82&gt;=60,"★1.0",IF(AF82&gt;=55,"★0.5"," "))))))))))))))))</f>
        <v>★0.5</v>
      </c>
      <c r="AH82" s="4"/>
    </row>
    <row r="83" spans="1:34" ht="24" customHeight="1" x14ac:dyDescent="0.2">
      <c r="A83" s="33"/>
      <c r="B83" s="30"/>
      <c r="C83" s="26"/>
      <c r="D83" s="12" t="s">
        <v>150</v>
      </c>
      <c r="E83" s="22" t="s">
        <v>149</v>
      </c>
      <c r="F83" s="14">
        <v>282</v>
      </c>
      <c r="G83" s="13">
        <v>1.331</v>
      </c>
      <c r="H83" s="14" t="s">
        <v>127</v>
      </c>
      <c r="I83" s="21" t="str">
        <f>IF(Z83="","",(IF(AA83-Z83&gt;0,CONCATENATE(TEXT(Z83,"#,##0"),"~",TEXT(AA83,"#,##0")),TEXT(Z83,"#,##0"))))</f>
        <v>1,560</v>
      </c>
      <c r="J83" s="20">
        <v>5</v>
      </c>
      <c r="K83" s="19">
        <v>14</v>
      </c>
      <c r="L83" s="18">
        <f>IF(K83&gt;0,1/K83*34.6*67.1,"")</f>
        <v>165.83285714285714</v>
      </c>
      <c r="M83" s="17" t="str">
        <f>IF(Z83="","",(IF(Z83&gt;=2271,"7.4",IF(Z83&gt;=2101,"8.7",IF(Z83&gt;=1991,"9.4",IF(Z83&gt;=1871,"10.2",IF(Z83&gt;=1761,"11.1",IF(Z83&gt;=1651,"12.2",IF(Z83&gt;=1531,"13.2",IF(Z83&gt;=1421,"14.4",IF(Z83&gt;=1311,"15.8",IF(Z83&gt;=1196,"17.2",IF(Z83&gt;=1081,"18.7",IF(Z83&gt;=971,"20.5",IF(Z83&gt;=856,"20.8",IF(Z83&gt;=741,"21.0",IF(Z83&gt;=601,"21.8","22.5")))))))))))))))))</f>
        <v>13.2</v>
      </c>
      <c r="N83" s="16" t="str">
        <f>IF(Z83="","",(IF(Z83&gt;=2271,"10.6",IF(Z83&gt;=2101,"11.9",IF(Z83&gt;=1991,"12.7",IF(Z83&gt;=1871,"13.5",IF(Z83&gt;=1761,"14.4",IF(Z83&gt;=1651,"15.4",IF(Z83&gt;=1531,"16.5",IF(Z83&gt;=1421,"17.6",IF(Z83&gt;=1311,"19.0",IF(Z83&gt;=1196,"20.3",IF(Z83&gt;=1081,"21.8",IF(Z83&gt;=971,"23.4",IF(Z83&gt;=856,"23.7",IF(Z83&gt;=741,"24.5","24.6"))))))))))))))))</f>
        <v>16.5</v>
      </c>
      <c r="O83" s="15" t="str">
        <f>IF(Z83="","",IF(AE83="",TEXT(AB83,"#,##0.0"),IF(AB83-AE83&gt;0,CONCATENATE(TEXT(AE83,"#,##0.0"),"~",TEXT(AB83,"#,##0.0")),TEXT(AB83,"#,##0.0"))))</f>
        <v>23.3</v>
      </c>
      <c r="P83" s="13" t="s">
        <v>62</v>
      </c>
      <c r="Q83" s="14" t="s">
        <v>9</v>
      </c>
      <c r="R83" s="13" t="s">
        <v>126</v>
      </c>
      <c r="S83" s="12"/>
      <c r="T83" s="11" t="str">
        <f>IF((LEFT(D83,1)="6"),"☆☆☆☆☆",IF((LEFT(D83,1)="5"),"☆☆☆☆",IF((LEFT(D83,1)="4"),"☆☆☆"," ")))</f>
        <v>☆☆☆☆</v>
      </c>
      <c r="U83" s="10">
        <f>IF(K83="","",ROUNDDOWN(K83/M83*100,0))</f>
        <v>106</v>
      </c>
      <c r="V83" s="9">
        <f>IF(K83="","",ROUNDDOWN(K83/N83*100,0))</f>
        <v>84</v>
      </c>
      <c r="W83" s="9">
        <f>IF(Z83="","",IF(AF83="",IF(AC83&lt;55,"",AC83),IF(AF83-AC83&gt;0,CONCATENATE(AC83,"~",AF83),AC83)))</f>
        <v>60</v>
      </c>
      <c r="X83" s="8" t="str">
        <f>IF(AC83&lt;55,"",AD83)</f>
        <v>★1.0</v>
      </c>
      <c r="Z83" s="7">
        <v>1560</v>
      </c>
      <c r="AA83" s="7">
        <v>1560</v>
      </c>
      <c r="AB83" s="6">
        <f>IF(Z83="","",(ROUND(IF(Z83&gt;=2759,9.5,IF(Z83&lt;2759,(-2.47/1000000*Z83*Z83)-(8.52/10000*Z83)+30.65)),1)))</f>
        <v>23.3</v>
      </c>
      <c r="AC83" s="5">
        <f>IF(K83="","",ROUNDDOWN(K83/AB83*100,0))</f>
        <v>60</v>
      </c>
      <c r="AD83" s="5" t="str">
        <f>IF(AC83="","",IF(AC83&gt;=125,"★7.5",IF(AC83&gt;=120,"★7.0",IF(AC83&gt;=115,"★6.5",IF(AC83&gt;=110,"★6.0",IF(AC83&gt;=105,"★5.5",IF(AC83&gt;=100,"★5.0",IF(AC83&gt;=95,"★4.5",IF(AC83&gt;=90,"★4.0",IF(AC83&gt;=85,"★3.5",IF(AC83&gt;=80,"★3.0",IF(AC83&gt;=75,"★2.5",IF(AC83&gt;=70,"★2.0",IF(AC83&gt;=65,"★1.5",IF(AC83&gt;=60,"★1.0",IF(AC83&gt;=55,"★0.5"," "))))))))))))))))</f>
        <v>★1.0</v>
      </c>
      <c r="AE83" s="6">
        <f>IF(AA83="","",(ROUND(IF(AA83&gt;=2759,9.5,IF(AA83&lt;2759,(-2.47/1000000*AA83*AA83)-(8.52/10000*AA83)+30.65)),1)))</f>
        <v>23.3</v>
      </c>
      <c r="AF83" s="5">
        <f>IF(AE83="","",IF(K83="","",ROUNDDOWN(K83/AE83*100,0)))</f>
        <v>60</v>
      </c>
      <c r="AG83" s="5" t="str">
        <f>IF(AF83="","",IF(AF83&gt;=125,"★7.5",IF(AF83&gt;=120,"★7.0",IF(AF83&gt;=115,"★6.5",IF(AF83&gt;=110,"★6.0",IF(AF83&gt;=105,"★5.5",IF(AF83&gt;=100,"★5.0",IF(AF83&gt;=95,"★4.5",IF(AF83&gt;=90,"★4.0",IF(AF83&gt;=85,"★3.5",IF(AF83&gt;=80,"★3.0",IF(AF83&gt;=75,"★2.5",IF(AF83&gt;=70,"★2.0",IF(AF83&gt;=65,"★1.5",IF(AF83&gt;=60,"★1.0",IF(AF83&gt;=55,"★0.5"," "))))))))))))))))</f>
        <v>★1.0</v>
      </c>
      <c r="AH83" s="4"/>
    </row>
    <row r="84" spans="1:34" ht="24" customHeight="1" x14ac:dyDescent="0.2">
      <c r="A84" s="33"/>
      <c r="B84" s="27"/>
      <c r="C84" s="31" t="s">
        <v>148</v>
      </c>
      <c r="D84" s="12" t="s">
        <v>146</v>
      </c>
      <c r="E84" s="22" t="s">
        <v>147</v>
      </c>
      <c r="F84" s="14" t="s">
        <v>121</v>
      </c>
      <c r="G84" s="13">
        <v>1.9910000000000001</v>
      </c>
      <c r="H84" s="14" t="s">
        <v>116</v>
      </c>
      <c r="I84" s="21" t="str">
        <f>IF(Z84="","",(IF(AA84-Z84&gt;0,CONCATENATE(TEXT(Z84,"#,##0"),"~",TEXT(AA84,"#,##0")),TEXT(Z84,"#,##0"))))</f>
        <v>1,730~1,760</v>
      </c>
      <c r="J84" s="20">
        <v>5</v>
      </c>
      <c r="K84" s="19">
        <v>11.2</v>
      </c>
      <c r="L84" s="18">
        <f>IF(K84&gt;0,1/K84*34.6*67.1,"")</f>
        <v>207.29107142857143</v>
      </c>
      <c r="M84" s="17" t="str">
        <f>IF(Z84="","",(IF(Z84&gt;=2271,"7.4",IF(Z84&gt;=2101,"8.7",IF(Z84&gt;=1991,"9.4",IF(Z84&gt;=1871,"10.2",IF(Z84&gt;=1761,"11.1",IF(Z84&gt;=1651,"12.2",IF(Z84&gt;=1531,"13.2",IF(Z84&gt;=1421,"14.4",IF(Z84&gt;=1311,"15.8",IF(Z84&gt;=1196,"17.2",IF(Z84&gt;=1081,"18.7",IF(Z84&gt;=971,"20.5",IF(Z84&gt;=856,"20.8",IF(Z84&gt;=741,"21.0",IF(Z84&gt;=601,"21.8","22.5")))))))))))))))))</f>
        <v>12.2</v>
      </c>
      <c r="N84" s="16" t="str">
        <f>IF(Z84="","",(IF(Z84&gt;=2271,"10.6",IF(Z84&gt;=2101,"11.9",IF(Z84&gt;=1991,"12.7",IF(Z84&gt;=1871,"13.5",IF(Z84&gt;=1761,"14.4",IF(Z84&gt;=1651,"15.4",IF(Z84&gt;=1531,"16.5",IF(Z84&gt;=1421,"17.6",IF(Z84&gt;=1311,"19.0",IF(Z84&gt;=1196,"20.3",IF(Z84&gt;=1081,"21.8",IF(Z84&gt;=971,"23.4",IF(Z84&gt;=856,"23.7",IF(Z84&gt;=741,"24.5","24.6"))))))))))))))))</f>
        <v>15.4</v>
      </c>
      <c r="O84" s="15" t="str">
        <f>IF(Z84="","",IF(AE84="",TEXT(AB84,"#,##0.0"),IF(AB84-AE84&gt;0,CONCATENATE(TEXT(AE84,"#,##0.0"),"~",TEXT(AB84,"#,##0.0")),TEXT(AB84,"#,##0.0"))))</f>
        <v>21.5~21.8</v>
      </c>
      <c r="P84" s="13" t="s">
        <v>10</v>
      </c>
      <c r="Q84" s="14" t="s">
        <v>9</v>
      </c>
      <c r="R84" s="13" t="s">
        <v>16</v>
      </c>
      <c r="S84" s="12"/>
      <c r="T84" s="11" t="str">
        <f>IF((LEFT(D84,1)="6"),"☆☆☆☆☆",IF((LEFT(D84,1)="5"),"☆☆☆☆",IF((LEFT(D84,1)="4"),"☆☆☆"," ")))</f>
        <v>☆☆☆</v>
      </c>
      <c r="U84" s="10">
        <f>IF(K84="","",ROUNDDOWN(K84/M84*100,0))</f>
        <v>91</v>
      </c>
      <c r="V84" s="9">
        <f>IF(K84="","",ROUNDDOWN(K84/N84*100,0))</f>
        <v>72</v>
      </c>
      <c r="W84" s="9" t="str">
        <f>IF(Z84="","",IF(AF84="",IF(AC84&lt;55,"",AC84),IF(AF84-AC84&gt;0,CONCATENATE(AC84,"~",AF84),AC84)))</f>
        <v>51~52</v>
      </c>
      <c r="X84" s="8" t="str">
        <f>IF(AC84&lt;55,"",AD84)</f>
        <v/>
      </c>
      <c r="Z84" s="7">
        <v>1730</v>
      </c>
      <c r="AA84" s="7">
        <v>1760</v>
      </c>
      <c r="AB84" s="6">
        <f>IF(Z84="","",(ROUND(IF(Z84&gt;=2759,9.5,IF(Z84&lt;2759,(-2.47/1000000*Z84*Z84)-(8.52/10000*Z84)+30.65)),1)))</f>
        <v>21.8</v>
      </c>
      <c r="AC84" s="5">
        <f>IF(K84="","",ROUNDDOWN(K84/AB84*100,0))</f>
        <v>51</v>
      </c>
      <c r="AD84" s="5" t="str">
        <f>IF(AC84="","",IF(AC84&gt;=125,"★7.5",IF(AC84&gt;=120,"★7.0",IF(AC84&gt;=115,"★6.5",IF(AC84&gt;=110,"★6.0",IF(AC84&gt;=105,"★5.5",IF(AC84&gt;=100,"★5.0",IF(AC84&gt;=95,"★4.5",IF(AC84&gt;=90,"★4.0",IF(AC84&gt;=85,"★3.5",IF(AC84&gt;=80,"★3.0",IF(AC84&gt;=75,"★2.5",IF(AC84&gt;=70,"★2.0",IF(AC84&gt;=65,"★1.5",IF(AC84&gt;=60,"★1.0",IF(AC84&gt;=55,"★0.5"," "))))))))))))))))</f>
        <v xml:space="preserve"> </v>
      </c>
      <c r="AE84" s="6">
        <f>IF(AA84="","",(ROUND(IF(AA84&gt;=2759,9.5,IF(AA84&lt;2759,(-2.47/1000000*AA84*AA84)-(8.52/10000*AA84)+30.65)),1)))</f>
        <v>21.5</v>
      </c>
      <c r="AF84" s="5">
        <f>IF(AE84="","",IF(K84="","",ROUNDDOWN(K84/AE84*100,0)))</f>
        <v>52</v>
      </c>
      <c r="AG84" s="5" t="str">
        <f>IF(AF84="","",IF(AF84&gt;=125,"★7.5",IF(AF84&gt;=120,"★7.0",IF(AF84&gt;=115,"★6.5",IF(AF84&gt;=110,"★6.0",IF(AF84&gt;=105,"★5.5",IF(AF84&gt;=100,"★5.0",IF(AF84&gt;=95,"★4.5",IF(AF84&gt;=90,"★4.0",IF(AF84&gt;=85,"★3.5",IF(AF84&gt;=80,"★3.0",IF(AF84&gt;=75,"★2.5",IF(AF84&gt;=70,"★2.0",IF(AF84&gt;=65,"★1.5",IF(AF84&gt;=60,"★1.0",IF(AF84&gt;=55,"★0.5"," "))))))))))))))))</f>
        <v xml:space="preserve"> </v>
      </c>
      <c r="AH84" s="4"/>
    </row>
    <row r="85" spans="1:34" ht="24" customHeight="1" x14ac:dyDescent="0.2">
      <c r="A85" s="33"/>
      <c r="B85" s="27"/>
      <c r="C85" s="26"/>
      <c r="D85" s="12" t="s">
        <v>146</v>
      </c>
      <c r="E85" s="22" t="s">
        <v>145</v>
      </c>
      <c r="F85" s="14" t="s">
        <v>121</v>
      </c>
      <c r="G85" s="13">
        <v>1.9910000000000001</v>
      </c>
      <c r="H85" s="14" t="s">
        <v>116</v>
      </c>
      <c r="I85" s="21" t="str">
        <f>IF(Z85="","",(IF(AA85-Z85&gt;0,CONCATENATE(TEXT(Z85,"#,##0"),"~",TEXT(AA85,"#,##0")),TEXT(Z85,"#,##0"))))</f>
        <v>1,770</v>
      </c>
      <c r="J85" s="20">
        <v>5</v>
      </c>
      <c r="K85" s="19">
        <v>11.2</v>
      </c>
      <c r="L85" s="18">
        <f>IF(K85&gt;0,1/K85*34.6*67.1,"")</f>
        <v>207.29107142857143</v>
      </c>
      <c r="M85" s="17" t="str">
        <f>IF(Z85="","",(IF(Z85&gt;=2271,"7.4",IF(Z85&gt;=2101,"8.7",IF(Z85&gt;=1991,"9.4",IF(Z85&gt;=1871,"10.2",IF(Z85&gt;=1761,"11.1",IF(Z85&gt;=1651,"12.2",IF(Z85&gt;=1531,"13.2",IF(Z85&gt;=1421,"14.4",IF(Z85&gt;=1311,"15.8",IF(Z85&gt;=1196,"17.2",IF(Z85&gt;=1081,"18.7",IF(Z85&gt;=971,"20.5",IF(Z85&gt;=856,"20.8",IF(Z85&gt;=741,"21.0",IF(Z85&gt;=601,"21.8","22.5")))))))))))))))))</f>
        <v>11.1</v>
      </c>
      <c r="N85" s="16" t="str">
        <f>IF(Z85="","",(IF(Z85&gt;=2271,"10.6",IF(Z85&gt;=2101,"11.9",IF(Z85&gt;=1991,"12.7",IF(Z85&gt;=1871,"13.5",IF(Z85&gt;=1761,"14.4",IF(Z85&gt;=1651,"15.4",IF(Z85&gt;=1531,"16.5",IF(Z85&gt;=1421,"17.6",IF(Z85&gt;=1311,"19.0",IF(Z85&gt;=1196,"20.3",IF(Z85&gt;=1081,"21.8",IF(Z85&gt;=971,"23.4",IF(Z85&gt;=856,"23.7",IF(Z85&gt;=741,"24.5","24.6"))))))))))))))))</f>
        <v>14.4</v>
      </c>
      <c r="O85" s="15" t="str">
        <f>IF(Z85="","",IF(AE85="",TEXT(AB85,"#,##0.0"),IF(AB85-AE85&gt;0,CONCATENATE(TEXT(AE85,"#,##0.0"),"~",TEXT(AB85,"#,##0.0")),TEXT(AB85,"#,##0.0"))))</f>
        <v>21.4</v>
      </c>
      <c r="P85" s="13" t="s">
        <v>10</v>
      </c>
      <c r="Q85" s="14" t="s">
        <v>9</v>
      </c>
      <c r="R85" s="13" t="s">
        <v>16</v>
      </c>
      <c r="S85" s="12"/>
      <c r="T85" s="11" t="str">
        <f>IF((LEFT(D85,1)="6"),"☆☆☆☆☆",IF((LEFT(D85,1)="5"),"☆☆☆☆",IF((LEFT(D85,1)="4"),"☆☆☆"," ")))</f>
        <v>☆☆☆</v>
      </c>
      <c r="U85" s="10">
        <f>IF(K85="","",ROUNDDOWN(K85/M85*100,0))</f>
        <v>100</v>
      </c>
      <c r="V85" s="9">
        <f>IF(K85="","",ROUNDDOWN(K85/N85*100,0))</f>
        <v>77</v>
      </c>
      <c r="W85" s="9">
        <f>IF(Z85="","",IF(AF85="",IF(AC85&lt;55,"",AC85),IF(AF85-AC85&gt;0,CONCATENATE(AC85,"~",AF85),AC85)))</f>
        <v>52</v>
      </c>
      <c r="X85" s="8" t="str">
        <f>IF(AC85&lt;55,"",AD85)</f>
        <v/>
      </c>
      <c r="Z85" s="7">
        <v>1770</v>
      </c>
      <c r="AA85" s="7">
        <v>1770</v>
      </c>
      <c r="AB85" s="6">
        <f>IF(Z85="","",(ROUND(IF(Z85&gt;=2759,9.5,IF(Z85&lt;2759,(-2.47/1000000*Z85*Z85)-(8.52/10000*Z85)+30.65)),1)))</f>
        <v>21.4</v>
      </c>
      <c r="AC85" s="5">
        <f>IF(K85="","",ROUNDDOWN(K85/AB85*100,0))</f>
        <v>52</v>
      </c>
      <c r="AD85" s="5" t="str">
        <f>IF(AC85="","",IF(AC85&gt;=125,"★7.5",IF(AC85&gt;=120,"★7.0",IF(AC85&gt;=115,"★6.5",IF(AC85&gt;=110,"★6.0",IF(AC85&gt;=105,"★5.5",IF(AC85&gt;=100,"★5.0",IF(AC85&gt;=95,"★4.5",IF(AC85&gt;=90,"★4.0",IF(AC85&gt;=85,"★3.5",IF(AC85&gt;=80,"★3.0",IF(AC85&gt;=75,"★2.5",IF(AC85&gt;=70,"★2.0",IF(AC85&gt;=65,"★1.5",IF(AC85&gt;=60,"★1.0",IF(AC85&gt;=55,"★0.5"," "))))))))))))))))</f>
        <v xml:space="preserve"> </v>
      </c>
      <c r="AE85" s="6">
        <f>IF(AA85="","",(ROUND(IF(AA85&gt;=2759,9.5,IF(AA85&lt;2759,(-2.47/1000000*AA85*AA85)-(8.52/10000*AA85)+30.65)),1)))</f>
        <v>21.4</v>
      </c>
      <c r="AF85" s="5">
        <f>IF(AE85="","",IF(K85="","",ROUNDDOWN(K85/AE85*100,0)))</f>
        <v>52</v>
      </c>
      <c r="AG85" s="5" t="str">
        <f>IF(AF85="","",IF(AF85&gt;=125,"★7.5",IF(AF85&gt;=120,"★7.0",IF(AF85&gt;=115,"★6.5",IF(AF85&gt;=110,"★6.0",IF(AF85&gt;=105,"★5.5",IF(AF85&gt;=100,"★5.0",IF(AF85&gt;=95,"★4.5",IF(AF85&gt;=90,"★4.0",IF(AF85&gt;=85,"★3.5",IF(AF85&gt;=80,"★3.0",IF(AF85&gt;=75,"★2.5",IF(AF85&gt;=70,"★2.0",IF(AF85&gt;=65,"★1.5",IF(AF85&gt;=60,"★1.0",IF(AF85&gt;=55,"★0.5"," "))))))))))))))))</f>
        <v xml:space="preserve"> </v>
      </c>
      <c r="AH85" s="4"/>
    </row>
    <row r="86" spans="1:34" ht="24" customHeight="1" x14ac:dyDescent="0.2">
      <c r="A86" s="33"/>
      <c r="B86" s="30"/>
      <c r="C86" s="29"/>
      <c r="D86" s="12" t="s">
        <v>144</v>
      </c>
      <c r="E86" s="22" t="s">
        <v>143</v>
      </c>
      <c r="F86" s="14">
        <v>260</v>
      </c>
      <c r="G86" s="13">
        <v>1.9910000000000001</v>
      </c>
      <c r="H86" s="14" t="s">
        <v>116</v>
      </c>
      <c r="I86" s="21" t="str">
        <f>IF(Z86="","",(IF(AA86-Z86&gt;0,CONCATENATE(TEXT(Z86,"#,##0"),"~",TEXT(AA86,"#,##0")),TEXT(Z86,"#,##0"))))</f>
        <v>1,690~1,730</v>
      </c>
      <c r="J86" s="20">
        <v>5</v>
      </c>
      <c r="K86" s="19">
        <v>11.5</v>
      </c>
      <c r="L86" s="18">
        <f>IF(K86&gt;0,1/K86*34.6*67.1,"")</f>
        <v>201.88347826086954</v>
      </c>
      <c r="M86" s="17" t="str">
        <f>IF(Z86="","",(IF(Z86&gt;=2271,"7.4",IF(Z86&gt;=2101,"8.7",IF(Z86&gt;=1991,"9.4",IF(Z86&gt;=1871,"10.2",IF(Z86&gt;=1761,"11.1",IF(Z86&gt;=1651,"12.2",IF(Z86&gt;=1531,"13.2",IF(Z86&gt;=1421,"14.4",IF(Z86&gt;=1311,"15.8",IF(Z86&gt;=1196,"17.2",IF(Z86&gt;=1081,"18.7",IF(Z86&gt;=971,"20.5",IF(Z86&gt;=856,"20.8",IF(Z86&gt;=741,"21.0",IF(Z86&gt;=601,"21.8","22.5")))))))))))))))))</f>
        <v>12.2</v>
      </c>
      <c r="N86" s="16" t="str">
        <f>IF(Z86="","",(IF(Z86&gt;=2271,"10.6",IF(Z86&gt;=2101,"11.9",IF(Z86&gt;=1991,"12.7",IF(Z86&gt;=1871,"13.5",IF(Z86&gt;=1761,"14.4",IF(Z86&gt;=1651,"15.4",IF(Z86&gt;=1531,"16.5",IF(Z86&gt;=1421,"17.6",IF(Z86&gt;=1311,"19.0",IF(Z86&gt;=1196,"20.3",IF(Z86&gt;=1081,"21.8",IF(Z86&gt;=971,"23.4",IF(Z86&gt;=856,"23.7",IF(Z86&gt;=741,"24.5","24.6"))))))))))))))))</f>
        <v>15.4</v>
      </c>
      <c r="O86" s="15" t="str">
        <f>IF(Z86="","",IF(AE86="",TEXT(AB86,"#,##0.0"),IF(AB86-AE86&gt;0,CONCATENATE(TEXT(AE86,"#,##0.0"),"~",TEXT(AB86,"#,##0.0")),TEXT(AB86,"#,##0.0"))))</f>
        <v>21.8~22.2</v>
      </c>
      <c r="P86" s="13" t="s">
        <v>62</v>
      </c>
      <c r="Q86" s="14" t="s">
        <v>9</v>
      </c>
      <c r="R86" s="13" t="s">
        <v>16</v>
      </c>
      <c r="S86" s="12"/>
      <c r="T86" s="11" t="str">
        <f>IF((LEFT(D86,1)="6"),"☆☆☆☆☆",IF((LEFT(D86,1)="5"),"☆☆☆☆",IF((LEFT(D86,1)="4"),"☆☆☆"," ")))</f>
        <v>☆☆☆</v>
      </c>
      <c r="U86" s="10">
        <f>IF(K86="","",ROUNDDOWN(K86/M86*100,0))</f>
        <v>94</v>
      </c>
      <c r="V86" s="9">
        <f>IF(K86="","",ROUNDDOWN(K86/N86*100,0))</f>
        <v>74</v>
      </c>
      <c r="W86" s="9" t="str">
        <f>IF(Z86="","",IF(AF86="",IF(AC86&lt;55,"",AC86),IF(AF86-AC86&gt;0,CONCATENATE(AC86,"~",AF86),AC86)))</f>
        <v>51~52</v>
      </c>
      <c r="X86" s="8" t="str">
        <f>IF(AC86&lt;55,"",AD86)</f>
        <v/>
      </c>
      <c r="Z86" s="7">
        <v>1690</v>
      </c>
      <c r="AA86" s="7">
        <v>1730</v>
      </c>
      <c r="AB86" s="6">
        <f>IF(Z86="","",(ROUND(IF(Z86&gt;=2759,9.5,IF(Z86&lt;2759,(-2.47/1000000*Z86*Z86)-(8.52/10000*Z86)+30.65)),1)))</f>
        <v>22.2</v>
      </c>
      <c r="AC86" s="5">
        <f>IF(K86="","",ROUNDDOWN(K86/AB86*100,0))</f>
        <v>51</v>
      </c>
      <c r="AD86" s="5" t="str">
        <f>IF(AC86="","",IF(AC86&gt;=125,"★7.5",IF(AC86&gt;=120,"★7.0",IF(AC86&gt;=115,"★6.5",IF(AC86&gt;=110,"★6.0",IF(AC86&gt;=105,"★5.5",IF(AC86&gt;=100,"★5.0",IF(AC86&gt;=95,"★4.5",IF(AC86&gt;=90,"★4.0",IF(AC86&gt;=85,"★3.5",IF(AC86&gt;=80,"★3.0",IF(AC86&gt;=75,"★2.5",IF(AC86&gt;=70,"★2.0",IF(AC86&gt;=65,"★1.5",IF(AC86&gt;=60,"★1.0",IF(AC86&gt;=55,"★0.5"," "))))))))))))))))</f>
        <v xml:space="preserve"> </v>
      </c>
      <c r="AE86" s="6">
        <f>IF(AA86="","",(ROUND(IF(AA86&gt;=2759,9.5,IF(AA86&lt;2759,(-2.47/1000000*AA86*AA86)-(8.52/10000*AA86)+30.65)),1)))</f>
        <v>21.8</v>
      </c>
      <c r="AF86" s="5">
        <f>IF(AE86="","",IF(K86="","",ROUNDDOWN(K86/AE86*100,0)))</f>
        <v>52</v>
      </c>
      <c r="AG86" s="5" t="str">
        <f>IF(AF86="","",IF(AF86&gt;=125,"★7.5",IF(AF86&gt;=120,"★7.0",IF(AF86&gt;=115,"★6.5",IF(AF86&gt;=110,"★6.0",IF(AF86&gt;=105,"★5.5",IF(AF86&gt;=100,"★5.0",IF(AF86&gt;=95,"★4.5",IF(AF86&gt;=90,"★4.0",IF(AF86&gt;=85,"★3.5",IF(AF86&gt;=80,"★3.0",IF(AF86&gt;=75,"★2.5",IF(AF86&gt;=70,"★2.0",IF(AF86&gt;=65,"★1.5",IF(AF86&gt;=60,"★1.0",IF(AF86&gt;=55,"★0.5"," "))))))))))))))))</f>
        <v xml:space="preserve"> </v>
      </c>
      <c r="AH86" s="4"/>
    </row>
    <row r="87" spans="1:34" ht="24" customHeight="1" x14ac:dyDescent="0.2">
      <c r="A87" s="33"/>
      <c r="B87" s="27"/>
      <c r="C87" s="31" t="s">
        <v>142</v>
      </c>
      <c r="D87" s="12" t="s">
        <v>139</v>
      </c>
      <c r="E87" s="22" t="s">
        <v>141</v>
      </c>
      <c r="F87" s="14">
        <v>139</v>
      </c>
      <c r="G87" s="13">
        <v>1.9910000000000001</v>
      </c>
      <c r="H87" s="14" t="s">
        <v>116</v>
      </c>
      <c r="I87" s="21" t="str">
        <f>IF(Z87="","",(IF(AA87-Z87&gt;0,CONCATENATE(TEXT(Z87,"#,##0"),"~",TEXT(AA87,"#,##0")),TEXT(Z87,"#,##0"))))</f>
        <v>1,770~1,810</v>
      </c>
      <c r="J87" s="20">
        <v>5</v>
      </c>
      <c r="K87" s="19">
        <v>10.4</v>
      </c>
      <c r="L87" s="18">
        <f>IF(K87&gt;0,1/K87*34.6*67.1,"")</f>
        <v>223.23653846153843</v>
      </c>
      <c r="M87" s="17" t="str">
        <f>IF(Z87="","",(IF(Z87&gt;=2271,"7.4",IF(Z87&gt;=2101,"8.7",IF(Z87&gt;=1991,"9.4",IF(Z87&gt;=1871,"10.2",IF(Z87&gt;=1761,"11.1",IF(Z87&gt;=1651,"12.2",IF(Z87&gt;=1531,"13.2",IF(Z87&gt;=1421,"14.4",IF(Z87&gt;=1311,"15.8",IF(Z87&gt;=1196,"17.2",IF(Z87&gt;=1081,"18.7",IF(Z87&gt;=971,"20.5",IF(Z87&gt;=856,"20.8",IF(Z87&gt;=741,"21.0",IF(Z87&gt;=601,"21.8","22.5")))))))))))))))))</f>
        <v>11.1</v>
      </c>
      <c r="N87" s="16" t="str">
        <f>IF(Z87="","",(IF(Z87&gt;=2271,"10.6",IF(Z87&gt;=2101,"11.9",IF(Z87&gt;=1991,"12.7",IF(Z87&gt;=1871,"13.5",IF(Z87&gt;=1761,"14.4",IF(Z87&gt;=1651,"15.4",IF(Z87&gt;=1531,"16.5",IF(Z87&gt;=1421,"17.6",IF(Z87&gt;=1311,"19.0",IF(Z87&gt;=1196,"20.3",IF(Z87&gt;=1081,"21.8",IF(Z87&gt;=971,"23.4",IF(Z87&gt;=856,"23.7",IF(Z87&gt;=741,"24.5","24.6"))))))))))))))))</f>
        <v>14.4</v>
      </c>
      <c r="O87" s="15" t="str">
        <f>IF(Z87="","",IF(AE87="",TEXT(AB87,"#,##0.0"),IF(AB87-AE87&gt;0,CONCATENATE(TEXT(AE87,"#,##0.0"),"~",TEXT(AB87,"#,##0.0")),TEXT(AB87,"#,##0.0"))))</f>
        <v>21.0~21.4</v>
      </c>
      <c r="P87" s="13" t="s">
        <v>62</v>
      </c>
      <c r="Q87" s="14" t="s">
        <v>9</v>
      </c>
      <c r="R87" s="13" t="s">
        <v>16</v>
      </c>
      <c r="S87" s="12"/>
      <c r="T87" s="11" t="str">
        <f>IF((LEFT(D87,1)="6"),"☆☆☆☆☆",IF((LEFT(D87,1)="5"),"☆☆☆☆",IF((LEFT(D87,1)="4"),"☆☆☆"," ")))</f>
        <v>☆☆☆</v>
      </c>
      <c r="U87" s="10">
        <f>IF(K87="","",ROUNDDOWN(K87/M87*100,0))</f>
        <v>93</v>
      </c>
      <c r="V87" s="9">
        <f>IF(K87="","",ROUNDDOWN(K87/N87*100,0))</f>
        <v>72</v>
      </c>
      <c r="W87" s="9" t="str">
        <f>IF(Z87="","",IF(AF87="",IF(AC87&lt;55,"",AC87),IF(AF87-AC87&gt;0,CONCATENATE(AC87,"~",AF87),AC87)))</f>
        <v>48~49</v>
      </c>
      <c r="X87" s="8" t="str">
        <f>IF(AC87&lt;55,"",AD87)</f>
        <v/>
      </c>
      <c r="Z87" s="7">
        <v>1770</v>
      </c>
      <c r="AA87" s="7">
        <v>1810</v>
      </c>
      <c r="AB87" s="6">
        <f>IF(Z87="","",(ROUND(IF(Z87&gt;=2759,9.5,IF(Z87&lt;2759,(-2.47/1000000*Z87*Z87)-(8.52/10000*Z87)+30.65)),1)))</f>
        <v>21.4</v>
      </c>
      <c r="AC87" s="5">
        <f>IF(K87="","",ROUNDDOWN(K87/AB87*100,0))</f>
        <v>48</v>
      </c>
      <c r="AD87" s="5" t="str">
        <f>IF(AC87="","",IF(AC87&gt;=125,"★7.5",IF(AC87&gt;=120,"★7.0",IF(AC87&gt;=115,"★6.5",IF(AC87&gt;=110,"★6.0",IF(AC87&gt;=105,"★5.5",IF(AC87&gt;=100,"★5.0",IF(AC87&gt;=95,"★4.5",IF(AC87&gt;=90,"★4.0",IF(AC87&gt;=85,"★3.5",IF(AC87&gt;=80,"★3.0",IF(AC87&gt;=75,"★2.5",IF(AC87&gt;=70,"★2.0",IF(AC87&gt;=65,"★1.5",IF(AC87&gt;=60,"★1.0",IF(AC87&gt;=55,"★0.5"," "))))))))))))))))</f>
        <v xml:space="preserve"> </v>
      </c>
      <c r="AE87" s="6">
        <f>IF(AA87="","",(ROUND(IF(AA87&gt;=2759,9.5,IF(AA87&lt;2759,(-2.47/1000000*AA87*AA87)-(8.52/10000*AA87)+30.65)),1)))</f>
        <v>21</v>
      </c>
      <c r="AF87" s="5">
        <f>IF(AE87="","",IF(K87="","",ROUNDDOWN(K87/AE87*100,0)))</f>
        <v>49</v>
      </c>
      <c r="AG87" s="5" t="str">
        <f>IF(AF87="","",IF(AF87&gt;=125,"★7.5",IF(AF87&gt;=120,"★7.0",IF(AF87&gt;=115,"★6.5",IF(AF87&gt;=110,"★6.0",IF(AF87&gt;=105,"★5.5",IF(AF87&gt;=100,"★5.0",IF(AF87&gt;=95,"★4.5",IF(AF87&gt;=90,"★4.0",IF(AF87&gt;=85,"★3.5",IF(AF87&gt;=80,"★3.0",IF(AF87&gt;=75,"★2.5",IF(AF87&gt;=70,"★2.0",IF(AF87&gt;=65,"★1.5",IF(AF87&gt;=60,"★1.0",IF(AF87&gt;=55,"★0.5"," "))))))))))))))))</f>
        <v xml:space="preserve"> </v>
      </c>
      <c r="AH87" s="4"/>
    </row>
    <row r="88" spans="1:34" ht="24" customHeight="1" x14ac:dyDescent="0.2">
      <c r="A88" s="34"/>
      <c r="B88" s="27"/>
      <c r="C88" s="26"/>
      <c r="D88" s="12" t="s">
        <v>139</v>
      </c>
      <c r="E88" s="22" t="s">
        <v>140</v>
      </c>
      <c r="F88" s="14">
        <v>139</v>
      </c>
      <c r="G88" s="13">
        <v>1.9910000000000001</v>
      </c>
      <c r="H88" s="14" t="s">
        <v>116</v>
      </c>
      <c r="I88" s="21" t="str">
        <f>IF(Z88="","",(IF(AA88-Z88&gt;0,CONCATENATE(TEXT(Z88,"#,##0"),"~",TEXT(AA88,"#,##0")),TEXT(Z88,"#,##0"))))</f>
        <v>1,770~1,810</v>
      </c>
      <c r="J88" s="20">
        <v>5</v>
      </c>
      <c r="K88" s="19">
        <v>10.3</v>
      </c>
      <c r="L88" s="18">
        <f>IF(K88&gt;0,1/K88*34.6*67.1,"")</f>
        <v>225.40388349514564</v>
      </c>
      <c r="M88" s="17" t="str">
        <f>IF(Z88="","",(IF(Z88&gt;=2271,"7.4",IF(Z88&gt;=2101,"8.7",IF(Z88&gt;=1991,"9.4",IF(Z88&gt;=1871,"10.2",IF(Z88&gt;=1761,"11.1",IF(Z88&gt;=1651,"12.2",IF(Z88&gt;=1531,"13.2",IF(Z88&gt;=1421,"14.4",IF(Z88&gt;=1311,"15.8",IF(Z88&gt;=1196,"17.2",IF(Z88&gt;=1081,"18.7",IF(Z88&gt;=971,"20.5",IF(Z88&gt;=856,"20.8",IF(Z88&gt;=741,"21.0",IF(Z88&gt;=601,"21.8","22.5")))))))))))))))))</f>
        <v>11.1</v>
      </c>
      <c r="N88" s="16" t="str">
        <f>IF(Z88="","",(IF(Z88&gt;=2271,"10.6",IF(Z88&gt;=2101,"11.9",IF(Z88&gt;=1991,"12.7",IF(Z88&gt;=1871,"13.5",IF(Z88&gt;=1761,"14.4",IF(Z88&gt;=1651,"15.4",IF(Z88&gt;=1531,"16.5",IF(Z88&gt;=1421,"17.6",IF(Z88&gt;=1311,"19.0",IF(Z88&gt;=1196,"20.3",IF(Z88&gt;=1081,"21.8",IF(Z88&gt;=971,"23.4",IF(Z88&gt;=856,"23.7",IF(Z88&gt;=741,"24.5","24.6"))))))))))))))))</f>
        <v>14.4</v>
      </c>
      <c r="O88" s="15" t="str">
        <f>IF(Z88="","",IF(AE88="",TEXT(AB88,"#,##0.0"),IF(AB88-AE88&gt;0,CONCATENATE(TEXT(AE88,"#,##0.0"),"~",TEXT(AB88,"#,##0.0")),TEXT(AB88,"#,##0.0"))))</f>
        <v>21.0~21.4</v>
      </c>
      <c r="P88" s="13" t="s">
        <v>62</v>
      </c>
      <c r="Q88" s="14" t="s">
        <v>9</v>
      </c>
      <c r="R88" s="13" t="s">
        <v>16</v>
      </c>
      <c r="S88" s="12"/>
      <c r="T88" s="11" t="str">
        <f>IF((LEFT(D88,1)="6"),"☆☆☆☆☆",IF((LEFT(D88,1)="5"),"☆☆☆☆",IF((LEFT(D88,1)="4"),"☆☆☆"," ")))</f>
        <v>☆☆☆</v>
      </c>
      <c r="U88" s="10">
        <f>IF(K88="","",ROUNDDOWN(K88/M88*100,0))</f>
        <v>92</v>
      </c>
      <c r="V88" s="9">
        <f>IF(K88="","",ROUNDDOWN(K88/N88*100,0))</f>
        <v>71</v>
      </c>
      <c r="W88" s="9" t="str">
        <f>IF(Z88="","",IF(AF88="",IF(AC88&lt;55,"",AC88),IF(AF88-AC88&gt;0,CONCATENATE(AC88,"~",AF88),AC88)))</f>
        <v>48~49</v>
      </c>
      <c r="X88" s="8" t="str">
        <f>IF(AC88&lt;55,"",AD88)</f>
        <v/>
      </c>
      <c r="Z88" s="7">
        <v>1770</v>
      </c>
      <c r="AA88" s="7">
        <v>1810</v>
      </c>
      <c r="AB88" s="6">
        <f>IF(Z88="","",(ROUND(IF(Z88&gt;=2759,9.5,IF(Z88&lt;2759,(-2.47/1000000*Z88*Z88)-(8.52/10000*Z88)+30.65)),1)))</f>
        <v>21.4</v>
      </c>
      <c r="AC88" s="5">
        <f>IF(K88="","",ROUNDDOWN(K88/AB88*100,0))</f>
        <v>48</v>
      </c>
      <c r="AD88" s="5" t="str">
        <f>IF(AC88="","",IF(AC88&gt;=125,"★7.5",IF(AC88&gt;=120,"★7.0",IF(AC88&gt;=115,"★6.5",IF(AC88&gt;=110,"★6.0",IF(AC88&gt;=105,"★5.5",IF(AC88&gt;=100,"★5.0",IF(AC88&gt;=95,"★4.5",IF(AC88&gt;=90,"★4.0",IF(AC88&gt;=85,"★3.5",IF(AC88&gt;=80,"★3.0",IF(AC88&gt;=75,"★2.5",IF(AC88&gt;=70,"★2.0",IF(AC88&gt;=65,"★1.5",IF(AC88&gt;=60,"★1.0",IF(AC88&gt;=55,"★0.5"," "))))))))))))))))</f>
        <v xml:space="preserve"> </v>
      </c>
      <c r="AE88" s="6">
        <f>IF(AA88="","",(ROUND(IF(AA88&gt;=2759,9.5,IF(AA88&lt;2759,(-2.47/1000000*AA88*AA88)-(8.52/10000*AA88)+30.65)),1)))</f>
        <v>21</v>
      </c>
      <c r="AF88" s="5">
        <f>IF(AE88="","",IF(K88="","",ROUNDDOWN(K88/AE88*100,0)))</f>
        <v>49</v>
      </c>
      <c r="AG88" s="5" t="str">
        <f>IF(AF88="","",IF(AF88&gt;=125,"★7.5",IF(AF88&gt;=120,"★7.0",IF(AF88&gt;=115,"★6.5",IF(AF88&gt;=110,"★6.0",IF(AF88&gt;=105,"★5.5",IF(AF88&gt;=100,"★5.0",IF(AF88&gt;=95,"★4.5",IF(AF88&gt;=90,"★4.0",IF(AF88&gt;=85,"★3.5",IF(AF88&gt;=80,"★3.0",IF(AF88&gt;=75,"★2.5",IF(AF88&gt;=70,"★2.0",IF(AF88&gt;=65,"★1.5",IF(AF88&gt;=60,"★1.0",IF(AF88&gt;=55,"★0.5"," "))))))))))))))))</f>
        <v xml:space="preserve"> </v>
      </c>
      <c r="AH88" s="4"/>
    </row>
    <row r="89" spans="1:34" ht="24" customHeight="1" x14ac:dyDescent="0.2">
      <c r="A89" s="34"/>
      <c r="B89" s="30"/>
      <c r="C89" s="29"/>
      <c r="D89" s="12" t="s">
        <v>139</v>
      </c>
      <c r="E89" s="22" t="s">
        <v>138</v>
      </c>
      <c r="F89" s="14">
        <v>139</v>
      </c>
      <c r="G89" s="13">
        <v>1.9910000000000001</v>
      </c>
      <c r="H89" s="14" t="s">
        <v>116</v>
      </c>
      <c r="I89" s="21" t="str">
        <f>IF(Z89="","",(IF(AA89-Z89&gt;0,CONCATENATE(TEXT(Z89,"#,##0"),"~",TEXT(AA89,"#,##0")),TEXT(Z89,"#,##0"))))</f>
        <v>1,760</v>
      </c>
      <c r="J89" s="20">
        <v>5</v>
      </c>
      <c r="K89" s="19">
        <v>10.4</v>
      </c>
      <c r="L89" s="18">
        <f>IF(K89&gt;0,1/K89*34.6*67.1,"")</f>
        <v>223.23653846153843</v>
      </c>
      <c r="M89" s="17" t="str">
        <f>IF(Z89="","",(IF(Z89&gt;=2271,"7.4",IF(Z89&gt;=2101,"8.7",IF(Z89&gt;=1991,"9.4",IF(Z89&gt;=1871,"10.2",IF(Z89&gt;=1761,"11.1",IF(Z89&gt;=1651,"12.2",IF(Z89&gt;=1531,"13.2",IF(Z89&gt;=1421,"14.4",IF(Z89&gt;=1311,"15.8",IF(Z89&gt;=1196,"17.2",IF(Z89&gt;=1081,"18.7",IF(Z89&gt;=971,"20.5",IF(Z89&gt;=856,"20.8",IF(Z89&gt;=741,"21.0",IF(Z89&gt;=601,"21.8","22.5")))))))))))))))))</f>
        <v>12.2</v>
      </c>
      <c r="N89" s="16" t="str">
        <f>IF(Z89="","",(IF(Z89&gt;=2271,"10.6",IF(Z89&gt;=2101,"11.9",IF(Z89&gt;=1991,"12.7",IF(Z89&gt;=1871,"13.5",IF(Z89&gt;=1761,"14.4",IF(Z89&gt;=1651,"15.4",IF(Z89&gt;=1531,"16.5",IF(Z89&gt;=1421,"17.6",IF(Z89&gt;=1311,"19.0",IF(Z89&gt;=1196,"20.3",IF(Z89&gt;=1081,"21.8",IF(Z89&gt;=971,"23.4",IF(Z89&gt;=856,"23.7",IF(Z89&gt;=741,"24.5","24.6"))))))))))))))))</f>
        <v>15.4</v>
      </c>
      <c r="O89" s="15" t="str">
        <f>IF(Z89="","",IF(AE89="",TEXT(AB89,"#,##0.0"),IF(AB89-AE89&gt;0,CONCATENATE(TEXT(AE89,"#,##0.0"),"~",TEXT(AB89,"#,##0.0")),TEXT(AB89,"#,##0.0"))))</f>
        <v>21.5</v>
      </c>
      <c r="P89" s="13" t="s">
        <v>62</v>
      </c>
      <c r="Q89" s="14" t="s">
        <v>9</v>
      </c>
      <c r="R89" s="13" t="s">
        <v>16</v>
      </c>
      <c r="S89" s="12"/>
      <c r="T89" s="11" t="str">
        <f>IF((LEFT(D89,1)="6"),"☆☆☆☆☆",IF((LEFT(D89,1)="5"),"☆☆☆☆",IF((LEFT(D89,1)="4"),"☆☆☆"," ")))</f>
        <v>☆☆☆</v>
      </c>
      <c r="U89" s="10">
        <f>IF(K89="","",ROUNDDOWN(K89/M89*100,0))</f>
        <v>85</v>
      </c>
      <c r="V89" s="9">
        <f>IF(K89="","",ROUNDDOWN(K89/N89*100,0))</f>
        <v>67</v>
      </c>
      <c r="W89" s="9">
        <f>IF(Z89="","",IF(AF89="",IF(AC89&lt;55,"",AC89),IF(AF89-AC89&gt;0,CONCATENATE(AC89,"~",AF89),AC89)))</f>
        <v>48</v>
      </c>
      <c r="X89" s="8" t="str">
        <f>IF(AC89&lt;55,"",AD89)</f>
        <v/>
      </c>
      <c r="Z89" s="7">
        <v>1760</v>
      </c>
      <c r="AA89" s="7">
        <v>1760</v>
      </c>
      <c r="AB89" s="6">
        <f>IF(Z89="","",(ROUND(IF(Z89&gt;=2759,9.5,IF(Z89&lt;2759,(-2.47/1000000*Z89*Z89)-(8.52/10000*Z89)+30.65)),1)))</f>
        <v>21.5</v>
      </c>
      <c r="AC89" s="5">
        <f>IF(K89="","",ROUNDDOWN(K89/AB89*100,0))</f>
        <v>48</v>
      </c>
      <c r="AD89" s="5" t="str">
        <f>IF(AC89="","",IF(AC89&gt;=125,"★7.5",IF(AC89&gt;=120,"★7.0",IF(AC89&gt;=115,"★6.5",IF(AC89&gt;=110,"★6.0",IF(AC89&gt;=105,"★5.5",IF(AC89&gt;=100,"★5.0",IF(AC89&gt;=95,"★4.5",IF(AC89&gt;=90,"★4.0",IF(AC89&gt;=85,"★3.5",IF(AC89&gt;=80,"★3.0",IF(AC89&gt;=75,"★2.5",IF(AC89&gt;=70,"★2.0",IF(AC89&gt;=65,"★1.5",IF(AC89&gt;=60,"★1.0",IF(AC89&gt;=55,"★0.5"," "))))))))))))))))</f>
        <v xml:space="preserve"> </v>
      </c>
      <c r="AE89" s="6">
        <f>IF(AA89="","",(ROUND(IF(AA89&gt;=2759,9.5,IF(AA89&lt;2759,(-2.47/1000000*AA89*AA89)-(8.52/10000*AA89)+30.65)),1)))</f>
        <v>21.5</v>
      </c>
      <c r="AF89" s="5">
        <f>IF(AE89="","",IF(K89="","",ROUNDDOWN(K89/AE89*100,0)))</f>
        <v>48</v>
      </c>
      <c r="AG89" s="5" t="str">
        <f>IF(AF89="","",IF(AF89&gt;=125,"★7.5",IF(AF89&gt;=120,"★7.0",IF(AF89&gt;=115,"★6.5",IF(AF89&gt;=110,"★6.0",IF(AF89&gt;=105,"★5.5",IF(AF89&gt;=100,"★5.0",IF(AF89&gt;=95,"★4.5",IF(AF89&gt;=90,"★4.0",IF(AF89&gt;=85,"★3.5",IF(AF89&gt;=80,"★3.0",IF(AF89&gt;=75,"★2.5",IF(AF89&gt;=70,"★2.0",IF(AF89&gt;=65,"★1.5",IF(AF89&gt;=60,"★1.0",IF(AF89&gt;=55,"★0.5"," "))))))))))))))))</f>
        <v xml:space="preserve"> </v>
      </c>
      <c r="AH89" s="4"/>
    </row>
    <row r="90" spans="1:34" ht="24" customHeight="1" x14ac:dyDescent="0.2">
      <c r="A90" s="34"/>
      <c r="B90" s="32"/>
      <c r="C90" s="31" t="s">
        <v>137</v>
      </c>
      <c r="D90" s="12" t="s">
        <v>135</v>
      </c>
      <c r="E90" s="22" t="s">
        <v>136</v>
      </c>
      <c r="F90" s="14" t="s">
        <v>133</v>
      </c>
      <c r="G90" s="13">
        <v>1.331</v>
      </c>
      <c r="H90" s="14" t="s">
        <v>127</v>
      </c>
      <c r="I90" s="21" t="str">
        <f>IF(Z90="","",(IF(AA90-Z90&gt;0,CONCATENATE(TEXT(Z90,"#,##0"),"~",TEXT(AA90,"#,##0")),TEXT(Z90,"#,##0"))))</f>
        <v>1,620~1,640</v>
      </c>
      <c r="J90" s="20">
        <v>5</v>
      </c>
      <c r="K90" s="19">
        <v>14.2</v>
      </c>
      <c r="L90" s="18">
        <f>IF(K90&gt;0,1/K90*34.6*67.1,"")</f>
        <v>163.49718309859156</v>
      </c>
      <c r="M90" s="17" t="str">
        <f>IF(Z90="","",(IF(Z90&gt;=2271,"7.4",IF(Z90&gt;=2101,"8.7",IF(Z90&gt;=1991,"9.4",IF(Z90&gt;=1871,"10.2",IF(Z90&gt;=1761,"11.1",IF(Z90&gt;=1651,"12.2",IF(Z90&gt;=1531,"13.2",IF(Z90&gt;=1421,"14.4",IF(Z90&gt;=1311,"15.8",IF(Z90&gt;=1196,"17.2",IF(Z90&gt;=1081,"18.7",IF(Z90&gt;=971,"20.5",IF(Z90&gt;=856,"20.8",IF(Z90&gt;=741,"21.0",IF(Z90&gt;=601,"21.8","22.5")))))))))))))))))</f>
        <v>13.2</v>
      </c>
      <c r="N90" s="16" t="str">
        <f>IF(Z90="","",(IF(Z90&gt;=2271,"10.6",IF(Z90&gt;=2101,"11.9",IF(Z90&gt;=1991,"12.7",IF(Z90&gt;=1871,"13.5",IF(Z90&gt;=1761,"14.4",IF(Z90&gt;=1651,"15.4",IF(Z90&gt;=1531,"16.5",IF(Z90&gt;=1421,"17.6",IF(Z90&gt;=1311,"19.0",IF(Z90&gt;=1196,"20.3",IF(Z90&gt;=1081,"21.8",IF(Z90&gt;=971,"23.4",IF(Z90&gt;=856,"23.7",IF(Z90&gt;=741,"24.5","24.6"))))))))))))))))</f>
        <v>16.5</v>
      </c>
      <c r="O90" s="15" t="str">
        <f>IF(Z90="","",IF(AE90="",TEXT(AB90,"#,##0.0"),IF(AB90-AE90&gt;0,CONCATENATE(TEXT(AE90,"#,##0.0"),"~",TEXT(AB90,"#,##0.0")),TEXT(AB90,"#,##0.0"))))</f>
        <v>22.6~22.8</v>
      </c>
      <c r="P90" s="13" t="s">
        <v>10</v>
      </c>
      <c r="Q90" s="14" t="s">
        <v>9</v>
      </c>
      <c r="R90" s="13" t="s">
        <v>126</v>
      </c>
      <c r="S90" s="12"/>
      <c r="T90" s="11" t="str">
        <f>IF((LEFT(D90,1)="6"),"☆☆☆☆☆",IF((LEFT(D90,1)="5"),"☆☆☆☆",IF((LEFT(D90,1)="4"),"☆☆☆"," ")))</f>
        <v>☆☆☆</v>
      </c>
      <c r="U90" s="10">
        <f>IF(K90="","",ROUNDDOWN(K90/M90*100,0))</f>
        <v>107</v>
      </c>
      <c r="V90" s="9">
        <f>IF(K90="","",ROUNDDOWN(K90/N90*100,0))</f>
        <v>86</v>
      </c>
      <c r="W90" s="9">
        <f>IF(Z90="","",IF(AF90="",IF(AC90&lt;55,"",AC90),IF(AF90-AC90&gt;0,CONCATENATE(AC90,"~",AF90),AC90)))</f>
        <v>62</v>
      </c>
      <c r="X90" s="8" t="str">
        <f>IF(AC90&lt;55,"",AD90)</f>
        <v>★1.0</v>
      </c>
      <c r="Z90" s="7">
        <v>1620</v>
      </c>
      <c r="AA90" s="7">
        <v>1640</v>
      </c>
      <c r="AB90" s="6">
        <f>IF(Z90="","",(ROUND(IF(Z90&gt;=2759,9.5,IF(Z90&lt;2759,(-2.47/1000000*Z90*Z90)-(8.52/10000*Z90)+30.65)),1)))</f>
        <v>22.8</v>
      </c>
      <c r="AC90" s="5">
        <f>IF(K90="","",ROUNDDOWN(K90/AB90*100,0))</f>
        <v>62</v>
      </c>
      <c r="AD90" s="5" t="str">
        <f>IF(AC90="","",IF(AC90&gt;=125,"★7.5",IF(AC90&gt;=120,"★7.0",IF(AC90&gt;=115,"★6.5",IF(AC90&gt;=110,"★6.0",IF(AC90&gt;=105,"★5.5",IF(AC90&gt;=100,"★5.0",IF(AC90&gt;=95,"★4.5",IF(AC90&gt;=90,"★4.0",IF(AC90&gt;=85,"★3.5",IF(AC90&gt;=80,"★3.0",IF(AC90&gt;=75,"★2.5",IF(AC90&gt;=70,"★2.0",IF(AC90&gt;=65,"★1.5",IF(AC90&gt;=60,"★1.0",IF(AC90&gt;=55,"★0.5"," "))))))))))))))))</f>
        <v>★1.0</v>
      </c>
      <c r="AE90" s="6">
        <f>IF(AA90="","",(ROUND(IF(AA90&gt;=2759,9.5,IF(AA90&lt;2759,(-2.47/1000000*AA90*AA90)-(8.52/10000*AA90)+30.65)),1)))</f>
        <v>22.6</v>
      </c>
      <c r="AF90" s="5">
        <f>IF(AE90="","",IF(K90="","",ROUNDDOWN(K90/AE90*100,0)))</f>
        <v>62</v>
      </c>
      <c r="AG90" s="5" t="str">
        <f>IF(AF90="","",IF(AF90&gt;=125,"★7.5",IF(AF90&gt;=120,"★7.0",IF(AF90&gt;=115,"★6.5",IF(AF90&gt;=110,"★6.0",IF(AF90&gt;=105,"★5.5",IF(AF90&gt;=100,"★5.0",IF(AF90&gt;=95,"★4.5",IF(AF90&gt;=90,"★4.0",IF(AF90&gt;=85,"★3.5",IF(AF90&gt;=80,"★3.0",IF(AF90&gt;=75,"★2.5",IF(AF90&gt;=70,"★2.0",IF(AF90&gt;=65,"★1.5",IF(AF90&gt;=60,"★1.0",IF(AF90&gt;=55,"★0.5"," "))))))))))))))))</f>
        <v>★1.0</v>
      </c>
      <c r="AH90" s="4"/>
    </row>
    <row r="91" spans="1:34" ht="24" customHeight="1" x14ac:dyDescent="0.2">
      <c r="A91" s="34"/>
      <c r="B91" s="27"/>
      <c r="C91" s="26"/>
      <c r="D91" s="12" t="s">
        <v>135</v>
      </c>
      <c r="E91" s="22" t="s">
        <v>134</v>
      </c>
      <c r="F91" s="14" t="s">
        <v>133</v>
      </c>
      <c r="G91" s="13">
        <v>1.331</v>
      </c>
      <c r="H91" s="14" t="s">
        <v>127</v>
      </c>
      <c r="I91" s="21" t="str">
        <f>IF(Z91="","",(IF(AA91-Z91&gt;0,CONCATENATE(TEXT(Z91,"#,##0"),"~",TEXT(AA91,"#,##0")),TEXT(Z91,"#,##0"))))</f>
        <v>1,650</v>
      </c>
      <c r="J91" s="20">
        <v>7</v>
      </c>
      <c r="K91" s="19">
        <v>14.2</v>
      </c>
      <c r="L91" s="18">
        <f>IF(K91&gt;0,1/K91*34.6*67.1,"")</f>
        <v>163.49718309859156</v>
      </c>
      <c r="M91" s="17" t="str">
        <f>IF(Z91="","",(IF(Z91&gt;=2271,"7.4",IF(Z91&gt;=2101,"8.7",IF(Z91&gt;=1991,"9.4",IF(Z91&gt;=1871,"10.2",IF(Z91&gt;=1761,"11.1",IF(Z91&gt;=1651,"12.2",IF(Z91&gt;=1531,"13.2",IF(Z91&gt;=1421,"14.4",IF(Z91&gt;=1311,"15.8",IF(Z91&gt;=1196,"17.2",IF(Z91&gt;=1081,"18.7",IF(Z91&gt;=971,"20.5",IF(Z91&gt;=856,"20.8",IF(Z91&gt;=741,"21.0",IF(Z91&gt;=601,"21.8","22.5")))))))))))))))))</f>
        <v>13.2</v>
      </c>
      <c r="N91" s="16" t="str">
        <f>IF(Z91="","",(IF(Z91&gt;=2271,"10.6",IF(Z91&gt;=2101,"11.9",IF(Z91&gt;=1991,"12.7",IF(Z91&gt;=1871,"13.5",IF(Z91&gt;=1761,"14.4",IF(Z91&gt;=1651,"15.4",IF(Z91&gt;=1531,"16.5",IF(Z91&gt;=1421,"17.6",IF(Z91&gt;=1311,"19.0",IF(Z91&gt;=1196,"20.3",IF(Z91&gt;=1081,"21.8",IF(Z91&gt;=971,"23.4",IF(Z91&gt;=856,"23.7",IF(Z91&gt;=741,"24.5","24.6"))))))))))))))))</f>
        <v>16.5</v>
      </c>
      <c r="O91" s="15" t="str">
        <f>IF(Z91="","",IF(AE91="",TEXT(AB91,"#,##0.0"),IF(AB91-AE91&gt;0,CONCATENATE(TEXT(AE91,"#,##0.0"),"~",TEXT(AB91,"#,##0.0")),TEXT(AB91,"#,##0.0"))))</f>
        <v>22.5</v>
      </c>
      <c r="P91" s="13" t="s">
        <v>10</v>
      </c>
      <c r="Q91" s="14" t="s">
        <v>9</v>
      </c>
      <c r="R91" s="13" t="s">
        <v>126</v>
      </c>
      <c r="S91" s="12"/>
      <c r="T91" s="11" t="str">
        <f>IF((LEFT(D91,1)="6"),"☆☆☆☆☆",IF((LEFT(D91,1)="5"),"☆☆☆☆",IF((LEFT(D91,1)="4"),"☆☆☆"," ")))</f>
        <v>☆☆☆</v>
      </c>
      <c r="U91" s="10">
        <f>IF(K91="","",ROUNDDOWN(K91/M91*100,0))</f>
        <v>107</v>
      </c>
      <c r="V91" s="9">
        <f>IF(K91="","",ROUNDDOWN(K91/N91*100,0))</f>
        <v>86</v>
      </c>
      <c r="W91" s="9">
        <f>IF(Z91="","",IF(AF91="",IF(AC91&lt;55,"",AC91),IF(AF91-AC91&gt;0,CONCATENATE(AC91,"~",AF91),AC91)))</f>
        <v>63</v>
      </c>
      <c r="X91" s="8" t="str">
        <f>IF(AC91&lt;55,"",AD91)</f>
        <v>★1.0</v>
      </c>
      <c r="Z91" s="7">
        <v>1650</v>
      </c>
      <c r="AA91" s="7">
        <v>1650</v>
      </c>
      <c r="AB91" s="6">
        <f>IF(Z91="","",(ROUND(IF(Z91&gt;=2759,9.5,IF(Z91&lt;2759,(-2.47/1000000*Z91*Z91)-(8.52/10000*Z91)+30.65)),1)))</f>
        <v>22.5</v>
      </c>
      <c r="AC91" s="5">
        <f>IF(K91="","",ROUNDDOWN(K91/AB91*100,0))</f>
        <v>63</v>
      </c>
      <c r="AD91" s="5" t="str">
        <f>IF(AC91="","",IF(AC91&gt;=125,"★7.5",IF(AC91&gt;=120,"★7.0",IF(AC91&gt;=115,"★6.5",IF(AC91&gt;=110,"★6.0",IF(AC91&gt;=105,"★5.5",IF(AC91&gt;=100,"★5.0",IF(AC91&gt;=95,"★4.5",IF(AC91&gt;=90,"★4.0",IF(AC91&gt;=85,"★3.5",IF(AC91&gt;=80,"★3.0",IF(AC91&gt;=75,"★2.5",IF(AC91&gt;=70,"★2.0",IF(AC91&gt;=65,"★1.5",IF(AC91&gt;=60,"★1.0",IF(AC91&gt;=55,"★0.5"," "))))))))))))))))</f>
        <v>★1.0</v>
      </c>
      <c r="AE91" s="6">
        <f>IF(AA91="","",(ROUND(IF(AA91&gt;=2759,9.5,IF(AA91&lt;2759,(-2.47/1000000*AA91*AA91)-(8.52/10000*AA91)+30.65)),1)))</f>
        <v>22.5</v>
      </c>
      <c r="AF91" s="5">
        <f>IF(AE91="","",IF(K91="","",ROUNDDOWN(K91/AE91*100,0)))</f>
        <v>63</v>
      </c>
      <c r="AG91" s="5" t="str">
        <f>IF(AF91="","",IF(AF91&gt;=125,"★7.5",IF(AF91&gt;=120,"★7.0",IF(AF91&gt;=115,"★6.5",IF(AF91&gt;=110,"★6.0",IF(AF91&gt;=105,"★5.5",IF(AF91&gt;=100,"★5.0",IF(AF91&gt;=95,"★4.5",IF(AF91&gt;=90,"★4.0",IF(AF91&gt;=85,"★3.5",IF(AF91&gt;=80,"★3.0",IF(AF91&gt;=75,"★2.5",IF(AF91&gt;=70,"★2.0",IF(AF91&gt;=65,"★1.5",IF(AF91&gt;=60,"★1.0",IF(AF91&gt;=55,"★0.5"," "))))))))))))))))</f>
        <v>★1.0</v>
      </c>
      <c r="AH91" s="4"/>
    </row>
    <row r="92" spans="1:34" ht="24" customHeight="1" x14ac:dyDescent="0.2">
      <c r="A92" s="34"/>
      <c r="B92" s="27"/>
      <c r="C92" s="26"/>
      <c r="D92" s="12" t="s">
        <v>129</v>
      </c>
      <c r="E92" s="22" t="s">
        <v>132</v>
      </c>
      <c r="F92" s="14">
        <v>282</v>
      </c>
      <c r="G92" s="13">
        <v>1.331</v>
      </c>
      <c r="H92" s="14" t="s">
        <v>127</v>
      </c>
      <c r="I92" s="21" t="str">
        <f>IF(Z92="","",(IF(AA92-Z92&gt;0,CONCATENATE(TEXT(Z92,"#,##0"),"~",TEXT(AA92,"#,##0")),TEXT(Z92,"#,##0"))))</f>
        <v>1,580~1,650</v>
      </c>
      <c r="J92" s="20">
        <v>5</v>
      </c>
      <c r="K92" s="19">
        <v>13.4</v>
      </c>
      <c r="L92" s="18">
        <f>IF(K92&gt;0,1/K92*34.6*67.1,"")</f>
        <v>173.25820895522384</v>
      </c>
      <c r="M92" s="17" t="str">
        <f>IF(Z92="","",(IF(Z92&gt;=2271,"7.4",IF(Z92&gt;=2101,"8.7",IF(Z92&gt;=1991,"9.4",IF(Z92&gt;=1871,"10.2",IF(Z92&gt;=1761,"11.1",IF(Z92&gt;=1651,"12.2",IF(Z92&gt;=1531,"13.2",IF(Z92&gt;=1421,"14.4",IF(Z92&gt;=1311,"15.8",IF(Z92&gt;=1196,"17.2",IF(Z92&gt;=1081,"18.7",IF(Z92&gt;=971,"20.5",IF(Z92&gt;=856,"20.8",IF(Z92&gt;=741,"21.0",IF(Z92&gt;=601,"21.8","22.5")))))))))))))))))</f>
        <v>13.2</v>
      </c>
      <c r="N92" s="16" t="str">
        <f>IF(Z92="","",(IF(Z92&gt;=2271,"10.6",IF(Z92&gt;=2101,"11.9",IF(Z92&gt;=1991,"12.7",IF(Z92&gt;=1871,"13.5",IF(Z92&gt;=1761,"14.4",IF(Z92&gt;=1651,"15.4",IF(Z92&gt;=1531,"16.5",IF(Z92&gt;=1421,"17.6",IF(Z92&gt;=1311,"19.0",IF(Z92&gt;=1196,"20.3",IF(Z92&gt;=1081,"21.8",IF(Z92&gt;=971,"23.4",IF(Z92&gt;=856,"23.7",IF(Z92&gt;=741,"24.5","24.6"))))))))))))))))</f>
        <v>16.5</v>
      </c>
      <c r="O92" s="15" t="str">
        <f>IF(Z92="","",IF(AE92="",TEXT(AB92,"#,##0.0"),IF(AB92-AE92&gt;0,CONCATENATE(TEXT(AE92,"#,##0.0"),"~",TEXT(AB92,"#,##0.0")),TEXT(AB92,"#,##0.0"))))</f>
        <v>22.5~23.1</v>
      </c>
      <c r="P92" s="13" t="s">
        <v>62</v>
      </c>
      <c r="Q92" s="14" t="s">
        <v>9</v>
      </c>
      <c r="R92" s="13" t="s">
        <v>126</v>
      </c>
      <c r="S92" s="12"/>
      <c r="T92" s="11" t="str">
        <f>IF((LEFT(D92,1)="6"),"☆☆☆☆☆",IF((LEFT(D92,1)="5"),"☆☆☆☆",IF((LEFT(D92,1)="4"),"☆☆☆"," ")))</f>
        <v>☆☆☆☆</v>
      </c>
      <c r="U92" s="10">
        <f>IF(K92="","",ROUNDDOWN(K92/M92*100,0))</f>
        <v>101</v>
      </c>
      <c r="V92" s="9">
        <f>IF(K92="","",ROUNDDOWN(K92/N92*100,0))</f>
        <v>81</v>
      </c>
      <c r="W92" s="9" t="str">
        <f>IF(Z92="","",IF(AF92="",IF(AC92&lt;55,"",AC92),IF(AF92-AC92&gt;0,CONCATENATE(AC92,"~",AF92),AC92)))</f>
        <v>58~59</v>
      </c>
      <c r="X92" s="8" t="str">
        <f>IF(AC92&lt;55,"",AD92)</f>
        <v>★0.5</v>
      </c>
      <c r="Z92" s="7">
        <v>1580</v>
      </c>
      <c r="AA92" s="7">
        <v>1650</v>
      </c>
      <c r="AB92" s="6">
        <f>IF(Z92="","",(ROUND(IF(Z92&gt;=2759,9.5,IF(Z92&lt;2759,(-2.47/1000000*Z92*Z92)-(8.52/10000*Z92)+30.65)),1)))</f>
        <v>23.1</v>
      </c>
      <c r="AC92" s="5">
        <f>IF(K92="","",ROUNDDOWN(K92/AB92*100,0))</f>
        <v>58</v>
      </c>
      <c r="AD92" s="5" t="str">
        <f>IF(AC92="","",IF(AC92&gt;=125,"★7.5",IF(AC92&gt;=120,"★7.0",IF(AC92&gt;=115,"★6.5",IF(AC92&gt;=110,"★6.0",IF(AC92&gt;=105,"★5.5",IF(AC92&gt;=100,"★5.0",IF(AC92&gt;=95,"★4.5",IF(AC92&gt;=90,"★4.0",IF(AC92&gt;=85,"★3.5",IF(AC92&gt;=80,"★3.0",IF(AC92&gt;=75,"★2.5",IF(AC92&gt;=70,"★2.0",IF(AC92&gt;=65,"★1.5",IF(AC92&gt;=60,"★1.0",IF(AC92&gt;=55,"★0.5"," "))))))))))))))))</f>
        <v>★0.5</v>
      </c>
      <c r="AE92" s="6">
        <f>IF(AA92="","",(ROUND(IF(AA92&gt;=2759,9.5,IF(AA92&lt;2759,(-2.47/1000000*AA92*AA92)-(8.52/10000*AA92)+30.65)),1)))</f>
        <v>22.5</v>
      </c>
      <c r="AF92" s="5">
        <f>IF(AE92="","",IF(K92="","",ROUNDDOWN(K92/AE92*100,0)))</f>
        <v>59</v>
      </c>
      <c r="AG92" s="5" t="str">
        <f>IF(AF92="","",IF(AF92&gt;=125,"★7.5",IF(AF92&gt;=120,"★7.0",IF(AF92&gt;=115,"★6.5",IF(AF92&gt;=110,"★6.0",IF(AF92&gt;=105,"★5.5",IF(AF92&gt;=100,"★5.0",IF(AF92&gt;=95,"★4.5",IF(AF92&gt;=90,"★4.0",IF(AF92&gt;=85,"★3.5",IF(AF92&gt;=80,"★3.0",IF(AF92&gt;=75,"★2.5",IF(AF92&gt;=70,"★2.0",IF(AF92&gt;=65,"★1.5",IF(AF92&gt;=60,"★1.0",IF(AF92&gt;=55,"★0.5"," "))))))))))))))))</f>
        <v>★0.5</v>
      </c>
      <c r="AH92" s="4"/>
    </row>
    <row r="93" spans="1:34" ht="24" customHeight="1" x14ac:dyDescent="0.2">
      <c r="A93" s="34"/>
      <c r="B93" s="27"/>
      <c r="C93" s="26"/>
      <c r="D93" s="12" t="s">
        <v>129</v>
      </c>
      <c r="E93" s="22" t="s">
        <v>131</v>
      </c>
      <c r="F93" s="14">
        <v>282</v>
      </c>
      <c r="G93" s="13">
        <v>1.331</v>
      </c>
      <c r="H93" s="14" t="s">
        <v>127</v>
      </c>
      <c r="I93" s="21" t="str">
        <f>IF(Z93="","",(IF(AA93-Z93&gt;0,CONCATENATE(TEXT(Z93,"#,##0"),"~",TEXT(AA93,"#,##0")),TEXT(Z93,"#,##0"))))</f>
        <v>1,610~1,650</v>
      </c>
      <c r="J93" s="20">
        <v>7</v>
      </c>
      <c r="K93" s="19">
        <v>13.4</v>
      </c>
      <c r="L93" s="18">
        <f>IF(K93&gt;0,1/K93*34.6*67.1,"")</f>
        <v>173.25820895522384</v>
      </c>
      <c r="M93" s="17" t="str">
        <f>IF(Z93="","",(IF(Z93&gt;=2271,"7.4",IF(Z93&gt;=2101,"8.7",IF(Z93&gt;=1991,"9.4",IF(Z93&gt;=1871,"10.2",IF(Z93&gt;=1761,"11.1",IF(Z93&gt;=1651,"12.2",IF(Z93&gt;=1531,"13.2",IF(Z93&gt;=1421,"14.4",IF(Z93&gt;=1311,"15.8",IF(Z93&gt;=1196,"17.2",IF(Z93&gt;=1081,"18.7",IF(Z93&gt;=971,"20.5",IF(Z93&gt;=856,"20.8",IF(Z93&gt;=741,"21.0",IF(Z93&gt;=601,"21.8","22.5")))))))))))))))))</f>
        <v>13.2</v>
      </c>
      <c r="N93" s="16" t="str">
        <f>IF(Z93="","",(IF(Z93&gt;=2271,"10.6",IF(Z93&gt;=2101,"11.9",IF(Z93&gt;=1991,"12.7",IF(Z93&gt;=1871,"13.5",IF(Z93&gt;=1761,"14.4",IF(Z93&gt;=1651,"15.4",IF(Z93&gt;=1531,"16.5",IF(Z93&gt;=1421,"17.6",IF(Z93&gt;=1311,"19.0",IF(Z93&gt;=1196,"20.3",IF(Z93&gt;=1081,"21.8",IF(Z93&gt;=971,"23.4",IF(Z93&gt;=856,"23.7",IF(Z93&gt;=741,"24.5","24.6"))))))))))))))))</f>
        <v>16.5</v>
      </c>
      <c r="O93" s="15" t="str">
        <f>IF(Z93="","",IF(AE93="",TEXT(AB93,"#,##0.0"),IF(AB93-AE93&gt;0,CONCATENATE(TEXT(AE93,"#,##0.0"),"~",TEXT(AB93,"#,##0.0")),TEXT(AB93,"#,##0.0"))))</f>
        <v>22.5~22.9</v>
      </c>
      <c r="P93" s="13" t="s">
        <v>62</v>
      </c>
      <c r="Q93" s="14" t="s">
        <v>9</v>
      </c>
      <c r="R93" s="13" t="s">
        <v>126</v>
      </c>
      <c r="S93" s="12"/>
      <c r="T93" s="11" t="str">
        <f>IF((LEFT(D93,1)="6"),"☆☆☆☆☆",IF((LEFT(D93,1)="5"),"☆☆☆☆",IF((LEFT(D93,1)="4"),"☆☆☆"," ")))</f>
        <v>☆☆☆☆</v>
      </c>
      <c r="U93" s="10">
        <f>IF(K93="","",ROUNDDOWN(K93/M93*100,0))</f>
        <v>101</v>
      </c>
      <c r="V93" s="9">
        <f>IF(K93="","",ROUNDDOWN(K93/N93*100,0))</f>
        <v>81</v>
      </c>
      <c r="W93" s="9" t="str">
        <f>IF(Z93="","",IF(AF93="",IF(AC93&lt;55,"",AC93),IF(AF93-AC93&gt;0,CONCATENATE(AC93,"~",AF93),AC93)))</f>
        <v>58~59</v>
      </c>
      <c r="X93" s="8" t="str">
        <f>IF(AC93&lt;55,"",AD93)</f>
        <v>★0.5</v>
      </c>
      <c r="Z93" s="7">
        <v>1610</v>
      </c>
      <c r="AA93" s="7">
        <v>1650</v>
      </c>
      <c r="AB93" s="6">
        <f>IF(Z93="","",(ROUND(IF(Z93&gt;=2759,9.5,IF(Z93&lt;2759,(-2.47/1000000*Z93*Z93)-(8.52/10000*Z93)+30.65)),1)))</f>
        <v>22.9</v>
      </c>
      <c r="AC93" s="5">
        <f>IF(K93="","",ROUNDDOWN(K93/AB93*100,0))</f>
        <v>58</v>
      </c>
      <c r="AD93" s="5" t="str">
        <f>IF(AC93="","",IF(AC93&gt;=125,"★7.5",IF(AC93&gt;=120,"★7.0",IF(AC93&gt;=115,"★6.5",IF(AC93&gt;=110,"★6.0",IF(AC93&gt;=105,"★5.5",IF(AC93&gt;=100,"★5.0",IF(AC93&gt;=95,"★4.5",IF(AC93&gt;=90,"★4.0",IF(AC93&gt;=85,"★3.5",IF(AC93&gt;=80,"★3.0",IF(AC93&gt;=75,"★2.5",IF(AC93&gt;=70,"★2.0",IF(AC93&gt;=65,"★1.5",IF(AC93&gt;=60,"★1.0",IF(AC93&gt;=55,"★0.5"," "))))))))))))))))</f>
        <v>★0.5</v>
      </c>
      <c r="AE93" s="6">
        <f>IF(AA93="","",(ROUND(IF(AA93&gt;=2759,9.5,IF(AA93&lt;2759,(-2.47/1000000*AA93*AA93)-(8.52/10000*AA93)+30.65)),1)))</f>
        <v>22.5</v>
      </c>
      <c r="AF93" s="5">
        <f>IF(AE93="","",IF(K93="","",ROUNDDOWN(K93/AE93*100,0)))</f>
        <v>59</v>
      </c>
      <c r="AG93" s="5" t="str">
        <f>IF(AF93="","",IF(AF93&gt;=125,"★7.5",IF(AF93&gt;=120,"★7.0",IF(AF93&gt;=115,"★6.5",IF(AF93&gt;=110,"★6.0",IF(AF93&gt;=105,"★5.5",IF(AF93&gt;=100,"★5.0",IF(AF93&gt;=95,"★4.5",IF(AF93&gt;=90,"★4.0",IF(AF93&gt;=85,"★3.5",IF(AF93&gt;=80,"★3.0",IF(AF93&gt;=75,"★2.5",IF(AF93&gt;=70,"★2.0",IF(AF93&gt;=65,"★1.5",IF(AF93&gt;=60,"★1.0",IF(AF93&gt;=55,"★0.5"," "))))))))))))))))</f>
        <v>★0.5</v>
      </c>
      <c r="AH93" s="4"/>
    </row>
    <row r="94" spans="1:34" ht="24" customHeight="1" x14ac:dyDescent="0.2">
      <c r="A94" s="34"/>
      <c r="B94" s="27"/>
      <c r="C94" s="26"/>
      <c r="D94" s="12" t="s">
        <v>129</v>
      </c>
      <c r="E94" s="22" t="s">
        <v>130</v>
      </c>
      <c r="F94" s="14">
        <v>282</v>
      </c>
      <c r="G94" s="13">
        <v>1.331</v>
      </c>
      <c r="H94" s="14" t="s">
        <v>127</v>
      </c>
      <c r="I94" s="21" t="str">
        <f>IF(Z94="","",(IF(AA94-Z94&gt;0,CONCATENATE(TEXT(Z94,"#,##0"),"~",TEXT(AA94,"#,##0")),TEXT(Z94,"#,##0"))))</f>
        <v>1,660</v>
      </c>
      <c r="J94" s="20">
        <v>7</v>
      </c>
      <c r="K94" s="19">
        <v>13.4</v>
      </c>
      <c r="L94" s="18">
        <f>IF(K94&gt;0,1/K94*34.6*67.1,"")</f>
        <v>173.25820895522384</v>
      </c>
      <c r="M94" s="17" t="str">
        <f>IF(Z94="","",(IF(Z94&gt;=2271,"7.4",IF(Z94&gt;=2101,"8.7",IF(Z94&gt;=1991,"9.4",IF(Z94&gt;=1871,"10.2",IF(Z94&gt;=1761,"11.1",IF(Z94&gt;=1651,"12.2",IF(Z94&gt;=1531,"13.2",IF(Z94&gt;=1421,"14.4",IF(Z94&gt;=1311,"15.8",IF(Z94&gt;=1196,"17.2",IF(Z94&gt;=1081,"18.7",IF(Z94&gt;=971,"20.5",IF(Z94&gt;=856,"20.8",IF(Z94&gt;=741,"21.0",IF(Z94&gt;=601,"21.8","22.5")))))))))))))))))</f>
        <v>12.2</v>
      </c>
      <c r="N94" s="16" t="str">
        <f>IF(Z94="","",(IF(Z94&gt;=2271,"10.6",IF(Z94&gt;=2101,"11.9",IF(Z94&gt;=1991,"12.7",IF(Z94&gt;=1871,"13.5",IF(Z94&gt;=1761,"14.4",IF(Z94&gt;=1651,"15.4",IF(Z94&gt;=1531,"16.5",IF(Z94&gt;=1421,"17.6",IF(Z94&gt;=1311,"19.0",IF(Z94&gt;=1196,"20.3",IF(Z94&gt;=1081,"21.8",IF(Z94&gt;=971,"23.4",IF(Z94&gt;=856,"23.7",IF(Z94&gt;=741,"24.5","24.6"))))))))))))))))</f>
        <v>15.4</v>
      </c>
      <c r="O94" s="15" t="str">
        <f>IF(Z94="","",IF(AE94="",TEXT(AB94,"#,##0.0"),IF(AB94-AE94&gt;0,CONCATENATE(TEXT(AE94,"#,##0.0"),"~",TEXT(AB94,"#,##0.0")),TEXT(AB94,"#,##0.0"))))</f>
        <v>22.4</v>
      </c>
      <c r="P94" s="13" t="s">
        <v>62</v>
      </c>
      <c r="Q94" s="14" t="s">
        <v>9</v>
      </c>
      <c r="R94" s="13" t="s">
        <v>126</v>
      </c>
      <c r="S94" s="12"/>
      <c r="T94" s="11" t="str">
        <f>IF((LEFT(D94,1)="6"),"☆☆☆☆☆",IF((LEFT(D94,1)="5"),"☆☆☆☆",IF((LEFT(D94,1)="4"),"☆☆☆"," ")))</f>
        <v>☆☆☆☆</v>
      </c>
      <c r="U94" s="10">
        <f>IF(K94="","",ROUNDDOWN(K94/M94*100,0))</f>
        <v>109</v>
      </c>
      <c r="V94" s="9">
        <f>IF(K94="","",ROUNDDOWN(K94/N94*100,0))</f>
        <v>87</v>
      </c>
      <c r="W94" s="9">
        <f>IF(Z94="","",IF(AF94="",IF(AC94&lt;55,"",AC94),IF(AF94-AC94&gt;0,CONCATENATE(AC94,"~",AF94),AC94)))</f>
        <v>59</v>
      </c>
      <c r="X94" s="8" t="str">
        <f>IF(AC94&lt;55,"",AD94)</f>
        <v>★0.5</v>
      </c>
      <c r="Z94" s="7">
        <v>1660</v>
      </c>
      <c r="AA94" s="7">
        <v>1660</v>
      </c>
      <c r="AB94" s="6">
        <f>IF(Z94="","",(ROUND(IF(Z94&gt;=2759,9.5,IF(Z94&lt;2759,(-2.47/1000000*Z94*Z94)-(8.52/10000*Z94)+30.65)),1)))</f>
        <v>22.4</v>
      </c>
      <c r="AC94" s="5">
        <f>IF(K94="","",ROUNDDOWN(K94/AB94*100,0))</f>
        <v>59</v>
      </c>
      <c r="AD94" s="5" t="str">
        <f>IF(AC94="","",IF(AC94&gt;=125,"★7.5",IF(AC94&gt;=120,"★7.0",IF(AC94&gt;=115,"★6.5",IF(AC94&gt;=110,"★6.0",IF(AC94&gt;=105,"★5.5",IF(AC94&gt;=100,"★5.0",IF(AC94&gt;=95,"★4.5",IF(AC94&gt;=90,"★4.0",IF(AC94&gt;=85,"★3.5",IF(AC94&gt;=80,"★3.0",IF(AC94&gt;=75,"★2.5",IF(AC94&gt;=70,"★2.0",IF(AC94&gt;=65,"★1.5",IF(AC94&gt;=60,"★1.0",IF(AC94&gt;=55,"★0.5"," "))))))))))))))))</f>
        <v>★0.5</v>
      </c>
      <c r="AE94" s="6">
        <f>IF(AA94="","",(ROUND(IF(AA94&gt;=2759,9.5,IF(AA94&lt;2759,(-2.47/1000000*AA94*AA94)-(8.52/10000*AA94)+30.65)),1)))</f>
        <v>22.4</v>
      </c>
      <c r="AF94" s="5">
        <f>IF(AE94="","",IF(K94="","",ROUNDDOWN(K94/AE94*100,0)))</f>
        <v>59</v>
      </c>
      <c r="AG94" s="5" t="str">
        <f>IF(AF94="","",IF(AF94&gt;=125,"★7.5",IF(AF94&gt;=120,"★7.0",IF(AF94&gt;=115,"★6.5",IF(AF94&gt;=110,"★6.0",IF(AF94&gt;=105,"★5.5",IF(AF94&gt;=100,"★5.0",IF(AF94&gt;=95,"★4.5",IF(AF94&gt;=90,"★4.0",IF(AF94&gt;=85,"★3.5",IF(AF94&gt;=80,"★3.0",IF(AF94&gt;=75,"★2.5",IF(AF94&gt;=70,"★2.0",IF(AF94&gt;=65,"★1.5",IF(AF94&gt;=60,"★1.0",IF(AF94&gt;=55,"★0.5"," "))))))))))))))))</f>
        <v>★0.5</v>
      </c>
      <c r="AH94" s="4"/>
    </row>
    <row r="95" spans="1:34" ht="24" customHeight="1" x14ac:dyDescent="0.2">
      <c r="A95" s="34"/>
      <c r="B95" s="30"/>
      <c r="C95" s="29"/>
      <c r="D95" s="12" t="s">
        <v>129</v>
      </c>
      <c r="E95" s="22" t="s">
        <v>128</v>
      </c>
      <c r="F95" s="14">
        <v>282</v>
      </c>
      <c r="G95" s="13">
        <v>1.331</v>
      </c>
      <c r="H95" s="14" t="s">
        <v>127</v>
      </c>
      <c r="I95" s="21" t="str">
        <f>IF(Z95="","",(IF(AA95-Z95&gt;0,CONCATENATE(TEXT(Z95,"#,##0"),"~",TEXT(AA95,"#,##0")),TEXT(Z95,"#,##0"))))</f>
        <v>1,670~1,680</v>
      </c>
      <c r="J95" s="20">
        <v>7</v>
      </c>
      <c r="K95" s="19">
        <v>13.4</v>
      </c>
      <c r="L95" s="18">
        <f>IF(K95&gt;0,1/K95*34.6*67.1,"")</f>
        <v>173.25820895522384</v>
      </c>
      <c r="M95" s="17" t="str">
        <f>IF(Z95="","",(IF(Z95&gt;=2271,"7.4",IF(Z95&gt;=2101,"8.7",IF(Z95&gt;=1991,"9.4",IF(Z95&gt;=1871,"10.2",IF(Z95&gt;=1761,"11.1",IF(Z95&gt;=1651,"12.2",IF(Z95&gt;=1531,"13.2",IF(Z95&gt;=1421,"14.4",IF(Z95&gt;=1311,"15.8",IF(Z95&gt;=1196,"17.2",IF(Z95&gt;=1081,"18.7",IF(Z95&gt;=971,"20.5",IF(Z95&gt;=856,"20.8",IF(Z95&gt;=741,"21.0",IF(Z95&gt;=601,"21.8","22.5")))))))))))))))))</f>
        <v>12.2</v>
      </c>
      <c r="N95" s="16" t="str">
        <f>IF(Z95="","",(IF(Z95&gt;=2271,"10.6",IF(Z95&gt;=2101,"11.9",IF(Z95&gt;=1991,"12.7",IF(Z95&gt;=1871,"13.5",IF(Z95&gt;=1761,"14.4",IF(Z95&gt;=1651,"15.4",IF(Z95&gt;=1531,"16.5",IF(Z95&gt;=1421,"17.6",IF(Z95&gt;=1311,"19.0",IF(Z95&gt;=1196,"20.3",IF(Z95&gt;=1081,"21.8",IF(Z95&gt;=971,"23.4",IF(Z95&gt;=856,"23.7",IF(Z95&gt;=741,"24.5","24.6"))))))))))))))))</f>
        <v>15.4</v>
      </c>
      <c r="O95" s="15" t="str">
        <f>IF(Z95="","",IF(AE95="",TEXT(AB95,"#,##0.0"),IF(AB95-AE95&gt;0,CONCATENATE(TEXT(AE95,"#,##0.0"),"~",TEXT(AB95,"#,##0.0")),TEXT(AB95,"#,##0.0"))))</f>
        <v>22.2~22.3</v>
      </c>
      <c r="P95" s="13" t="s">
        <v>62</v>
      </c>
      <c r="Q95" s="14" t="s">
        <v>9</v>
      </c>
      <c r="R95" s="13" t="s">
        <v>126</v>
      </c>
      <c r="S95" s="12"/>
      <c r="T95" s="11" t="str">
        <f>IF((LEFT(D95,1)="6"),"☆☆☆☆☆",IF((LEFT(D95,1)="5"),"☆☆☆☆",IF((LEFT(D95,1)="4"),"☆☆☆"," ")))</f>
        <v>☆☆☆☆</v>
      </c>
      <c r="U95" s="10">
        <f>IF(K95="","",ROUNDDOWN(K95/M95*100,0))</f>
        <v>109</v>
      </c>
      <c r="V95" s="9">
        <f>IF(K95="","",ROUNDDOWN(K95/N95*100,0))</f>
        <v>87</v>
      </c>
      <c r="W95" s="9">
        <f>IF(Z95="","",IF(AF95="",IF(AC95&lt;55,"",AC95),IF(AF95-AC95&gt;0,CONCATENATE(AC95,"~",AF95),AC95)))</f>
        <v>60</v>
      </c>
      <c r="X95" s="8" t="str">
        <f>IF(AC95&lt;55,"",AD95)</f>
        <v>★1.0</v>
      </c>
      <c r="Z95" s="7">
        <v>1670</v>
      </c>
      <c r="AA95" s="7">
        <v>1680</v>
      </c>
      <c r="AB95" s="6">
        <f>IF(Z95="","",(ROUND(IF(Z95&gt;=2759,9.5,IF(Z95&lt;2759,(-2.47/1000000*Z95*Z95)-(8.52/10000*Z95)+30.65)),1)))</f>
        <v>22.3</v>
      </c>
      <c r="AC95" s="5">
        <f>IF(K95="","",ROUNDDOWN(K95/AB95*100,0))</f>
        <v>60</v>
      </c>
      <c r="AD95" s="5" t="str">
        <f>IF(AC95="","",IF(AC95&gt;=125,"★7.5",IF(AC95&gt;=120,"★7.0",IF(AC95&gt;=115,"★6.5",IF(AC95&gt;=110,"★6.0",IF(AC95&gt;=105,"★5.5",IF(AC95&gt;=100,"★5.0",IF(AC95&gt;=95,"★4.5",IF(AC95&gt;=90,"★4.0",IF(AC95&gt;=85,"★3.5",IF(AC95&gt;=80,"★3.0",IF(AC95&gt;=75,"★2.5",IF(AC95&gt;=70,"★2.0",IF(AC95&gt;=65,"★1.5",IF(AC95&gt;=60,"★1.0",IF(AC95&gt;=55,"★0.5"," "))))))))))))))))</f>
        <v>★1.0</v>
      </c>
      <c r="AE95" s="6">
        <f>IF(AA95="","",(ROUND(IF(AA95&gt;=2759,9.5,IF(AA95&lt;2759,(-2.47/1000000*AA95*AA95)-(8.52/10000*AA95)+30.65)),1)))</f>
        <v>22.2</v>
      </c>
      <c r="AF95" s="5">
        <f>IF(AE95="","",IF(K95="","",ROUNDDOWN(K95/AE95*100,0)))</f>
        <v>60</v>
      </c>
      <c r="AG95" s="5" t="str">
        <f>IF(AF95="","",IF(AF95&gt;=125,"★7.5",IF(AF95&gt;=120,"★7.0",IF(AF95&gt;=115,"★6.5",IF(AF95&gt;=110,"★6.0",IF(AF95&gt;=105,"★5.5",IF(AF95&gt;=100,"★5.0",IF(AF95&gt;=95,"★4.5",IF(AF95&gt;=90,"★4.0",IF(AF95&gt;=85,"★3.5",IF(AF95&gt;=80,"★3.0",IF(AF95&gt;=75,"★2.5",IF(AF95&gt;=70,"★2.0",IF(AF95&gt;=65,"★1.5",IF(AF95&gt;=60,"★1.0",IF(AF95&gt;=55,"★0.5"," "))))))))))))))))</f>
        <v>★1.0</v>
      </c>
      <c r="AH95" s="4"/>
    </row>
    <row r="96" spans="1:34" ht="24" customHeight="1" x14ac:dyDescent="0.2">
      <c r="A96" s="34"/>
      <c r="B96" s="27"/>
      <c r="C96" s="31" t="s">
        <v>125</v>
      </c>
      <c r="D96" s="12" t="s">
        <v>123</v>
      </c>
      <c r="E96" s="22" t="s">
        <v>124</v>
      </c>
      <c r="F96" s="14" t="s">
        <v>121</v>
      </c>
      <c r="G96" s="13">
        <v>1.9910000000000001</v>
      </c>
      <c r="H96" s="14" t="s">
        <v>116</v>
      </c>
      <c r="I96" s="21" t="str">
        <f>IF(Z96="","",(IF(AA96-Z96&gt;0,CONCATENATE(TEXT(Z96,"#,##0"),"~",TEXT(AA96,"#,##0")),TEXT(Z96,"#,##0"))))</f>
        <v>1,790~1,830</v>
      </c>
      <c r="J96" s="20">
        <v>5</v>
      </c>
      <c r="K96" s="19">
        <v>11</v>
      </c>
      <c r="L96" s="18">
        <f>IF(K96&gt;0,1/K96*34.6*67.1,"")</f>
        <v>211.05999999999997</v>
      </c>
      <c r="M96" s="17" t="str">
        <f>IF(Z96="","",(IF(Z96&gt;=2271,"7.4",IF(Z96&gt;=2101,"8.7",IF(Z96&gt;=1991,"9.4",IF(Z96&gt;=1871,"10.2",IF(Z96&gt;=1761,"11.1",IF(Z96&gt;=1651,"12.2",IF(Z96&gt;=1531,"13.2",IF(Z96&gt;=1421,"14.4",IF(Z96&gt;=1311,"15.8",IF(Z96&gt;=1196,"17.2",IF(Z96&gt;=1081,"18.7",IF(Z96&gt;=971,"20.5",IF(Z96&gt;=856,"20.8",IF(Z96&gt;=741,"21.0",IF(Z96&gt;=601,"21.8","22.5")))))))))))))))))</f>
        <v>11.1</v>
      </c>
      <c r="N96" s="16" t="str">
        <f>IF(Z96="","",(IF(Z96&gt;=2271,"10.6",IF(Z96&gt;=2101,"11.9",IF(Z96&gt;=1991,"12.7",IF(Z96&gt;=1871,"13.5",IF(Z96&gt;=1761,"14.4",IF(Z96&gt;=1651,"15.4",IF(Z96&gt;=1531,"16.5",IF(Z96&gt;=1421,"17.6",IF(Z96&gt;=1311,"19.0",IF(Z96&gt;=1196,"20.3",IF(Z96&gt;=1081,"21.8",IF(Z96&gt;=971,"23.4",IF(Z96&gt;=856,"23.7",IF(Z96&gt;=741,"24.5","24.6"))))))))))))))))</f>
        <v>14.4</v>
      </c>
      <c r="O96" s="15" t="str">
        <f>IF(Z96="","",IF(AE96="",TEXT(AB96,"#,##0.0"),IF(AB96-AE96&gt;0,CONCATENATE(TEXT(AE96,"#,##0.0"),"~",TEXT(AB96,"#,##0.0")),TEXT(AB96,"#,##0.0"))))</f>
        <v>20.8~21.2</v>
      </c>
      <c r="P96" s="13" t="s">
        <v>10</v>
      </c>
      <c r="Q96" s="14" t="s">
        <v>9</v>
      </c>
      <c r="R96" s="13" t="s">
        <v>16</v>
      </c>
      <c r="S96" s="12"/>
      <c r="T96" s="11" t="str">
        <f>IF((LEFT(D96,1)="6"),"☆☆☆☆☆",IF((LEFT(D96,1)="5"),"☆☆☆☆",IF((LEFT(D96,1)="4"),"☆☆☆"," ")))</f>
        <v>☆☆☆</v>
      </c>
      <c r="U96" s="10">
        <f>IF(K96="","",ROUNDDOWN(K96/M96*100,0))</f>
        <v>99</v>
      </c>
      <c r="V96" s="9">
        <f>IF(K96="","",ROUNDDOWN(K96/N96*100,0))</f>
        <v>76</v>
      </c>
      <c r="W96" s="9" t="str">
        <f>IF(Z96="","",IF(AF96="",IF(AC96&lt;55,"",AC96),IF(AF96-AC96&gt;0,CONCATENATE(AC96,"~",AF96),AC96)))</f>
        <v>51~52</v>
      </c>
      <c r="X96" s="8" t="str">
        <f>IF(AC96&lt;55,"",AD96)</f>
        <v/>
      </c>
      <c r="Z96" s="7">
        <v>1790</v>
      </c>
      <c r="AA96" s="7">
        <v>1830</v>
      </c>
      <c r="AB96" s="6">
        <f>IF(Z96="","",(ROUND(IF(Z96&gt;=2759,9.5,IF(Z96&lt;2759,(-2.47/1000000*Z96*Z96)-(8.52/10000*Z96)+30.65)),1)))</f>
        <v>21.2</v>
      </c>
      <c r="AC96" s="5">
        <f>IF(K96="","",ROUNDDOWN(K96/AB96*100,0))</f>
        <v>51</v>
      </c>
      <c r="AD96" s="5" t="str">
        <f>IF(AC96="","",IF(AC96&gt;=125,"★7.5",IF(AC96&gt;=120,"★7.0",IF(AC96&gt;=115,"★6.5",IF(AC96&gt;=110,"★6.0",IF(AC96&gt;=105,"★5.5",IF(AC96&gt;=100,"★5.0",IF(AC96&gt;=95,"★4.5",IF(AC96&gt;=90,"★4.0",IF(AC96&gt;=85,"★3.5",IF(AC96&gt;=80,"★3.0",IF(AC96&gt;=75,"★2.5",IF(AC96&gt;=70,"★2.0",IF(AC96&gt;=65,"★1.5",IF(AC96&gt;=60,"★1.0",IF(AC96&gt;=55,"★0.5"," "))))))))))))))))</f>
        <v xml:space="preserve"> </v>
      </c>
      <c r="AE96" s="6">
        <f>IF(AA96="","",(ROUND(IF(AA96&gt;=2759,9.5,IF(AA96&lt;2759,(-2.47/1000000*AA96*AA96)-(8.52/10000*AA96)+30.65)),1)))</f>
        <v>20.8</v>
      </c>
      <c r="AF96" s="5">
        <f>IF(AE96="","",IF(K96="","",ROUNDDOWN(K96/AE96*100,0)))</f>
        <v>52</v>
      </c>
      <c r="AG96" s="5" t="str">
        <f>IF(AF96="","",IF(AF96&gt;=125,"★7.5",IF(AF96&gt;=120,"★7.0",IF(AF96&gt;=115,"★6.5",IF(AF96&gt;=110,"★6.0",IF(AF96&gt;=105,"★5.5",IF(AF96&gt;=100,"★5.0",IF(AF96&gt;=95,"★4.5",IF(AF96&gt;=90,"★4.0",IF(AF96&gt;=85,"★3.5",IF(AF96&gt;=80,"★3.0",IF(AF96&gt;=75,"★2.5",IF(AF96&gt;=70,"★2.0",IF(AF96&gt;=65,"★1.5",IF(AF96&gt;=60,"★1.0",IF(AF96&gt;=55,"★0.5"," "))))))))))))))))</f>
        <v xml:space="preserve"> </v>
      </c>
      <c r="AH96" s="4"/>
    </row>
    <row r="97" spans="1:34" ht="24" customHeight="1" x14ac:dyDescent="0.2">
      <c r="A97" s="34"/>
      <c r="B97" s="27"/>
      <c r="C97" s="26"/>
      <c r="D97" s="12" t="s">
        <v>123</v>
      </c>
      <c r="E97" s="22" t="s">
        <v>122</v>
      </c>
      <c r="F97" s="14" t="s">
        <v>121</v>
      </c>
      <c r="G97" s="13">
        <v>1.9910000000000001</v>
      </c>
      <c r="H97" s="14" t="s">
        <v>116</v>
      </c>
      <c r="I97" s="21" t="str">
        <f>IF(Z97="","",(IF(AA97-Z97&gt;0,CONCATENATE(TEXT(Z97,"#,##0"),"~",TEXT(AA97,"#,##0")),TEXT(Z97,"#,##0"))))</f>
        <v>1,820~1,860</v>
      </c>
      <c r="J97" s="20">
        <v>7</v>
      </c>
      <c r="K97" s="19">
        <v>11</v>
      </c>
      <c r="L97" s="18">
        <f>IF(K97&gt;0,1/K97*34.6*67.1,"")</f>
        <v>211.05999999999997</v>
      </c>
      <c r="M97" s="17" t="str">
        <f>IF(Z97="","",(IF(Z97&gt;=2271,"7.4",IF(Z97&gt;=2101,"8.7",IF(Z97&gt;=1991,"9.4",IF(Z97&gt;=1871,"10.2",IF(Z97&gt;=1761,"11.1",IF(Z97&gt;=1651,"12.2",IF(Z97&gt;=1531,"13.2",IF(Z97&gt;=1421,"14.4",IF(Z97&gt;=1311,"15.8",IF(Z97&gt;=1196,"17.2",IF(Z97&gt;=1081,"18.7",IF(Z97&gt;=971,"20.5",IF(Z97&gt;=856,"20.8",IF(Z97&gt;=741,"21.0",IF(Z97&gt;=601,"21.8","22.5")))))))))))))))))</f>
        <v>11.1</v>
      </c>
      <c r="N97" s="16" t="str">
        <f>IF(Z97="","",(IF(Z97&gt;=2271,"10.6",IF(Z97&gt;=2101,"11.9",IF(Z97&gt;=1991,"12.7",IF(Z97&gt;=1871,"13.5",IF(Z97&gt;=1761,"14.4",IF(Z97&gt;=1651,"15.4",IF(Z97&gt;=1531,"16.5",IF(Z97&gt;=1421,"17.6",IF(Z97&gt;=1311,"19.0",IF(Z97&gt;=1196,"20.3",IF(Z97&gt;=1081,"21.8",IF(Z97&gt;=971,"23.4",IF(Z97&gt;=856,"23.7",IF(Z97&gt;=741,"24.5","24.6"))))))))))))))))</f>
        <v>14.4</v>
      </c>
      <c r="O97" s="15" t="str">
        <f>IF(Z97="","",IF(AE97="",TEXT(AB97,"#,##0.0"),IF(AB97-AE97&gt;0,CONCATENATE(TEXT(AE97,"#,##0.0"),"~",TEXT(AB97,"#,##0.0")),TEXT(AB97,"#,##0.0"))))</f>
        <v>20.5~20.9</v>
      </c>
      <c r="P97" s="13" t="s">
        <v>10</v>
      </c>
      <c r="Q97" s="14" t="s">
        <v>9</v>
      </c>
      <c r="R97" s="13" t="s">
        <v>16</v>
      </c>
      <c r="S97" s="12"/>
      <c r="T97" s="11" t="str">
        <f>IF((LEFT(D97,1)="6"),"☆☆☆☆☆",IF((LEFT(D97,1)="5"),"☆☆☆☆",IF((LEFT(D97,1)="4"),"☆☆☆"," ")))</f>
        <v>☆☆☆</v>
      </c>
      <c r="U97" s="10">
        <f>IF(K97="","",ROUNDDOWN(K97/M97*100,0))</f>
        <v>99</v>
      </c>
      <c r="V97" s="9">
        <f>IF(K97="","",ROUNDDOWN(K97/N97*100,0))</f>
        <v>76</v>
      </c>
      <c r="W97" s="9" t="str">
        <f>IF(Z97="","",IF(AF97="",IF(AC97&lt;55,"",AC97),IF(AF97-AC97&gt;0,CONCATENATE(AC97,"~",AF97),AC97)))</f>
        <v>52~53</v>
      </c>
      <c r="X97" s="8" t="str">
        <f>IF(AC97&lt;55,"",AD97)</f>
        <v/>
      </c>
      <c r="Z97" s="7">
        <v>1820</v>
      </c>
      <c r="AA97" s="7">
        <v>1860</v>
      </c>
      <c r="AB97" s="6">
        <f>IF(Z97="","",(ROUND(IF(Z97&gt;=2759,9.5,IF(Z97&lt;2759,(-2.47/1000000*Z97*Z97)-(8.52/10000*Z97)+30.65)),1)))</f>
        <v>20.9</v>
      </c>
      <c r="AC97" s="5">
        <f>IF(K97="","",ROUNDDOWN(K97/AB97*100,0))</f>
        <v>52</v>
      </c>
      <c r="AD97" s="5" t="str">
        <f>IF(AC97="","",IF(AC97&gt;=125,"★7.5",IF(AC97&gt;=120,"★7.0",IF(AC97&gt;=115,"★6.5",IF(AC97&gt;=110,"★6.0",IF(AC97&gt;=105,"★5.5",IF(AC97&gt;=100,"★5.0",IF(AC97&gt;=95,"★4.5",IF(AC97&gt;=90,"★4.0",IF(AC97&gt;=85,"★3.5",IF(AC97&gt;=80,"★3.0",IF(AC97&gt;=75,"★2.5",IF(AC97&gt;=70,"★2.0",IF(AC97&gt;=65,"★1.5",IF(AC97&gt;=60,"★1.0",IF(AC97&gt;=55,"★0.5"," "))))))))))))))))</f>
        <v xml:space="preserve"> </v>
      </c>
      <c r="AE97" s="6">
        <f>IF(AA97="","",(ROUND(IF(AA97&gt;=2759,9.5,IF(AA97&lt;2759,(-2.47/1000000*AA97*AA97)-(8.52/10000*AA97)+30.65)),1)))</f>
        <v>20.5</v>
      </c>
      <c r="AF97" s="5">
        <f>IF(AE97="","",IF(K97="","",ROUNDDOWN(K97/AE97*100,0)))</f>
        <v>53</v>
      </c>
      <c r="AG97" s="5" t="str">
        <f>IF(AF97="","",IF(AF97&gt;=125,"★7.5",IF(AF97&gt;=120,"★7.0",IF(AF97&gt;=115,"★6.5",IF(AF97&gt;=110,"★6.0",IF(AF97&gt;=105,"★5.5",IF(AF97&gt;=100,"★5.0",IF(AF97&gt;=95,"★4.5",IF(AF97&gt;=90,"★4.0",IF(AF97&gt;=85,"★3.5",IF(AF97&gt;=80,"★3.0",IF(AF97&gt;=75,"★2.5",IF(AF97&gt;=70,"★2.0",IF(AF97&gt;=65,"★1.5",IF(AF97&gt;=60,"★1.0",IF(AF97&gt;=55,"★0.5"," "))))))))))))))))</f>
        <v xml:space="preserve"> </v>
      </c>
      <c r="AH97" s="4"/>
    </row>
    <row r="98" spans="1:34" ht="24" customHeight="1" x14ac:dyDescent="0.2">
      <c r="A98" s="33"/>
      <c r="B98" s="27"/>
      <c r="C98" s="26"/>
      <c r="D98" s="12" t="s">
        <v>118</v>
      </c>
      <c r="E98" s="22" t="s">
        <v>120</v>
      </c>
      <c r="F98" s="14">
        <v>260</v>
      </c>
      <c r="G98" s="13">
        <v>1.9910000000000001</v>
      </c>
      <c r="H98" s="14" t="s">
        <v>116</v>
      </c>
      <c r="I98" s="21" t="str">
        <f>IF(Z98="","",(IF(AA98-Z98&gt;0,CONCATENATE(TEXT(Z98,"#,##0"),"~",TEXT(AA98,"#,##0")),TEXT(Z98,"#,##0"))))</f>
        <v>1,760</v>
      </c>
      <c r="J98" s="20">
        <v>5</v>
      </c>
      <c r="K98" s="19">
        <v>11.2</v>
      </c>
      <c r="L98" s="18">
        <f>IF(K98&gt;0,1/K98*34.6*67.1,"")</f>
        <v>207.29107142857143</v>
      </c>
      <c r="M98" s="17" t="str">
        <f>IF(Z98="","",(IF(Z98&gt;=2271,"7.4",IF(Z98&gt;=2101,"8.7",IF(Z98&gt;=1991,"9.4",IF(Z98&gt;=1871,"10.2",IF(Z98&gt;=1761,"11.1",IF(Z98&gt;=1651,"12.2",IF(Z98&gt;=1531,"13.2",IF(Z98&gt;=1421,"14.4",IF(Z98&gt;=1311,"15.8",IF(Z98&gt;=1196,"17.2",IF(Z98&gt;=1081,"18.7",IF(Z98&gt;=971,"20.5",IF(Z98&gt;=856,"20.8",IF(Z98&gt;=741,"21.0",IF(Z98&gt;=601,"21.8","22.5")))))))))))))))))</f>
        <v>12.2</v>
      </c>
      <c r="N98" s="16" t="str">
        <f>IF(Z98="","",(IF(Z98&gt;=2271,"10.6",IF(Z98&gt;=2101,"11.9",IF(Z98&gt;=1991,"12.7",IF(Z98&gt;=1871,"13.5",IF(Z98&gt;=1761,"14.4",IF(Z98&gt;=1651,"15.4",IF(Z98&gt;=1531,"16.5",IF(Z98&gt;=1421,"17.6",IF(Z98&gt;=1311,"19.0",IF(Z98&gt;=1196,"20.3",IF(Z98&gt;=1081,"21.8",IF(Z98&gt;=971,"23.4",IF(Z98&gt;=856,"23.7",IF(Z98&gt;=741,"24.5","24.6"))))))))))))))))</f>
        <v>15.4</v>
      </c>
      <c r="O98" s="15" t="str">
        <f>IF(Z98="","",IF(AE98="",TEXT(AB98,"#,##0.0"),IF(AB98-AE98&gt;0,CONCATENATE(TEXT(AE98,"#,##0.0"),"~",TEXT(AB98,"#,##0.0")),TEXT(AB98,"#,##0.0"))))</f>
        <v>21.5</v>
      </c>
      <c r="P98" s="13" t="s">
        <v>62</v>
      </c>
      <c r="Q98" s="14" t="s">
        <v>9</v>
      </c>
      <c r="R98" s="13" t="s">
        <v>16</v>
      </c>
      <c r="S98" s="12"/>
      <c r="T98" s="11" t="str">
        <f>IF((LEFT(D98,1)="6"),"☆☆☆☆☆",IF((LEFT(D98,1)="5"),"☆☆☆☆",IF((LEFT(D98,1)="4"),"☆☆☆"," ")))</f>
        <v>☆☆☆</v>
      </c>
      <c r="U98" s="10">
        <f>IF(K98="","",ROUNDDOWN(K98/M98*100,0))</f>
        <v>91</v>
      </c>
      <c r="V98" s="9">
        <f>IF(K98="","",ROUNDDOWN(K98/N98*100,0))</f>
        <v>72</v>
      </c>
      <c r="W98" s="9">
        <f>IF(Z98="","",IF(AF98="",IF(AC98&lt;55,"",AC98),IF(AF98-AC98&gt;0,CONCATENATE(AC98,"~",AF98),AC98)))</f>
        <v>52</v>
      </c>
      <c r="X98" s="8" t="str">
        <f>IF(AC98&lt;55,"",AD98)</f>
        <v/>
      </c>
      <c r="Z98" s="7">
        <v>1760</v>
      </c>
      <c r="AA98" s="7">
        <v>1760</v>
      </c>
      <c r="AB98" s="6">
        <f>IF(Z98="","",(ROUND(IF(Z98&gt;=2759,9.5,IF(Z98&lt;2759,(-2.47/1000000*Z98*Z98)-(8.52/10000*Z98)+30.65)),1)))</f>
        <v>21.5</v>
      </c>
      <c r="AC98" s="5">
        <f>IF(K98="","",ROUNDDOWN(K98/AB98*100,0))</f>
        <v>52</v>
      </c>
      <c r="AD98" s="5" t="str">
        <f>IF(AC98="","",IF(AC98&gt;=125,"★7.5",IF(AC98&gt;=120,"★7.0",IF(AC98&gt;=115,"★6.5",IF(AC98&gt;=110,"★6.0",IF(AC98&gt;=105,"★5.5",IF(AC98&gt;=100,"★5.0",IF(AC98&gt;=95,"★4.5",IF(AC98&gt;=90,"★4.0",IF(AC98&gt;=85,"★3.5",IF(AC98&gt;=80,"★3.0",IF(AC98&gt;=75,"★2.5",IF(AC98&gt;=70,"★2.0",IF(AC98&gt;=65,"★1.5",IF(AC98&gt;=60,"★1.0",IF(AC98&gt;=55,"★0.5"," "))))))))))))))))</f>
        <v xml:space="preserve"> </v>
      </c>
      <c r="AE98" s="6">
        <f>IF(AA98="","",(ROUND(IF(AA98&gt;=2759,9.5,IF(AA98&lt;2759,(-2.47/1000000*AA98*AA98)-(8.52/10000*AA98)+30.65)),1)))</f>
        <v>21.5</v>
      </c>
      <c r="AF98" s="5">
        <f>IF(AE98="","",IF(K98="","",ROUNDDOWN(K98/AE98*100,0)))</f>
        <v>52</v>
      </c>
      <c r="AG98" s="5" t="str">
        <f>IF(AF98="","",IF(AF98&gt;=125,"★7.5",IF(AF98&gt;=120,"★7.0",IF(AF98&gt;=115,"★6.5",IF(AF98&gt;=110,"★6.0",IF(AF98&gt;=105,"★5.5",IF(AF98&gt;=100,"★5.0",IF(AF98&gt;=95,"★4.5",IF(AF98&gt;=90,"★4.0",IF(AF98&gt;=85,"★3.5",IF(AF98&gt;=80,"★3.0",IF(AF98&gt;=75,"★2.5",IF(AF98&gt;=70,"★2.0",IF(AF98&gt;=65,"★1.5",IF(AF98&gt;=60,"★1.0",IF(AF98&gt;=55,"★0.5"," "))))))))))))))))</f>
        <v xml:space="preserve"> </v>
      </c>
      <c r="AH98" s="4"/>
    </row>
    <row r="99" spans="1:34" ht="24" customHeight="1" x14ac:dyDescent="0.2">
      <c r="A99" s="33"/>
      <c r="B99" s="27"/>
      <c r="C99" s="26"/>
      <c r="D99" s="12" t="s">
        <v>118</v>
      </c>
      <c r="E99" s="22" t="s">
        <v>119</v>
      </c>
      <c r="F99" s="14">
        <v>260</v>
      </c>
      <c r="G99" s="13">
        <v>1.9910000000000001</v>
      </c>
      <c r="H99" s="14" t="s">
        <v>116</v>
      </c>
      <c r="I99" s="21" t="str">
        <f>IF(Z99="","",(IF(AA99-Z99&gt;0,CONCATENATE(TEXT(Z99,"#,##0"),"~",TEXT(AA99,"#,##0")),TEXT(Z99,"#,##0"))))</f>
        <v>1,800</v>
      </c>
      <c r="J99" s="20">
        <v>5</v>
      </c>
      <c r="K99" s="19">
        <v>11.2</v>
      </c>
      <c r="L99" s="18">
        <f>IF(K99&gt;0,1/K99*34.6*67.1,"")</f>
        <v>207.29107142857143</v>
      </c>
      <c r="M99" s="17" t="str">
        <f>IF(Z99="","",(IF(Z99&gt;=2271,"7.4",IF(Z99&gt;=2101,"8.7",IF(Z99&gt;=1991,"9.4",IF(Z99&gt;=1871,"10.2",IF(Z99&gt;=1761,"11.1",IF(Z99&gt;=1651,"12.2",IF(Z99&gt;=1531,"13.2",IF(Z99&gt;=1421,"14.4",IF(Z99&gt;=1311,"15.8",IF(Z99&gt;=1196,"17.2",IF(Z99&gt;=1081,"18.7",IF(Z99&gt;=971,"20.5",IF(Z99&gt;=856,"20.8",IF(Z99&gt;=741,"21.0",IF(Z99&gt;=601,"21.8","22.5")))))))))))))))))</f>
        <v>11.1</v>
      </c>
      <c r="N99" s="16" t="str">
        <f>IF(Z99="","",(IF(Z99&gt;=2271,"10.6",IF(Z99&gt;=2101,"11.9",IF(Z99&gt;=1991,"12.7",IF(Z99&gt;=1871,"13.5",IF(Z99&gt;=1761,"14.4",IF(Z99&gt;=1651,"15.4",IF(Z99&gt;=1531,"16.5",IF(Z99&gt;=1421,"17.6",IF(Z99&gt;=1311,"19.0",IF(Z99&gt;=1196,"20.3",IF(Z99&gt;=1081,"21.8",IF(Z99&gt;=971,"23.4",IF(Z99&gt;=856,"23.7",IF(Z99&gt;=741,"24.5","24.6"))))))))))))))))</f>
        <v>14.4</v>
      </c>
      <c r="O99" s="15" t="str">
        <f>IF(Z99="","",IF(AE99="",TEXT(AB99,"#,##0.0"),IF(AB99-AE99&gt;0,CONCATENATE(TEXT(AE99,"#,##0.0"),"~",TEXT(AB99,"#,##0.0")),TEXT(AB99,"#,##0.0"))))</f>
        <v>21.1</v>
      </c>
      <c r="P99" s="13" t="s">
        <v>62</v>
      </c>
      <c r="Q99" s="14" t="s">
        <v>9</v>
      </c>
      <c r="R99" s="13" t="s">
        <v>16</v>
      </c>
      <c r="S99" s="12"/>
      <c r="T99" s="11" t="str">
        <f>IF((LEFT(D99,1)="6"),"☆☆☆☆☆",IF((LEFT(D99,1)="5"),"☆☆☆☆",IF((LEFT(D99,1)="4"),"☆☆☆"," ")))</f>
        <v>☆☆☆</v>
      </c>
      <c r="U99" s="10">
        <f>IF(K99="","",ROUNDDOWN(K99/M99*100,0))</f>
        <v>100</v>
      </c>
      <c r="V99" s="9">
        <f>IF(K99="","",ROUNDDOWN(K99/N99*100,0))</f>
        <v>77</v>
      </c>
      <c r="W99" s="9">
        <f>IF(Z99="","",IF(AF99="",IF(AC99&lt;55,"",AC99),IF(AF99-AC99&gt;0,CONCATENATE(AC99,"~",AF99),AC99)))</f>
        <v>53</v>
      </c>
      <c r="X99" s="8" t="str">
        <f>IF(AC99&lt;55,"",AD99)</f>
        <v/>
      </c>
      <c r="Z99" s="7">
        <v>1800</v>
      </c>
      <c r="AA99" s="7">
        <v>1800</v>
      </c>
      <c r="AB99" s="6">
        <f>IF(Z99="","",(ROUND(IF(Z99&gt;=2759,9.5,IF(Z99&lt;2759,(-2.47/1000000*Z99*Z99)-(8.52/10000*Z99)+30.65)),1)))</f>
        <v>21.1</v>
      </c>
      <c r="AC99" s="5">
        <f>IF(K99="","",ROUNDDOWN(K99/AB99*100,0))</f>
        <v>53</v>
      </c>
      <c r="AD99" s="5" t="str">
        <f>IF(AC99="","",IF(AC99&gt;=125,"★7.5",IF(AC99&gt;=120,"★7.0",IF(AC99&gt;=115,"★6.5",IF(AC99&gt;=110,"★6.0",IF(AC99&gt;=105,"★5.5",IF(AC99&gt;=100,"★5.0",IF(AC99&gt;=95,"★4.5",IF(AC99&gt;=90,"★4.0",IF(AC99&gt;=85,"★3.5",IF(AC99&gt;=80,"★3.0",IF(AC99&gt;=75,"★2.5",IF(AC99&gt;=70,"★2.0",IF(AC99&gt;=65,"★1.5",IF(AC99&gt;=60,"★1.0",IF(AC99&gt;=55,"★0.5"," "))))))))))))))))</f>
        <v xml:space="preserve"> </v>
      </c>
      <c r="AE99" s="6">
        <f>IF(AA99="","",(ROUND(IF(AA99&gt;=2759,9.5,IF(AA99&lt;2759,(-2.47/1000000*AA99*AA99)-(8.52/10000*AA99)+30.65)),1)))</f>
        <v>21.1</v>
      </c>
      <c r="AF99" s="5">
        <f>IF(AE99="","",IF(K99="","",ROUNDDOWN(K99/AE99*100,0)))</f>
        <v>53</v>
      </c>
      <c r="AG99" s="5" t="str">
        <f>IF(AF99="","",IF(AF99&gt;=125,"★7.5",IF(AF99&gt;=120,"★7.0",IF(AF99&gt;=115,"★6.5",IF(AF99&gt;=110,"★6.0",IF(AF99&gt;=105,"★5.5",IF(AF99&gt;=100,"★5.0",IF(AF99&gt;=95,"★4.5",IF(AF99&gt;=90,"★4.0",IF(AF99&gt;=85,"★3.5",IF(AF99&gt;=80,"★3.0",IF(AF99&gt;=75,"★2.5",IF(AF99&gt;=70,"★2.0",IF(AF99&gt;=65,"★1.5",IF(AF99&gt;=60,"★1.0",IF(AF99&gt;=55,"★0.5"," "))))))))))))))))</f>
        <v xml:space="preserve"> </v>
      </c>
      <c r="AH99" s="4"/>
    </row>
    <row r="100" spans="1:34" ht="24" customHeight="1" x14ac:dyDescent="0.2">
      <c r="A100" s="33"/>
      <c r="B100" s="30"/>
      <c r="C100" s="29"/>
      <c r="D100" s="12" t="s">
        <v>118</v>
      </c>
      <c r="E100" s="22" t="s">
        <v>117</v>
      </c>
      <c r="F100" s="14">
        <v>260</v>
      </c>
      <c r="G100" s="13">
        <v>1.9910000000000001</v>
      </c>
      <c r="H100" s="14" t="s">
        <v>116</v>
      </c>
      <c r="I100" s="21" t="str">
        <f>IF(Z100="","",(IF(AA100-Z100&gt;0,CONCATENATE(TEXT(Z100,"#,##0"),"~",TEXT(AA100,"#,##0")),TEXT(Z100,"#,##0"))))</f>
        <v>1,790~1,830</v>
      </c>
      <c r="J100" s="20">
        <v>7</v>
      </c>
      <c r="K100" s="19">
        <v>11.2</v>
      </c>
      <c r="L100" s="18">
        <f>IF(K100&gt;0,1/K100*34.6*67.1,"")</f>
        <v>207.29107142857143</v>
      </c>
      <c r="M100" s="17" t="str">
        <f>IF(Z100="","",(IF(Z100&gt;=2271,"7.4",IF(Z100&gt;=2101,"8.7",IF(Z100&gt;=1991,"9.4",IF(Z100&gt;=1871,"10.2",IF(Z100&gt;=1761,"11.1",IF(Z100&gt;=1651,"12.2",IF(Z100&gt;=1531,"13.2",IF(Z100&gt;=1421,"14.4",IF(Z100&gt;=1311,"15.8",IF(Z100&gt;=1196,"17.2",IF(Z100&gt;=1081,"18.7",IF(Z100&gt;=971,"20.5",IF(Z100&gt;=856,"20.8",IF(Z100&gt;=741,"21.0",IF(Z100&gt;=601,"21.8","22.5")))))))))))))))))</f>
        <v>11.1</v>
      </c>
      <c r="N100" s="16" t="str">
        <f>IF(Z100="","",(IF(Z100&gt;=2271,"10.6",IF(Z100&gt;=2101,"11.9",IF(Z100&gt;=1991,"12.7",IF(Z100&gt;=1871,"13.5",IF(Z100&gt;=1761,"14.4",IF(Z100&gt;=1651,"15.4",IF(Z100&gt;=1531,"16.5",IF(Z100&gt;=1421,"17.6",IF(Z100&gt;=1311,"19.0",IF(Z100&gt;=1196,"20.3",IF(Z100&gt;=1081,"21.8",IF(Z100&gt;=971,"23.4",IF(Z100&gt;=856,"23.7",IF(Z100&gt;=741,"24.5","24.6"))))))))))))))))</f>
        <v>14.4</v>
      </c>
      <c r="O100" s="15" t="str">
        <f>IF(Z100="","",IF(AE100="",TEXT(AB100,"#,##0.0"),IF(AB100-AE100&gt;0,CONCATENATE(TEXT(AE100,"#,##0.0"),"~",TEXT(AB100,"#,##0.0")),TEXT(AB100,"#,##0.0"))))</f>
        <v>20.8~21.2</v>
      </c>
      <c r="P100" s="13" t="s">
        <v>62</v>
      </c>
      <c r="Q100" s="14" t="s">
        <v>9</v>
      </c>
      <c r="R100" s="13" t="s">
        <v>16</v>
      </c>
      <c r="S100" s="12"/>
      <c r="T100" s="11" t="str">
        <f>IF((LEFT(D100,1)="6"),"☆☆☆☆☆",IF((LEFT(D100,1)="5"),"☆☆☆☆",IF((LEFT(D100,1)="4"),"☆☆☆"," ")))</f>
        <v>☆☆☆</v>
      </c>
      <c r="U100" s="10">
        <f>IF(K100="","",ROUNDDOWN(K100/M100*100,0))</f>
        <v>100</v>
      </c>
      <c r="V100" s="9">
        <f>IF(K100="","",ROUNDDOWN(K100/N100*100,0))</f>
        <v>77</v>
      </c>
      <c r="W100" s="9" t="str">
        <f>IF(Z100="","",IF(AF100="",IF(AC100&lt;55,"",AC100),IF(AF100-AC100&gt;0,CONCATENATE(AC100,"~",AF100),AC100)))</f>
        <v>52~53</v>
      </c>
      <c r="X100" s="8" t="str">
        <f>IF(AC100&lt;55,"",AD100)</f>
        <v/>
      </c>
      <c r="Z100" s="7">
        <v>1790</v>
      </c>
      <c r="AA100" s="7">
        <v>1830</v>
      </c>
      <c r="AB100" s="6">
        <f>IF(Z100="","",(ROUND(IF(Z100&gt;=2759,9.5,IF(Z100&lt;2759,(-2.47/1000000*Z100*Z100)-(8.52/10000*Z100)+30.65)),1)))</f>
        <v>21.2</v>
      </c>
      <c r="AC100" s="5">
        <f>IF(K100="","",ROUNDDOWN(K100/AB100*100,0))</f>
        <v>52</v>
      </c>
      <c r="AD100" s="5" t="str">
        <f>IF(AC100="","",IF(AC100&gt;=125,"★7.5",IF(AC100&gt;=120,"★7.0",IF(AC100&gt;=115,"★6.5",IF(AC100&gt;=110,"★6.0",IF(AC100&gt;=105,"★5.5",IF(AC100&gt;=100,"★5.0",IF(AC100&gt;=95,"★4.5",IF(AC100&gt;=90,"★4.0",IF(AC100&gt;=85,"★3.5",IF(AC100&gt;=80,"★3.0",IF(AC100&gt;=75,"★2.5",IF(AC100&gt;=70,"★2.0",IF(AC100&gt;=65,"★1.5",IF(AC100&gt;=60,"★1.0",IF(AC100&gt;=55,"★0.5"," "))))))))))))))))</f>
        <v xml:space="preserve"> </v>
      </c>
      <c r="AE100" s="6">
        <f>IF(AA100="","",(ROUND(IF(AA100&gt;=2759,9.5,IF(AA100&lt;2759,(-2.47/1000000*AA100*AA100)-(8.52/10000*AA100)+30.65)),1)))</f>
        <v>20.8</v>
      </c>
      <c r="AF100" s="5">
        <f>IF(AE100="","",IF(K100="","",ROUNDDOWN(K100/AE100*100,0)))</f>
        <v>53</v>
      </c>
      <c r="AG100" s="5" t="str">
        <f>IF(AF100="","",IF(AF100&gt;=125,"★7.5",IF(AF100&gt;=120,"★7.0",IF(AF100&gt;=115,"★6.5",IF(AF100&gt;=110,"★6.0",IF(AF100&gt;=105,"★5.5",IF(AF100&gt;=100,"★5.0",IF(AF100&gt;=95,"★4.5",IF(AF100&gt;=90,"★4.0",IF(AF100&gt;=85,"★3.5",IF(AF100&gt;=80,"★3.0",IF(AF100&gt;=75,"★2.5",IF(AF100&gt;=70,"★2.0",IF(AF100&gt;=65,"★1.5",IF(AF100&gt;=60,"★1.0",IF(AF100&gt;=55,"★0.5"," "))))))))))))))))</f>
        <v xml:space="preserve"> </v>
      </c>
      <c r="AH100" s="4"/>
    </row>
    <row r="101" spans="1:34" ht="24" customHeight="1" x14ac:dyDescent="0.2">
      <c r="A101" s="33"/>
      <c r="B101" s="27"/>
      <c r="C101" s="31" t="s">
        <v>115</v>
      </c>
      <c r="D101" s="12" t="s">
        <v>113</v>
      </c>
      <c r="E101" s="22" t="s">
        <v>114</v>
      </c>
      <c r="F101" s="14" t="s">
        <v>12</v>
      </c>
      <c r="G101" s="13">
        <v>1.9910000000000001</v>
      </c>
      <c r="H101" s="14" t="s">
        <v>18</v>
      </c>
      <c r="I101" s="21" t="str">
        <f>IF(Z101="","",(IF(AA101-Z101&gt;0,CONCATENATE(TEXT(Z101,"#,##0"),"~",TEXT(AA101,"#,##0")),TEXT(Z101,"#,##0"))))</f>
        <v>2,000~2,010</v>
      </c>
      <c r="J101" s="20">
        <v>5</v>
      </c>
      <c r="K101" s="19">
        <v>10.199999999999999</v>
      </c>
      <c r="L101" s="18">
        <f>IF(K101&gt;0,1/K101*34.6*67.1,"")</f>
        <v>227.61372549019609</v>
      </c>
      <c r="M101" s="17" t="str">
        <f>IF(Z101="","",(IF(Z101&gt;=2271,"7.4",IF(Z101&gt;=2101,"8.7",IF(Z101&gt;=1991,"9.4",IF(Z101&gt;=1871,"10.2",IF(Z101&gt;=1761,"11.1",IF(Z101&gt;=1651,"12.2",IF(Z101&gt;=1531,"13.2",IF(Z101&gt;=1421,"14.4",IF(Z101&gt;=1311,"15.8",IF(Z101&gt;=1196,"17.2",IF(Z101&gt;=1081,"18.7",IF(Z101&gt;=971,"20.5",IF(Z101&gt;=856,"20.8",IF(Z101&gt;=741,"21.0",IF(Z101&gt;=601,"21.8","22.5")))))))))))))))))</f>
        <v>9.4</v>
      </c>
      <c r="N101" s="16" t="str">
        <f>IF(Z101="","",(IF(Z101&gt;=2271,"10.6",IF(Z101&gt;=2101,"11.9",IF(Z101&gt;=1991,"12.7",IF(Z101&gt;=1871,"13.5",IF(Z101&gt;=1761,"14.4",IF(Z101&gt;=1651,"15.4",IF(Z101&gt;=1531,"16.5",IF(Z101&gt;=1421,"17.6",IF(Z101&gt;=1311,"19.0",IF(Z101&gt;=1196,"20.3",IF(Z101&gt;=1081,"21.8",IF(Z101&gt;=971,"23.4",IF(Z101&gt;=856,"23.7",IF(Z101&gt;=741,"24.5","24.6"))))))))))))))))</f>
        <v>12.7</v>
      </c>
      <c r="O101" s="15" t="str">
        <f>IF(Z101="","",IF(AE101="",TEXT(AB101,"#,##0.0"),IF(AB101-AE101&gt;0,CONCATENATE(TEXT(AE101,"#,##0.0"),"~",TEXT(AB101,"#,##0.0")),TEXT(AB101,"#,##0.0"))))</f>
        <v>19.0~19.1</v>
      </c>
      <c r="P101" s="13" t="s">
        <v>10</v>
      </c>
      <c r="Q101" s="14" t="s">
        <v>9</v>
      </c>
      <c r="R101" s="13" t="s">
        <v>16</v>
      </c>
      <c r="S101" s="12"/>
      <c r="T101" s="11" t="str">
        <f>IF((LEFT(D101,1)="6"),"☆☆☆☆☆",IF((LEFT(D101,1)="5"),"☆☆☆☆",IF((LEFT(D101,1)="4"),"☆☆☆"," ")))</f>
        <v>☆☆☆</v>
      </c>
      <c r="U101" s="10">
        <f>IF(K101="","",ROUNDDOWN(K101/M101*100,0))</f>
        <v>108</v>
      </c>
      <c r="V101" s="9">
        <f>IF(K101="","",ROUNDDOWN(K101/N101*100,0))</f>
        <v>80</v>
      </c>
      <c r="W101" s="9">
        <f>IF(Z101="","",IF(AF101="",IF(AC101&lt;55,"",AC101),IF(AF101-AC101&gt;0,CONCATENATE(AC101,"~",AF101),AC101)))</f>
        <v>53</v>
      </c>
      <c r="X101" s="8" t="str">
        <f>IF(AC101&lt;55,"",AD101)</f>
        <v/>
      </c>
      <c r="Z101" s="7">
        <v>2000</v>
      </c>
      <c r="AA101" s="7">
        <v>2010</v>
      </c>
      <c r="AB101" s="6">
        <f>IF(Z101="","",(ROUND(IF(Z101&gt;=2759,9.5,IF(Z101&lt;2759,(-2.47/1000000*Z101*Z101)-(8.52/10000*Z101)+30.65)),1)))</f>
        <v>19.100000000000001</v>
      </c>
      <c r="AC101" s="5">
        <f>IF(K101="","",ROUNDDOWN(K101/AB101*100,0))</f>
        <v>53</v>
      </c>
      <c r="AD101" s="5" t="str">
        <f>IF(AC101="","",IF(AC101&gt;=125,"★7.5",IF(AC101&gt;=120,"★7.0",IF(AC101&gt;=115,"★6.5",IF(AC101&gt;=110,"★6.0",IF(AC101&gt;=105,"★5.5",IF(AC101&gt;=100,"★5.0",IF(AC101&gt;=95,"★4.5",IF(AC101&gt;=90,"★4.0",IF(AC101&gt;=85,"★3.5",IF(AC101&gt;=80,"★3.0",IF(AC101&gt;=75,"★2.5",IF(AC101&gt;=70,"★2.0",IF(AC101&gt;=65,"★1.5",IF(AC101&gt;=60,"★1.0",IF(AC101&gt;=55,"★0.5"," "))))))))))))))))</f>
        <v xml:space="preserve"> </v>
      </c>
      <c r="AE101" s="6">
        <f>IF(AA101="","",(ROUND(IF(AA101&gt;=2759,9.5,IF(AA101&lt;2759,(-2.47/1000000*AA101*AA101)-(8.52/10000*AA101)+30.65)),1)))</f>
        <v>19</v>
      </c>
      <c r="AF101" s="5">
        <f>IF(AE101="","",IF(K101="","",ROUNDDOWN(K101/AE101*100,0)))</f>
        <v>53</v>
      </c>
      <c r="AG101" s="5" t="str">
        <f>IF(AF101="","",IF(AF101&gt;=125,"★7.5",IF(AF101&gt;=120,"★7.0",IF(AF101&gt;=115,"★6.5",IF(AF101&gt;=110,"★6.0",IF(AF101&gt;=105,"★5.5",IF(AF101&gt;=100,"★5.0",IF(AF101&gt;=95,"★4.5",IF(AF101&gt;=90,"★4.0",IF(AF101&gt;=85,"★3.5",IF(AF101&gt;=80,"★3.0",IF(AF101&gt;=75,"★2.5",IF(AF101&gt;=70,"★2.0",IF(AF101&gt;=65,"★1.5",IF(AF101&gt;=60,"★1.0",IF(AF101&gt;=55,"★0.5"," "))))))))))))))))</f>
        <v xml:space="preserve"> </v>
      </c>
      <c r="AH101" s="4"/>
    </row>
    <row r="102" spans="1:34" ht="24" customHeight="1" x14ac:dyDescent="0.2">
      <c r="A102" s="33"/>
      <c r="B102" s="27"/>
      <c r="C102" s="26"/>
      <c r="D102" s="12" t="s">
        <v>113</v>
      </c>
      <c r="E102" s="22" t="s">
        <v>109</v>
      </c>
      <c r="F102" s="14" t="s">
        <v>12</v>
      </c>
      <c r="G102" s="13">
        <v>1.9910000000000001</v>
      </c>
      <c r="H102" s="14" t="s">
        <v>18</v>
      </c>
      <c r="I102" s="21" t="str">
        <f>IF(Z102="","",(IF(AA102-Z102&gt;0,CONCATENATE(TEXT(Z102,"#,##0"),"~",TEXT(AA102,"#,##0")),TEXT(Z102,"#,##0"))))</f>
        <v>1,970~1,980</v>
      </c>
      <c r="J102" s="20">
        <v>5</v>
      </c>
      <c r="K102" s="19">
        <v>10.199999999999999</v>
      </c>
      <c r="L102" s="18">
        <f>IF(K102&gt;0,1/K102*34.6*67.1,"")</f>
        <v>227.61372549019609</v>
      </c>
      <c r="M102" s="17" t="str">
        <f>IF(Z102="","",(IF(Z102&gt;=2271,"7.4",IF(Z102&gt;=2101,"8.7",IF(Z102&gt;=1991,"9.4",IF(Z102&gt;=1871,"10.2",IF(Z102&gt;=1761,"11.1",IF(Z102&gt;=1651,"12.2",IF(Z102&gt;=1531,"13.2",IF(Z102&gt;=1421,"14.4",IF(Z102&gt;=1311,"15.8",IF(Z102&gt;=1196,"17.2",IF(Z102&gt;=1081,"18.7",IF(Z102&gt;=971,"20.5",IF(Z102&gt;=856,"20.8",IF(Z102&gt;=741,"21.0",IF(Z102&gt;=601,"21.8","22.5")))))))))))))))))</f>
        <v>10.2</v>
      </c>
      <c r="N102" s="16" t="str">
        <f>IF(Z102="","",(IF(Z102&gt;=2271,"10.6",IF(Z102&gt;=2101,"11.9",IF(Z102&gt;=1991,"12.7",IF(Z102&gt;=1871,"13.5",IF(Z102&gt;=1761,"14.4",IF(Z102&gt;=1651,"15.4",IF(Z102&gt;=1531,"16.5",IF(Z102&gt;=1421,"17.6",IF(Z102&gt;=1311,"19.0",IF(Z102&gt;=1196,"20.3",IF(Z102&gt;=1081,"21.8",IF(Z102&gt;=971,"23.4",IF(Z102&gt;=856,"23.7",IF(Z102&gt;=741,"24.5","24.6"))))))))))))))))</f>
        <v>13.5</v>
      </c>
      <c r="O102" s="15" t="str">
        <f>IF(Z102="","",IF(AE102="",TEXT(AB102,"#,##0.0"),IF(AB102-AE102&gt;0,CONCATENATE(TEXT(AE102,"#,##0.0"),"~",TEXT(AB102,"#,##0.0")),TEXT(AB102,"#,##0.0"))))</f>
        <v>19.3~19.4</v>
      </c>
      <c r="P102" s="13" t="s">
        <v>10</v>
      </c>
      <c r="Q102" s="14" t="s">
        <v>9</v>
      </c>
      <c r="R102" s="13" t="s">
        <v>16</v>
      </c>
      <c r="S102" s="12"/>
      <c r="T102" s="11" t="str">
        <f>IF((LEFT(D102,1)="6"),"☆☆☆☆☆",IF((LEFT(D102,1)="5"),"☆☆☆☆",IF((LEFT(D102,1)="4"),"☆☆☆"," ")))</f>
        <v>☆☆☆</v>
      </c>
      <c r="U102" s="10">
        <f>IF(K102="","",ROUNDDOWN(K102/M102*100,0))</f>
        <v>100</v>
      </c>
      <c r="V102" s="9">
        <f>IF(K102="","",ROUNDDOWN(K102/N102*100,0))</f>
        <v>75</v>
      </c>
      <c r="W102" s="9">
        <f>IF(Z102="","",IF(AF102="",IF(AC102&lt;55,"",AC102),IF(AF102-AC102&gt;0,CONCATENATE(AC102,"~",AF102),AC102)))</f>
        <v>52</v>
      </c>
      <c r="X102" s="8" t="str">
        <f>IF(AC102&lt;55,"",AD102)</f>
        <v/>
      </c>
      <c r="Z102" s="7">
        <v>1970</v>
      </c>
      <c r="AA102" s="7">
        <v>1980</v>
      </c>
      <c r="AB102" s="6">
        <f>IF(Z102="","",(ROUND(IF(Z102&gt;=2759,9.5,IF(Z102&lt;2759,(-2.47/1000000*Z102*Z102)-(8.52/10000*Z102)+30.65)),1)))</f>
        <v>19.399999999999999</v>
      </c>
      <c r="AC102" s="5">
        <f>IF(K102="","",ROUNDDOWN(K102/AB102*100,0))</f>
        <v>52</v>
      </c>
      <c r="AD102" s="5" t="str">
        <f>IF(AC102="","",IF(AC102&gt;=125,"★7.5",IF(AC102&gt;=120,"★7.0",IF(AC102&gt;=115,"★6.5",IF(AC102&gt;=110,"★6.0",IF(AC102&gt;=105,"★5.5",IF(AC102&gt;=100,"★5.0",IF(AC102&gt;=95,"★4.5",IF(AC102&gt;=90,"★4.0",IF(AC102&gt;=85,"★3.5",IF(AC102&gt;=80,"★3.0",IF(AC102&gt;=75,"★2.5",IF(AC102&gt;=70,"★2.0",IF(AC102&gt;=65,"★1.5",IF(AC102&gt;=60,"★1.0",IF(AC102&gt;=55,"★0.5"," "))))))))))))))))</f>
        <v xml:space="preserve"> </v>
      </c>
      <c r="AE102" s="6">
        <f>IF(AA102="","",(ROUND(IF(AA102&gt;=2759,9.5,IF(AA102&lt;2759,(-2.47/1000000*AA102*AA102)-(8.52/10000*AA102)+30.65)),1)))</f>
        <v>19.3</v>
      </c>
      <c r="AF102" s="5">
        <f>IF(AE102="","",IF(K102="","",ROUNDDOWN(K102/AE102*100,0)))</f>
        <v>52</v>
      </c>
      <c r="AG102" s="5" t="str">
        <f>IF(AF102="","",IF(AF102&gt;=125,"★7.5",IF(AF102&gt;=120,"★7.0",IF(AF102&gt;=115,"★6.5",IF(AF102&gt;=110,"★6.0",IF(AF102&gt;=105,"★5.5",IF(AF102&gt;=100,"★5.0",IF(AF102&gt;=95,"★4.5",IF(AF102&gt;=90,"★4.0",IF(AF102&gt;=85,"★3.5",IF(AF102&gt;=80,"★3.0",IF(AF102&gt;=75,"★2.5",IF(AF102&gt;=70,"★2.0",IF(AF102&gt;=65,"★1.5",IF(AF102&gt;=60,"★1.0",IF(AF102&gt;=55,"★0.5"," "))))))))))))))))</f>
        <v xml:space="preserve"> </v>
      </c>
      <c r="AH102" s="4"/>
    </row>
    <row r="103" spans="1:34" ht="24" customHeight="1" x14ac:dyDescent="0.2">
      <c r="A103" s="33"/>
      <c r="B103" s="30"/>
      <c r="C103" s="29"/>
      <c r="D103" s="12" t="s">
        <v>112</v>
      </c>
      <c r="E103" s="22" t="s">
        <v>111</v>
      </c>
      <c r="F103" s="14" t="s">
        <v>104</v>
      </c>
      <c r="G103" s="13">
        <v>2.996</v>
      </c>
      <c r="H103" s="14" t="s">
        <v>18</v>
      </c>
      <c r="I103" s="21" t="str">
        <f>IF(Z103="","",(IF(AA103-Z103&gt;0,CONCATENATE(TEXT(Z103,"#,##0"),"~",TEXT(AA103,"#,##0")),TEXT(Z103,"#,##0"))))</f>
        <v>1,900~1,930</v>
      </c>
      <c r="J103" s="20">
        <v>5</v>
      </c>
      <c r="K103" s="19">
        <v>9.6</v>
      </c>
      <c r="L103" s="18">
        <f>IF(K103&gt;0,1/K103*34.6*67.1,"")</f>
        <v>241.83958333333334</v>
      </c>
      <c r="M103" s="17" t="str">
        <f>IF(Z103="","",(IF(Z103&gt;=2271,"7.4",IF(Z103&gt;=2101,"8.7",IF(Z103&gt;=1991,"9.4",IF(Z103&gt;=1871,"10.2",IF(Z103&gt;=1761,"11.1",IF(Z103&gt;=1651,"12.2",IF(Z103&gt;=1531,"13.2",IF(Z103&gt;=1421,"14.4",IF(Z103&gt;=1311,"15.8",IF(Z103&gt;=1196,"17.2",IF(Z103&gt;=1081,"18.7",IF(Z103&gt;=971,"20.5",IF(Z103&gt;=856,"20.8",IF(Z103&gt;=741,"21.0",IF(Z103&gt;=601,"21.8","22.5")))))))))))))))))</f>
        <v>10.2</v>
      </c>
      <c r="N103" s="16" t="str">
        <f>IF(Z103="","",(IF(Z103&gt;=2271,"10.6",IF(Z103&gt;=2101,"11.9",IF(Z103&gt;=1991,"12.7",IF(Z103&gt;=1871,"13.5",IF(Z103&gt;=1761,"14.4",IF(Z103&gt;=1651,"15.4",IF(Z103&gt;=1531,"16.5",IF(Z103&gt;=1421,"17.6",IF(Z103&gt;=1311,"19.0",IF(Z103&gt;=1196,"20.3",IF(Z103&gt;=1081,"21.8",IF(Z103&gt;=971,"23.4",IF(Z103&gt;=856,"23.7",IF(Z103&gt;=741,"24.5","24.6"))))))))))))))))</f>
        <v>13.5</v>
      </c>
      <c r="O103" s="15" t="str">
        <f>IF(Z103="","",IF(AE103="",TEXT(AB103,"#,##0.0"),IF(AB103-AE103&gt;0,CONCATENATE(TEXT(AE103,"#,##0.0"),"~",TEXT(AB103,"#,##0.0")),TEXT(AB103,"#,##0.0"))))</f>
        <v>19.8~20.1</v>
      </c>
      <c r="P103" s="13" t="s">
        <v>62</v>
      </c>
      <c r="Q103" s="14" t="s">
        <v>9</v>
      </c>
      <c r="R103" s="13" t="s">
        <v>16</v>
      </c>
      <c r="S103" s="12"/>
      <c r="T103" s="11" t="str">
        <f>IF((LEFT(D103,1)="6"),"☆☆☆☆☆",IF((LEFT(D103,1)="5"),"☆☆☆☆",IF((LEFT(D103,1)="4"),"☆☆☆"," ")))</f>
        <v>☆☆☆</v>
      </c>
      <c r="U103" s="10">
        <f>IF(K103="","",ROUNDDOWN(K103/M103*100,0))</f>
        <v>94</v>
      </c>
      <c r="V103" s="9">
        <f>IF(K103="","",ROUNDDOWN(K103/N103*100,0))</f>
        <v>71</v>
      </c>
      <c r="W103" s="9" t="str">
        <f>IF(Z103="","",IF(AF103="",IF(AC103&lt;55,"",AC103),IF(AF103-AC103&gt;0,CONCATENATE(AC103,"~",AF103),AC103)))</f>
        <v>47~48</v>
      </c>
      <c r="X103" s="8" t="str">
        <f>IF(AC103&lt;55,"",AD103)</f>
        <v/>
      </c>
      <c r="Z103" s="7">
        <v>1900</v>
      </c>
      <c r="AA103" s="7">
        <v>1930</v>
      </c>
      <c r="AB103" s="6">
        <f>IF(Z103="","",(ROUND(IF(Z103&gt;=2759,9.5,IF(Z103&lt;2759,(-2.47/1000000*Z103*Z103)-(8.52/10000*Z103)+30.65)),1)))</f>
        <v>20.100000000000001</v>
      </c>
      <c r="AC103" s="5">
        <f>IF(K103="","",ROUNDDOWN(K103/AB103*100,0))</f>
        <v>47</v>
      </c>
      <c r="AD103" s="5" t="str">
        <f>IF(AC103="","",IF(AC103&gt;=125,"★7.5",IF(AC103&gt;=120,"★7.0",IF(AC103&gt;=115,"★6.5",IF(AC103&gt;=110,"★6.0",IF(AC103&gt;=105,"★5.5",IF(AC103&gt;=100,"★5.0",IF(AC103&gt;=95,"★4.5",IF(AC103&gt;=90,"★4.0",IF(AC103&gt;=85,"★3.5",IF(AC103&gt;=80,"★3.0",IF(AC103&gt;=75,"★2.5",IF(AC103&gt;=70,"★2.0",IF(AC103&gt;=65,"★1.5",IF(AC103&gt;=60,"★1.0",IF(AC103&gt;=55,"★0.5"," "))))))))))))))))</f>
        <v xml:space="preserve"> </v>
      </c>
      <c r="AE103" s="6">
        <f>IF(AA103="","",(ROUND(IF(AA103&gt;=2759,9.5,IF(AA103&lt;2759,(-2.47/1000000*AA103*AA103)-(8.52/10000*AA103)+30.65)),1)))</f>
        <v>19.8</v>
      </c>
      <c r="AF103" s="5">
        <f>IF(AE103="","",IF(K103="","",ROUNDDOWN(K103/AE103*100,0)))</f>
        <v>48</v>
      </c>
      <c r="AG103" s="5" t="str">
        <f>IF(AF103="","",IF(AF103&gt;=125,"★7.5",IF(AF103&gt;=120,"★7.0",IF(AF103&gt;=115,"★6.5",IF(AF103&gt;=110,"★6.0",IF(AF103&gt;=105,"★5.5",IF(AF103&gt;=100,"★5.0",IF(AF103&gt;=95,"★4.5",IF(AF103&gt;=90,"★4.0",IF(AF103&gt;=85,"★3.5",IF(AF103&gt;=80,"★3.0",IF(AF103&gt;=75,"★2.5",IF(AF103&gt;=70,"★2.0",IF(AF103&gt;=65,"★1.5",IF(AF103&gt;=60,"★1.0",IF(AF103&gt;=55,"★0.5"," "))))))))))))))))</f>
        <v xml:space="preserve"> </v>
      </c>
      <c r="AH103" s="4"/>
    </row>
    <row r="104" spans="1:34" ht="24" customHeight="1" x14ac:dyDescent="0.2">
      <c r="A104" s="33"/>
      <c r="B104" s="27"/>
      <c r="C104" s="31" t="s">
        <v>110</v>
      </c>
      <c r="D104" s="12" t="s">
        <v>108</v>
      </c>
      <c r="E104" s="22" t="s">
        <v>109</v>
      </c>
      <c r="F104" s="14" t="s">
        <v>12</v>
      </c>
      <c r="G104" s="13">
        <v>1.9910000000000001</v>
      </c>
      <c r="H104" s="14" t="s">
        <v>11</v>
      </c>
      <c r="I104" s="21" t="str">
        <f>IF(Z104="","",(IF(AA104-Z104&gt;0,CONCATENATE(TEXT(Z104,"#,##0"),"~",TEXT(AA104,"#,##0")),TEXT(Z104,"#,##0"))))</f>
        <v>1,980~1,990</v>
      </c>
      <c r="J104" s="20">
        <v>5</v>
      </c>
      <c r="K104" s="19">
        <v>10.199999999999999</v>
      </c>
      <c r="L104" s="18">
        <f>IF(K104&gt;0,1/K104*34.6*67.1,"")</f>
        <v>227.61372549019609</v>
      </c>
      <c r="M104" s="17" t="str">
        <f>IF(Z104="","",(IF(Z104&gt;=2271,"7.4",IF(Z104&gt;=2101,"8.7",IF(Z104&gt;=1991,"9.4",IF(Z104&gt;=1871,"10.2",IF(Z104&gt;=1761,"11.1",IF(Z104&gt;=1651,"12.2",IF(Z104&gt;=1531,"13.2",IF(Z104&gt;=1421,"14.4",IF(Z104&gt;=1311,"15.8",IF(Z104&gt;=1196,"17.2",IF(Z104&gt;=1081,"18.7",IF(Z104&gt;=971,"20.5",IF(Z104&gt;=856,"20.8",IF(Z104&gt;=741,"21.0",IF(Z104&gt;=601,"21.8","22.5")))))))))))))))))</f>
        <v>10.2</v>
      </c>
      <c r="N104" s="16" t="str">
        <f>IF(Z104="","",(IF(Z104&gt;=2271,"10.6",IF(Z104&gt;=2101,"11.9",IF(Z104&gt;=1991,"12.7",IF(Z104&gt;=1871,"13.5",IF(Z104&gt;=1761,"14.4",IF(Z104&gt;=1651,"15.4",IF(Z104&gt;=1531,"16.5",IF(Z104&gt;=1421,"17.6",IF(Z104&gt;=1311,"19.0",IF(Z104&gt;=1196,"20.3",IF(Z104&gt;=1081,"21.8",IF(Z104&gt;=971,"23.4",IF(Z104&gt;=856,"23.7",IF(Z104&gt;=741,"24.5","24.6"))))))))))))))))</f>
        <v>13.5</v>
      </c>
      <c r="O104" s="15" t="str">
        <f>IF(Z104="","",IF(AE104="",TEXT(AB104,"#,##0.0"),IF(AB104-AE104&gt;0,CONCATENATE(TEXT(AE104,"#,##0.0"),"~",TEXT(AB104,"#,##0.0")),TEXT(AB104,"#,##0.0"))))</f>
        <v>19.2~19.3</v>
      </c>
      <c r="P104" s="13" t="s">
        <v>10</v>
      </c>
      <c r="Q104" s="14" t="s">
        <v>9</v>
      </c>
      <c r="R104" s="13" t="s">
        <v>16</v>
      </c>
      <c r="S104" s="12"/>
      <c r="T104" s="11" t="str">
        <f>IF((LEFT(D104,1)="6"),"☆☆☆☆☆",IF((LEFT(D104,1)="5"),"☆☆☆☆",IF((LEFT(D104,1)="4"),"☆☆☆"," ")))</f>
        <v>☆☆☆</v>
      </c>
      <c r="U104" s="10">
        <f>IF(K104="","",ROUNDDOWN(K104/M104*100,0))</f>
        <v>100</v>
      </c>
      <c r="V104" s="9">
        <f>IF(K104="","",ROUNDDOWN(K104/N104*100,0))</f>
        <v>75</v>
      </c>
      <c r="W104" s="9" t="str">
        <f>IF(Z104="","",IF(AF104="",IF(AC104&lt;55,"",AC104),IF(AF104-AC104&gt;0,CONCATENATE(AC104,"~",AF104),AC104)))</f>
        <v>52~53</v>
      </c>
      <c r="X104" s="8" t="str">
        <f>IF(AC104&lt;55,"",AD104)</f>
        <v/>
      </c>
      <c r="Z104" s="7">
        <v>1980</v>
      </c>
      <c r="AA104" s="7">
        <v>1990</v>
      </c>
      <c r="AB104" s="6">
        <f>IF(Z104="","",(ROUND(IF(Z104&gt;=2759,9.5,IF(Z104&lt;2759,(-2.47/1000000*Z104*Z104)-(8.52/10000*Z104)+30.65)),1)))</f>
        <v>19.3</v>
      </c>
      <c r="AC104" s="5">
        <f>IF(K104="","",ROUNDDOWN(K104/AB104*100,0))</f>
        <v>52</v>
      </c>
      <c r="AD104" s="5" t="str">
        <f>IF(AC104="","",IF(AC104&gt;=125,"★7.5",IF(AC104&gt;=120,"★7.0",IF(AC104&gt;=115,"★6.5",IF(AC104&gt;=110,"★6.0",IF(AC104&gt;=105,"★5.5",IF(AC104&gt;=100,"★5.0",IF(AC104&gt;=95,"★4.5",IF(AC104&gt;=90,"★4.0",IF(AC104&gt;=85,"★3.5",IF(AC104&gt;=80,"★3.0",IF(AC104&gt;=75,"★2.5",IF(AC104&gt;=70,"★2.0",IF(AC104&gt;=65,"★1.5",IF(AC104&gt;=60,"★1.0",IF(AC104&gt;=55,"★0.5"," "))))))))))))))))</f>
        <v xml:space="preserve"> </v>
      </c>
      <c r="AE104" s="6">
        <f>IF(AA104="","",(ROUND(IF(AA104&gt;=2759,9.5,IF(AA104&lt;2759,(-2.47/1000000*AA104*AA104)-(8.52/10000*AA104)+30.65)),1)))</f>
        <v>19.2</v>
      </c>
      <c r="AF104" s="5">
        <f>IF(AE104="","",IF(K104="","",ROUNDDOWN(K104/AE104*100,0)))</f>
        <v>53</v>
      </c>
      <c r="AG104" s="5" t="str">
        <f>IF(AF104="","",IF(AF104&gt;=125,"★7.5",IF(AF104&gt;=120,"★7.0",IF(AF104&gt;=115,"★6.5",IF(AF104&gt;=110,"★6.0",IF(AF104&gt;=105,"★5.5",IF(AF104&gt;=100,"★5.0",IF(AF104&gt;=95,"★4.5",IF(AF104&gt;=90,"★4.0",IF(AF104&gt;=85,"★3.5",IF(AF104&gt;=80,"★3.0",IF(AF104&gt;=75,"★2.5",IF(AF104&gt;=70,"★2.0",IF(AF104&gt;=65,"★1.5",IF(AF104&gt;=60,"★1.0",IF(AF104&gt;=55,"★0.5"," "))))))))))))))))</f>
        <v xml:space="preserve"> </v>
      </c>
      <c r="AH104" s="4"/>
    </row>
    <row r="105" spans="1:34" ht="24" customHeight="1" x14ac:dyDescent="0.2">
      <c r="A105" s="33"/>
      <c r="B105" s="27"/>
      <c r="C105" s="26"/>
      <c r="D105" s="12" t="s">
        <v>108</v>
      </c>
      <c r="E105" s="22" t="s">
        <v>107</v>
      </c>
      <c r="F105" s="14" t="s">
        <v>12</v>
      </c>
      <c r="G105" s="13">
        <v>1.9910000000000001</v>
      </c>
      <c r="H105" s="14" t="s">
        <v>11</v>
      </c>
      <c r="I105" s="21" t="str">
        <f>IF(Z105="","",(IF(AA105-Z105&gt;0,CONCATENATE(TEXT(Z105,"#,##0"),"~",TEXT(AA105,"#,##0")),TEXT(Z105,"#,##0"))))</f>
        <v>2,010~2,020</v>
      </c>
      <c r="J105" s="20">
        <v>5</v>
      </c>
      <c r="K105" s="19">
        <v>10.199999999999999</v>
      </c>
      <c r="L105" s="18">
        <f>IF(K105&gt;0,1/K105*34.6*67.1,"")</f>
        <v>227.61372549019609</v>
      </c>
      <c r="M105" s="17" t="str">
        <f>IF(Z105="","",(IF(Z105&gt;=2271,"7.4",IF(Z105&gt;=2101,"8.7",IF(Z105&gt;=1991,"9.4",IF(Z105&gt;=1871,"10.2",IF(Z105&gt;=1761,"11.1",IF(Z105&gt;=1651,"12.2",IF(Z105&gt;=1531,"13.2",IF(Z105&gt;=1421,"14.4",IF(Z105&gt;=1311,"15.8",IF(Z105&gt;=1196,"17.2",IF(Z105&gt;=1081,"18.7",IF(Z105&gt;=971,"20.5",IF(Z105&gt;=856,"20.8",IF(Z105&gt;=741,"21.0",IF(Z105&gt;=601,"21.8","22.5")))))))))))))))))</f>
        <v>9.4</v>
      </c>
      <c r="N105" s="16" t="str">
        <f>IF(Z105="","",(IF(Z105&gt;=2271,"10.6",IF(Z105&gt;=2101,"11.9",IF(Z105&gt;=1991,"12.7",IF(Z105&gt;=1871,"13.5",IF(Z105&gt;=1761,"14.4",IF(Z105&gt;=1651,"15.4",IF(Z105&gt;=1531,"16.5",IF(Z105&gt;=1421,"17.6",IF(Z105&gt;=1311,"19.0",IF(Z105&gt;=1196,"20.3",IF(Z105&gt;=1081,"21.8",IF(Z105&gt;=971,"23.4",IF(Z105&gt;=856,"23.7",IF(Z105&gt;=741,"24.5","24.6"))))))))))))))))</f>
        <v>12.7</v>
      </c>
      <c r="O105" s="15" t="str">
        <f>IF(Z105="","",IF(AE105="",TEXT(AB105,"#,##0.0"),IF(AB105-AE105&gt;0,CONCATENATE(TEXT(AE105,"#,##0.0"),"~",TEXT(AB105,"#,##0.0")),TEXT(AB105,"#,##0.0"))))</f>
        <v>18.9~19.0</v>
      </c>
      <c r="P105" s="13" t="s">
        <v>10</v>
      </c>
      <c r="Q105" s="14" t="s">
        <v>9</v>
      </c>
      <c r="R105" s="13" t="s">
        <v>16</v>
      </c>
      <c r="S105" s="12"/>
      <c r="T105" s="11" t="str">
        <f>IF((LEFT(D105,1)="6"),"☆☆☆☆☆",IF((LEFT(D105,1)="5"),"☆☆☆☆",IF((LEFT(D105,1)="4"),"☆☆☆"," ")))</f>
        <v>☆☆☆</v>
      </c>
      <c r="U105" s="10">
        <f>IF(K105="","",ROUNDDOWN(K105/M105*100,0))</f>
        <v>108</v>
      </c>
      <c r="V105" s="9">
        <f>IF(K105="","",ROUNDDOWN(K105/N105*100,0))</f>
        <v>80</v>
      </c>
      <c r="W105" s="9">
        <f>IF(Z105="","",IF(AF105="",IF(AC105&lt;55,"",AC105),IF(AF105-AC105&gt;0,CONCATENATE(AC105,"~",AF105),AC105)))</f>
        <v>53</v>
      </c>
      <c r="X105" s="8" t="str">
        <f>IF(AC105&lt;55,"",AD105)</f>
        <v/>
      </c>
      <c r="Z105" s="7">
        <v>2010</v>
      </c>
      <c r="AA105" s="7">
        <v>2020</v>
      </c>
      <c r="AB105" s="6">
        <f>IF(Z105="","",(ROUND(IF(Z105&gt;=2759,9.5,IF(Z105&lt;2759,(-2.47/1000000*Z105*Z105)-(8.52/10000*Z105)+30.65)),1)))</f>
        <v>19</v>
      </c>
      <c r="AC105" s="5">
        <f>IF(K105="","",ROUNDDOWN(K105/AB105*100,0))</f>
        <v>53</v>
      </c>
      <c r="AD105" s="5" t="str">
        <f>IF(AC105="","",IF(AC105&gt;=125,"★7.5",IF(AC105&gt;=120,"★7.0",IF(AC105&gt;=115,"★6.5",IF(AC105&gt;=110,"★6.0",IF(AC105&gt;=105,"★5.5",IF(AC105&gt;=100,"★5.0",IF(AC105&gt;=95,"★4.5",IF(AC105&gt;=90,"★4.0",IF(AC105&gt;=85,"★3.5",IF(AC105&gt;=80,"★3.0",IF(AC105&gt;=75,"★2.5",IF(AC105&gt;=70,"★2.0",IF(AC105&gt;=65,"★1.5",IF(AC105&gt;=60,"★1.0",IF(AC105&gt;=55,"★0.5"," "))))))))))))))))</f>
        <v xml:space="preserve"> </v>
      </c>
      <c r="AE105" s="6">
        <f>IF(AA105="","",(ROUND(IF(AA105&gt;=2759,9.5,IF(AA105&lt;2759,(-2.47/1000000*AA105*AA105)-(8.52/10000*AA105)+30.65)),1)))</f>
        <v>18.899999999999999</v>
      </c>
      <c r="AF105" s="5">
        <f>IF(AE105="","",IF(K105="","",ROUNDDOWN(K105/AE105*100,0)))</f>
        <v>53</v>
      </c>
      <c r="AG105" s="5" t="str">
        <f>IF(AF105="","",IF(AF105&gt;=125,"★7.5",IF(AF105&gt;=120,"★7.0",IF(AF105&gt;=115,"★6.5",IF(AF105&gt;=110,"★6.0",IF(AF105&gt;=105,"★5.5",IF(AF105&gt;=100,"★5.0",IF(AF105&gt;=95,"★4.5",IF(AF105&gt;=90,"★4.0",IF(AF105&gt;=85,"★3.5",IF(AF105&gt;=80,"★3.0",IF(AF105&gt;=75,"★2.5",IF(AF105&gt;=70,"★2.0",IF(AF105&gt;=65,"★1.5",IF(AF105&gt;=60,"★1.0",IF(AF105&gt;=55,"★0.5"," "))))))))))))))))</f>
        <v xml:space="preserve"> </v>
      </c>
      <c r="AH105" s="4"/>
    </row>
    <row r="106" spans="1:34" ht="24" customHeight="1" x14ac:dyDescent="0.2">
      <c r="A106" s="33"/>
      <c r="B106" s="30"/>
      <c r="C106" s="29"/>
      <c r="D106" s="12" t="s">
        <v>106</v>
      </c>
      <c r="E106" s="22" t="s">
        <v>105</v>
      </c>
      <c r="F106" s="14" t="s">
        <v>104</v>
      </c>
      <c r="G106" s="13">
        <v>2.996</v>
      </c>
      <c r="H106" s="14" t="s">
        <v>18</v>
      </c>
      <c r="I106" s="21" t="str">
        <f>IF(Z106="","",(IF(AA106-Z106&gt;0,CONCATENATE(TEXT(Z106,"#,##0"),"~",TEXT(AA106,"#,##0")),TEXT(Z106,"#,##0"))))</f>
        <v>1,900~1,920</v>
      </c>
      <c r="J106" s="20">
        <v>5</v>
      </c>
      <c r="K106" s="19">
        <v>9.5</v>
      </c>
      <c r="L106" s="18">
        <f>IF(K106&gt;0,1/K106*34.6*67.1,"")</f>
        <v>244.38526315789471</v>
      </c>
      <c r="M106" s="17" t="str">
        <f>IF(Z106="","",(IF(Z106&gt;=2271,"7.4",IF(Z106&gt;=2101,"8.7",IF(Z106&gt;=1991,"9.4",IF(Z106&gt;=1871,"10.2",IF(Z106&gt;=1761,"11.1",IF(Z106&gt;=1651,"12.2",IF(Z106&gt;=1531,"13.2",IF(Z106&gt;=1421,"14.4",IF(Z106&gt;=1311,"15.8",IF(Z106&gt;=1196,"17.2",IF(Z106&gt;=1081,"18.7",IF(Z106&gt;=971,"20.5",IF(Z106&gt;=856,"20.8",IF(Z106&gt;=741,"21.0",IF(Z106&gt;=601,"21.8","22.5")))))))))))))))))</f>
        <v>10.2</v>
      </c>
      <c r="N106" s="16" t="str">
        <f>IF(Z106="","",(IF(Z106&gt;=2271,"10.6",IF(Z106&gt;=2101,"11.9",IF(Z106&gt;=1991,"12.7",IF(Z106&gt;=1871,"13.5",IF(Z106&gt;=1761,"14.4",IF(Z106&gt;=1651,"15.4",IF(Z106&gt;=1531,"16.5",IF(Z106&gt;=1421,"17.6",IF(Z106&gt;=1311,"19.0",IF(Z106&gt;=1196,"20.3",IF(Z106&gt;=1081,"21.8",IF(Z106&gt;=971,"23.4",IF(Z106&gt;=856,"23.7",IF(Z106&gt;=741,"24.5","24.6"))))))))))))))))</f>
        <v>13.5</v>
      </c>
      <c r="O106" s="15" t="str">
        <f>IF(Z106="","",IF(AE106="",TEXT(AB106,"#,##0.0"),IF(AB106-AE106&gt;0,CONCATENATE(TEXT(AE106,"#,##0.0"),"~",TEXT(AB106,"#,##0.0")),TEXT(AB106,"#,##0.0"))))</f>
        <v>19.9~20.1</v>
      </c>
      <c r="P106" s="13" t="s">
        <v>62</v>
      </c>
      <c r="Q106" s="14" t="s">
        <v>9</v>
      </c>
      <c r="R106" s="13" t="s">
        <v>16</v>
      </c>
      <c r="S106" s="12"/>
      <c r="T106" s="11" t="str">
        <f>IF((LEFT(D106,1)="6"),"☆☆☆☆☆",IF((LEFT(D106,1)="5"),"☆☆☆☆",IF((LEFT(D106,1)="4"),"☆☆☆"," ")))</f>
        <v>☆☆☆</v>
      </c>
      <c r="U106" s="10">
        <f>IF(K106="","",ROUNDDOWN(K106/M106*100,0))</f>
        <v>93</v>
      </c>
      <c r="V106" s="9">
        <f>IF(K106="","",ROUNDDOWN(K106/N106*100,0))</f>
        <v>70</v>
      </c>
      <c r="W106" s="9">
        <f>IF(Z106="","",IF(AF106="",IF(AC106&lt;55,"",AC106),IF(AF106-AC106&gt;0,CONCATENATE(AC106,"~",AF106),AC106)))</f>
        <v>47</v>
      </c>
      <c r="X106" s="8" t="str">
        <f>IF(AC106&lt;55,"",AD106)</f>
        <v/>
      </c>
      <c r="Z106" s="7">
        <v>1900</v>
      </c>
      <c r="AA106" s="7">
        <v>1920</v>
      </c>
      <c r="AB106" s="6">
        <f>IF(Z106="","",(ROUND(IF(Z106&gt;=2759,9.5,IF(Z106&lt;2759,(-2.47/1000000*Z106*Z106)-(8.52/10000*Z106)+30.65)),1)))</f>
        <v>20.100000000000001</v>
      </c>
      <c r="AC106" s="5">
        <f>IF(K106="","",ROUNDDOWN(K106/AB106*100,0))</f>
        <v>47</v>
      </c>
      <c r="AD106" s="5" t="str">
        <f>IF(AC106="","",IF(AC106&gt;=125,"★7.5",IF(AC106&gt;=120,"★7.0",IF(AC106&gt;=115,"★6.5",IF(AC106&gt;=110,"★6.0",IF(AC106&gt;=105,"★5.5",IF(AC106&gt;=100,"★5.0",IF(AC106&gt;=95,"★4.5",IF(AC106&gt;=90,"★4.0",IF(AC106&gt;=85,"★3.5",IF(AC106&gt;=80,"★3.0",IF(AC106&gt;=75,"★2.5",IF(AC106&gt;=70,"★2.0",IF(AC106&gt;=65,"★1.5",IF(AC106&gt;=60,"★1.0",IF(AC106&gt;=55,"★0.5"," "))))))))))))))))</f>
        <v xml:space="preserve"> </v>
      </c>
      <c r="AE106" s="6">
        <f>IF(AA106="","",(ROUND(IF(AA106&gt;=2759,9.5,IF(AA106&lt;2759,(-2.47/1000000*AA106*AA106)-(8.52/10000*AA106)+30.65)),1)))</f>
        <v>19.899999999999999</v>
      </c>
      <c r="AF106" s="5">
        <f>IF(AE106="","",IF(K106="","",ROUNDDOWN(K106/AE106*100,0)))</f>
        <v>47</v>
      </c>
      <c r="AG106" s="5" t="str">
        <f>IF(AF106="","",IF(AF106&gt;=125,"★7.5",IF(AF106&gt;=120,"★7.0",IF(AF106&gt;=115,"★6.5",IF(AF106&gt;=110,"★6.0",IF(AF106&gt;=105,"★5.5",IF(AF106&gt;=100,"★5.0",IF(AF106&gt;=95,"★4.5",IF(AF106&gt;=90,"★4.0",IF(AF106&gt;=85,"★3.5",IF(AF106&gt;=80,"★3.0",IF(AF106&gt;=75,"★2.5",IF(AF106&gt;=70,"★2.0",IF(AF106&gt;=65,"★1.5",IF(AF106&gt;=60,"★1.0",IF(AF106&gt;=55,"★0.5"," "))))))))))))))))</f>
        <v xml:space="preserve"> </v>
      </c>
      <c r="AH106" s="4"/>
    </row>
    <row r="107" spans="1:34" ht="24" customHeight="1" x14ac:dyDescent="0.2">
      <c r="A107" s="33"/>
      <c r="B107" s="27"/>
      <c r="C107" s="31" t="s">
        <v>103</v>
      </c>
      <c r="D107" s="12" t="s">
        <v>100</v>
      </c>
      <c r="E107" s="22" t="s">
        <v>102</v>
      </c>
      <c r="F107" s="14" t="s">
        <v>49</v>
      </c>
      <c r="G107" s="13">
        <v>2.996</v>
      </c>
      <c r="H107" s="14" t="s">
        <v>18</v>
      </c>
      <c r="I107" s="21" t="str">
        <f>IF(Z107="","",(IF(AA107-Z107&gt;0,CONCATENATE(TEXT(Z107,"#,##0"),"~",TEXT(AA107,"#,##0")),TEXT(Z107,"#,##0"))))</f>
        <v>2,430</v>
      </c>
      <c r="J107" s="20">
        <v>7</v>
      </c>
      <c r="K107" s="19">
        <v>9.6</v>
      </c>
      <c r="L107" s="18">
        <f>IF(K107&gt;0,1/K107*34.6*67.1,"")</f>
        <v>241.83958333333334</v>
      </c>
      <c r="M107" s="17" t="str">
        <f>IF(Z107="","",(IF(Z107&gt;=2271,"7.4",IF(Z107&gt;=2101,"8.7",IF(Z107&gt;=1991,"9.4",IF(Z107&gt;=1871,"10.2",IF(Z107&gt;=1761,"11.1",IF(Z107&gt;=1651,"12.2",IF(Z107&gt;=1531,"13.2",IF(Z107&gt;=1421,"14.4",IF(Z107&gt;=1311,"15.8",IF(Z107&gt;=1196,"17.2",IF(Z107&gt;=1081,"18.7",IF(Z107&gt;=971,"20.5",IF(Z107&gt;=856,"20.8",IF(Z107&gt;=741,"21.0",IF(Z107&gt;=601,"21.8","22.5")))))))))))))))))</f>
        <v>7.4</v>
      </c>
      <c r="N107" s="16" t="str">
        <f>IF(Z107="","",(IF(Z107&gt;=2271,"10.6",IF(Z107&gt;=2101,"11.9",IF(Z107&gt;=1991,"12.7",IF(Z107&gt;=1871,"13.5",IF(Z107&gt;=1761,"14.4",IF(Z107&gt;=1651,"15.4",IF(Z107&gt;=1531,"16.5",IF(Z107&gt;=1421,"17.6",IF(Z107&gt;=1311,"19.0",IF(Z107&gt;=1196,"20.3",IF(Z107&gt;=1081,"21.8",IF(Z107&gt;=971,"23.4",IF(Z107&gt;=856,"23.7",IF(Z107&gt;=741,"24.5","24.6"))))))))))))))))</f>
        <v>10.6</v>
      </c>
      <c r="O107" s="15" t="str">
        <f>IF(Z107="","",IF(AE107="",TEXT(AB107,"#,##0.0"),IF(AB107-AE107&gt;0,CONCATENATE(TEXT(AE107,"#,##0.0"),"~",TEXT(AB107,"#,##0.0")),TEXT(AB107,"#,##0.0"))))</f>
        <v>14.0</v>
      </c>
      <c r="P107" s="13" t="s">
        <v>10</v>
      </c>
      <c r="Q107" s="14" t="s">
        <v>9</v>
      </c>
      <c r="R107" s="13" t="s">
        <v>16</v>
      </c>
      <c r="S107" s="12"/>
      <c r="T107" s="11" t="str">
        <f>IF((LEFT(D107,1)="6"),"☆☆☆☆☆",IF((LEFT(D107,1)="5"),"☆☆☆☆",IF((LEFT(D107,1)="4"),"☆☆☆"," ")))</f>
        <v>☆☆☆</v>
      </c>
      <c r="U107" s="10">
        <f>IF(K107="","",ROUNDDOWN(K107/M107*100,0))</f>
        <v>129</v>
      </c>
      <c r="V107" s="9">
        <f>IF(K107="","",ROUNDDOWN(K107/N107*100,0))</f>
        <v>90</v>
      </c>
      <c r="W107" s="9">
        <f>IF(Z107="","",IF(AF107="",IF(AC107&lt;55,"",AC107),IF(AF107-AC107&gt;0,CONCATENATE(AC107,"~",AF107),AC107)))</f>
        <v>68</v>
      </c>
      <c r="X107" s="8" t="str">
        <f>IF(AC107&lt;55,"",AD107)</f>
        <v>★1.5</v>
      </c>
      <c r="Z107" s="7">
        <v>2430</v>
      </c>
      <c r="AA107" s="7">
        <v>2430</v>
      </c>
      <c r="AB107" s="6">
        <f>IF(Z107="","",(ROUND(IF(Z107&gt;=2759,9.5,IF(Z107&lt;2759,(-2.47/1000000*Z107*Z107)-(8.52/10000*Z107)+30.65)),1)))</f>
        <v>14</v>
      </c>
      <c r="AC107" s="5">
        <f>IF(K107="","",ROUNDDOWN(K107/AB107*100,0))</f>
        <v>68</v>
      </c>
      <c r="AD107" s="5" t="str">
        <f>IF(AC107="","",IF(AC107&gt;=125,"★7.5",IF(AC107&gt;=120,"★7.0",IF(AC107&gt;=115,"★6.5",IF(AC107&gt;=110,"★6.0",IF(AC107&gt;=105,"★5.5",IF(AC107&gt;=100,"★5.0",IF(AC107&gt;=95,"★4.5",IF(AC107&gt;=90,"★4.0",IF(AC107&gt;=85,"★3.5",IF(AC107&gt;=80,"★3.0",IF(AC107&gt;=75,"★2.5",IF(AC107&gt;=70,"★2.0",IF(AC107&gt;=65,"★1.5",IF(AC107&gt;=60,"★1.0",IF(AC107&gt;=55,"★0.5"," "))))))))))))))))</f>
        <v>★1.5</v>
      </c>
      <c r="AE107" s="6">
        <f>IF(AA107="","",(ROUND(IF(AA107&gt;=2759,9.5,IF(AA107&lt;2759,(-2.47/1000000*AA107*AA107)-(8.52/10000*AA107)+30.65)),1)))</f>
        <v>14</v>
      </c>
      <c r="AF107" s="5">
        <f>IF(AE107="","",IF(K107="","",ROUNDDOWN(K107/AE107*100,0)))</f>
        <v>68</v>
      </c>
      <c r="AG107" s="5" t="str">
        <f>IF(AF107="","",IF(AF107&gt;=125,"★7.5",IF(AF107&gt;=120,"★7.0",IF(AF107&gt;=115,"★6.5",IF(AF107&gt;=110,"★6.0",IF(AF107&gt;=105,"★5.5",IF(AF107&gt;=100,"★5.0",IF(AF107&gt;=95,"★4.5",IF(AF107&gt;=90,"★4.0",IF(AF107&gt;=85,"★3.5",IF(AF107&gt;=80,"★3.0",IF(AF107&gt;=75,"★2.5",IF(AF107&gt;=70,"★2.0",IF(AF107&gt;=65,"★1.5",IF(AF107&gt;=60,"★1.0",IF(AF107&gt;=55,"★0.5"," "))))))))))))))))</f>
        <v>★1.5</v>
      </c>
      <c r="AH107" s="4"/>
    </row>
    <row r="108" spans="1:34" ht="24" customHeight="1" x14ac:dyDescent="0.2">
      <c r="A108" s="33"/>
      <c r="B108" s="27"/>
      <c r="C108" s="26"/>
      <c r="D108" s="12" t="s">
        <v>100</v>
      </c>
      <c r="E108" s="22" t="s">
        <v>101</v>
      </c>
      <c r="F108" s="14" t="s">
        <v>49</v>
      </c>
      <c r="G108" s="13">
        <v>2.996</v>
      </c>
      <c r="H108" s="14" t="s">
        <v>18</v>
      </c>
      <c r="I108" s="21" t="str">
        <f>IF(Z108="","",(IF(AA108-Z108&gt;0,CONCATENATE(TEXT(Z108,"#,##0"),"~",TEXT(AA108,"#,##0")),TEXT(Z108,"#,##0"))))</f>
        <v>2,450</v>
      </c>
      <c r="J108" s="20">
        <v>7</v>
      </c>
      <c r="K108" s="19">
        <v>9.6</v>
      </c>
      <c r="L108" s="18">
        <f>IF(K108&gt;0,1/K108*34.6*67.1,"")</f>
        <v>241.83958333333334</v>
      </c>
      <c r="M108" s="17" t="str">
        <f>IF(Z108="","",(IF(Z108&gt;=2271,"7.4",IF(Z108&gt;=2101,"8.7",IF(Z108&gt;=1991,"9.4",IF(Z108&gt;=1871,"10.2",IF(Z108&gt;=1761,"11.1",IF(Z108&gt;=1651,"12.2",IF(Z108&gt;=1531,"13.2",IF(Z108&gt;=1421,"14.4",IF(Z108&gt;=1311,"15.8",IF(Z108&gt;=1196,"17.2",IF(Z108&gt;=1081,"18.7",IF(Z108&gt;=971,"20.5",IF(Z108&gt;=856,"20.8",IF(Z108&gt;=741,"21.0",IF(Z108&gt;=601,"21.8","22.5")))))))))))))))))</f>
        <v>7.4</v>
      </c>
      <c r="N108" s="16" t="str">
        <f>IF(Z108="","",(IF(Z108&gt;=2271,"10.6",IF(Z108&gt;=2101,"11.9",IF(Z108&gt;=1991,"12.7",IF(Z108&gt;=1871,"13.5",IF(Z108&gt;=1761,"14.4",IF(Z108&gt;=1651,"15.4",IF(Z108&gt;=1531,"16.5",IF(Z108&gt;=1421,"17.6",IF(Z108&gt;=1311,"19.0",IF(Z108&gt;=1196,"20.3",IF(Z108&gt;=1081,"21.8",IF(Z108&gt;=971,"23.4",IF(Z108&gt;=856,"23.7",IF(Z108&gt;=741,"24.5","24.6"))))))))))))))))</f>
        <v>10.6</v>
      </c>
      <c r="O108" s="15" t="str">
        <f>IF(Z108="","",IF(AE108="",TEXT(AB108,"#,##0.0"),IF(AB108-AE108&gt;0,CONCATENATE(TEXT(AE108,"#,##0.0"),"~",TEXT(AB108,"#,##0.0")),TEXT(AB108,"#,##0.0"))))</f>
        <v>13.7</v>
      </c>
      <c r="P108" s="13" t="s">
        <v>10</v>
      </c>
      <c r="Q108" s="14" t="s">
        <v>9</v>
      </c>
      <c r="R108" s="13" t="s">
        <v>16</v>
      </c>
      <c r="S108" s="12"/>
      <c r="T108" s="11" t="str">
        <f>IF((LEFT(D108,1)="6"),"☆☆☆☆☆",IF((LEFT(D108,1)="5"),"☆☆☆☆",IF((LEFT(D108,1)="4"),"☆☆☆"," ")))</f>
        <v>☆☆☆</v>
      </c>
      <c r="U108" s="10">
        <f>IF(K108="","",ROUNDDOWN(K108/M108*100,0))</f>
        <v>129</v>
      </c>
      <c r="V108" s="9">
        <f>IF(K108="","",ROUNDDOWN(K108/N108*100,0))</f>
        <v>90</v>
      </c>
      <c r="W108" s="9">
        <f>IF(Z108="","",IF(AF108="",IF(AC108&lt;55,"",AC108),IF(AF108-AC108&gt;0,CONCATENATE(AC108,"~",AF108),AC108)))</f>
        <v>70</v>
      </c>
      <c r="X108" s="8" t="str">
        <f>IF(AC108&lt;55,"",AD108)</f>
        <v>★2.0</v>
      </c>
      <c r="Z108" s="7">
        <v>2450</v>
      </c>
      <c r="AA108" s="7">
        <v>2450</v>
      </c>
      <c r="AB108" s="6">
        <f>IF(Z108="","",(ROUND(IF(Z108&gt;=2759,9.5,IF(Z108&lt;2759,(-2.47/1000000*Z108*Z108)-(8.52/10000*Z108)+30.65)),1)))</f>
        <v>13.7</v>
      </c>
      <c r="AC108" s="5">
        <f>IF(K108="","",ROUNDDOWN(K108/AB108*100,0))</f>
        <v>70</v>
      </c>
      <c r="AD108" s="5" t="str">
        <f>IF(AC108="","",IF(AC108&gt;=125,"★7.5",IF(AC108&gt;=120,"★7.0",IF(AC108&gt;=115,"★6.5",IF(AC108&gt;=110,"★6.0",IF(AC108&gt;=105,"★5.5",IF(AC108&gt;=100,"★5.0",IF(AC108&gt;=95,"★4.5",IF(AC108&gt;=90,"★4.0",IF(AC108&gt;=85,"★3.5",IF(AC108&gt;=80,"★3.0",IF(AC108&gt;=75,"★2.5",IF(AC108&gt;=70,"★2.0",IF(AC108&gt;=65,"★1.5",IF(AC108&gt;=60,"★1.0",IF(AC108&gt;=55,"★0.5"," "))))))))))))))))</f>
        <v>★2.0</v>
      </c>
      <c r="AE108" s="6">
        <f>IF(AA108="","",(ROUND(IF(AA108&gt;=2759,9.5,IF(AA108&lt;2759,(-2.47/1000000*AA108*AA108)-(8.52/10000*AA108)+30.65)),1)))</f>
        <v>13.7</v>
      </c>
      <c r="AF108" s="5">
        <f>IF(AE108="","",IF(K108="","",ROUNDDOWN(K108/AE108*100,0)))</f>
        <v>70</v>
      </c>
      <c r="AG108" s="5" t="str">
        <f>IF(AF108="","",IF(AF108&gt;=125,"★7.5",IF(AF108&gt;=120,"★7.0",IF(AF108&gt;=115,"★6.5",IF(AF108&gt;=110,"★6.0",IF(AF108&gt;=105,"★5.5",IF(AF108&gt;=100,"★5.0",IF(AF108&gt;=95,"★4.5",IF(AF108&gt;=90,"★4.0",IF(AF108&gt;=85,"★3.5",IF(AF108&gt;=80,"★3.0",IF(AF108&gt;=75,"★2.5",IF(AF108&gt;=70,"★2.0",IF(AF108&gt;=65,"★1.5",IF(AF108&gt;=60,"★1.0",IF(AF108&gt;=55,"★0.5"," "))))))))))))))))</f>
        <v>★2.0</v>
      </c>
      <c r="AH108" s="4"/>
    </row>
    <row r="109" spans="1:34" ht="24" customHeight="1" x14ac:dyDescent="0.2">
      <c r="A109" s="33"/>
      <c r="B109" s="27"/>
      <c r="C109" s="26"/>
      <c r="D109" s="12" t="s">
        <v>100</v>
      </c>
      <c r="E109" s="22" t="s">
        <v>99</v>
      </c>
      <c r="F109" s="14" t="s">
        <v>49</v>
      </c>
      <c r="G109" s="13">
        <v>2.996</v>
      </c>
      <c r="H109" s="14" t="s">
        <v>18</v>
      </c>
      <c r="I109" s="21" t="str">
        <f>IF(Z109="","",(IF(AA109-Z109&gt;0,CONCATENATE(TEXT(Z109,"#,##0"),"~",TEXT(AA109,"#,##0")),TEXT(Z109,"#,##0"))))</f>
        <v>2,430~2,450</v>
      </c>
      <c r="J109" s="20">
        <v>7</v>
      </c>
      <c r="K109" s="19">
        <v>9.4</v>
      </c>
      <c r="L109" s="18">
        <f>IF(K109&gt;0,1/K109*34.6*67.1,"")</f>
        <v>246.9851063829787</v>
      </c>
      <c r="M109" s="17" t="str">
        <f>IF(Z109="","",(IF(Z109&gt;=2271,"7.4",IF(Z109&gt;=2101,"8.7",IF(Z109&gt;=1991,"9.4",IF(Z109&gt;=1871,"10.2",IF(Z109&gt;=1761,"11.1",IF(Z109&gt;=1651,"12.2",IF(Z109&gt;=1531,"13.2",IF(Z109&gt;=1421,"14.4",IF(Z109&gt;=1311,"15.8",IF(Z109&gt;=1196,"17.2",IF(Z109&gt;=1081,"18.7",IF(Z109&gt;=971,"20.5",IF(Z109&gt;=856,"20.8",IF(Z109&gt;=741,"21.0",IF(Z109&gt;=601,"21.8","22.5")))))))))))))))))</f>
        <v>7.4</v>
      </c>
      <c r="N109" s="16" t="str">
        <f>IF(Z109="","",(IF(Z109&gt;=2271,"10.6",IF(Z109&gt;=2101,"11.9",IF(Z109&gt;=1991,"12.7",IF(Z109&gt;=1871,"13.5",IF(Z109&gt;=1761,"14.4",IF(Z109&gt;=1651,"15.4",IF(Z109&gt;=1531,"16.5",IF(Z109&gt;=1421,"17.6",IF(Z109&gt;=1311,"19.0",IF(Z109&gt;=1196,"20.3",IF(Z109&gt;=1081,"21.8",IF(Z109&gt;=971,"23.4",IF(Z109&gt;=856,"23.7",IF(Z109&gt;=741,"24.5","24.6"))))))))))))))))</f>
        <v>10.6</v>
      </c>
      <c r="O109" s="15" t="str">
        <f>IF(Z109="","",IF(AE109="",TEXT(AB109,"#,##0.0"),IF(AB109-AE109&gt;0,CONCATENATE(TEXT(AE109,"#,##0.0"),"~",TEXT(AB109,"#,##0.0")),TEXT(AB109,"#,##0.0"))))</f>
        <v>13.7~14.0</v>
      </c>
      <c r="P109" s="13" t="s">
        <v>10</v>
      </c>
      <c r="Q109" s="14" t="s">
        <v>9</v>
      </c>
      <c r="R109" s="13" t="s">
        <v>16</v>
      </c>
      <c r="S109" s="12"/>
      <c r="T109" s="11" t="str">
        <f>IF((LEFT(D109,1)="6"),"☆☆☆☆☆",IF((LEFT(D109,1)="5"),"☆☆☆☆",IF((LEFT(D109,1)="4"),"☆☆☆"," ")))</f>
        <v>☆☆☆</v>
      </c>
      <c r="U109" s="10">
        <f>IF(K109="","",ROUNDDOWN(K109/M109*100,0))</f>
        <v>127</v>
      </c>
      <c r="V109" s="9">
        <f>IF(K109="","",ROUNDDOWN(K109/N109*100,0))</f>
        <v>88</v>
      </c>
      <c r="W109" s="9" t="str">
        <f>IF(Z109="","",IF(AF109="",IF(AC109&lt;55,"",AC109),IF(AF109-AC109&gt;0,CONCATENATE(AC109,"~",AF109),AC109)))</f>
        <v>67~68</v>
      </c>
      <c r="X109" s="8" t="str">
        <f>IF(AC109&lt;55,"",AD109)</f>
        <v>★1.5</v>
      </c>
      <c r="Z109" s="7">
        <v>2430</v>
      </c>
      <c r="AA109" s="7">
        <v>2450</v>
      </c>
      <c r="AB109" s="6">
        <f>IF(Z109="","",(ROUND(IF(Z109&gt;=2759,9.5,IF(Z109&lt;2759,(-2.47/1000000*Z109*Z109)-(8.52/10000*Z109)+30.65)),1)))</f>
        <v>14</v>
      </c>
      <c r="AC109" s="5">
        <f>IF(K109="","",ROUNDDOWN(K109/AB109*100,0))</f>
        <v>67</v>
      </c>
      <c r="AD109" s="5" t="str">
        <f>IF(AC109="","",IF(AC109&gt;=125,"★7.5",IF(AC109&gt;=120,"★7.0",IF(AC109&gt;=115,"★6.5",IF(AC109&gt;=110,"★6.0",IF(AC109&gt;=105,"★5.5",IF(AC109&gt;=100,"★5.0",IF(AC109&gt;=95,"★4.5",IF(AC109&gt;=90,"★4.0",IF(AC109&gt;=85,"★3.5",IF(AC109&gt;=80,"★3.0",IF(AC109&gt;=75,"★2.5",IF(AC109&gt;=70,"★2.0",IF(AC109&gt;=65,"★1.5",IF(AC109&gt;=60,"★1.0",IF(AC109&gt;=55,"★0.5"," "))))))))))))))))</f>
        <v>★1.5</v>
      </c>
      <c r="AE109" s="6">
        <f>IF(AA109="","",(ROUND(IF(AA109&gt;=2759,9.5,IF(AA109&lt;2759,(-2.47/1000000*AA109*AA109)-(8.52/10000*AA109)+30.65)),1)))</f>
        <v>13.7</v>
      </c>
      <c r="AF109" s="5">
        <f>IF(AE109="","",IF(K109="","",ROUNDDOWN(K109/AE109*100,0)))</f>
        <v>68</v>
      </c>
      <c r="AG109" s="5" t="str">
        <f>IF(AF109="","",IF(AF109&gt;=125,"★7.5",IF(AF109&gt;=120,"★7.0",IF(AF109&gt;=115,"★6.5",IF(AF109&gt;=110,"★6.0",IF(AF109&gt;=105,"★5.5",IF(AF109&gt;=100,"★5.0",IF(AF109&gt;=95,"★4.5",IF(AF109&gt;=90,"★4.0",IF(AF109&gt;=85,"★3.5",IF(AF109&gt;=80,"★3.0",IF(AF109&gt;=75,"★2.5",IF(AF109&gt;=70,"★2.0",IF(AF109&gt;=65,"★1.5",IF(AF109&gt;=60,"★1.0",IF(AF109&gt;=55,"★0.5"," "))))))))))))))))</f>
        <v>★1.5</v>
      </c>
      <c r="AH109" s="4"/>
    </row>
    <row r="110" spans="1:34" ht="24" customHeight="1" x14ac:dyDescent="0.2">
      <c r="A110" s="33"/>
      <c r="B110" s="30"/>
      <c r="C110" s="29"/>
      <c r="D110" s="12" t="s">
        <v>98</v>
      </c>
      <c r="E110" s="22" t="s">
        <v>97</v>
      </c>
      <c r="F110" s="14" t="s">
        <v>89</v>
      </c>
      <c r="G110" s="13">
        <v>2.996</v>
      </c>
      <c r="H110" s="14" t="s">
        <v>18</v>
      </c>
      <c r="I110" s="21" t="str">
        <f>IF(Z110="","",(IF(AA110-Z110&gt;0,CONCATENATE(TEXT(Z110,"#,##0"),"~",TEXT(AA110,"#,##0")),TEXT(Z110,"#,##0"))))</f>
        <v>2,430~2,450</v>
      </c>
      <c r="J110" s="20">
        <v>7</v>
      </c>
      <c r="K110" s="19">
        <v>9.4</v>
      </c>
      <c r="L110" s="18">
        <f>IF(K110&gt;0,1/K110*34.6*67.1,"")</f>
        <v>246.9851063829787</v>
      </c>
      <c r="M110" s="17" t="str">
        <f>IF(Z110="","",(IF(Z110&gt;=2271,"7.4",IF(Z110&gt;=2101,"8.7",IF(Z110&gt;=1991,"9.4",IF(Z110&gt;=1871,"10.2",IF(Z110&gt;=1761,"11.1",IF(Z110&gt;=1651,"12.2",IF(Z110&gt;=1531,"13.2",IF(Z110&gt;=1421,"14.4",IF(Z110&gt;=1311,"15.8",IF(Z110&gt;=1196,"17.2",IF(Z110&gt;=1081,"18.7",IF(Z110&gt;=971,"20.5",IF(Z110&gt;=856,"20.8",IF(Z110&gt;=741,"21.0",IF(Z110&gt;=601,"21.8","22.5")))))))))))))))))</f>
        <v>7.4</v>
      </c>
      <c r="N110" s="16" t="str">
        <f>IF(Z110="","",(IF(Z110&gt;=2271,"10.6",IF(Z110&gt;=2101,"11.9",IF(Z110&gt;=1991,"12.7",IF(Z110&gt;=1871,"13.5",IF(Z110&gt;=1761,"14.4",IF(Z110&gt;=1651,"15.4",IF(Z110&gt;=1531,"16.5",IF(Z110&gt;=1421,"17.6",IF(Z110&gt;=1311,"19.0",IF(Z110&gt;=1196,"20.3",IF(Z110&gt;=1081,"21.8",IF(Z110&gt;=971,"23.4",IF(Z110&gt;=856,"23.7",IF(Z110&gt;=741,"24.5","24.6"))))))))))))))))</f>
        <v>10.6</v>
      </c>
      <c r="O110" s="15" t="str">
        <f>IF(Z110="","",IF(AE110="",TEXT(AB110,"#,##0.0"),IF(AB110-AE110&gt;0,CONCATENATE(TEXT(AE110,"#,##0.0"),"~",TEXT(AB110,"#,##0.0")),TEXT(AB110,"#,##0.0"))))</f>
        <v>13.7~14.0</v>
      </c>
      <c r="P110" s="13" t="s">
        <v>10</v>
      </c>
      <c r="Q110" s="14" t="s">
        <v>9</v>
      </c>
      <c r="R110" s="13" t="s">
        <v>16</v>
      </c>
      <c r="S110" s="12"/>
      <c r="T110" s="11" t="str">
        <f>IF((LEFT(D110,1)="6"),"☆☆☆☆☆",IF((LEFT(D110,1)="5"),"☆☆☆☆",IF((LEFT(D110,1)="4"),"☆☆☆"," ")))</f>
        <v>☆☆☆☆</v>
      </c>
      <c r="U110" s="10">
        <f>IF(K110="","",ROUNDDOWN(K110/M110*100,0))</f>
        <v>127</v>
      </c>
      <c r="V110" s="9">
        <f>IF(K110="","",ROUNDDOWN(K110/N110*100,0))</f>
        <v>88</v>
      </c>
      <c r="W110" s="9" t="str">
        <f>IF(Z110="","",IF(AF110="",IF(AC110&lt;55,"",AC110),IF(AF110-AC110&gt;0,CONCATENATE(AC110,"~",AF110),AC110)))</f>
        <v>67~68</v>
      </c>
      <c r="X110" s="8" t="str">
        <f>IF(AC110&lt;55,"",AD110)</f>
        <v>★1.5</v>
      </c>
      <c r="Z110" s="7">
        <v>2430</v>
      </c>
      <c r="AA110" s="7">
        <v>2450</v>
      </c>
      <c r="AB110" s="6">
        <f>IF(Z110="","",(ROUND(IF(Z110&gt;=2759,9.5,IF(Z110&lt;2759,(-2.47/1000000*Z110*Z110)-(8.52/10000*Z110)+30.65)),1)))</f>
        <v>14</v>
      </c>
      <c r="AC110" s="5">
        <f>IF(K110="","",ROUNDDOWN(K110/AB110*100,0))</f>
        <v>67</v>
      </c>
      <c r="AD110" s="5" t="str">
        <f>IF(AC110="","",IF(AC110&gt;=125,"★7.5",IF(AC110&gt;=120,"★7.0",IF(AC110&gt;=115,"★6.5",IF(AC110&gt;=110,"★6.0",IF(AC110&gt;=105,"★5.5",IF(AC110&gt;=100,"★5.0",IF(AC110&gt;=95,"★4.5",IF(AC110&gt;=90,"★4.0",IF(AC110&gt;=85,"★3.5",IF(AC110&gt;=80,"★3.0",IF(AC110&gt;=75,"★2.5",IF(AC110&gt;=70,"★2.0",IF(AC110&gt;=65,"★1.5",IF(AC110&gt;=60,"★1.0",IF(AC110&gt;=55,"★0.5"," "))))))))))))))))</f>
        <v>★1.5</v>
      </c>
      <c r="AE110" s="6">
        <f>IF(AA110="","",(ROUND(IF(AA110&gt;=2759,9.5,IF(AA110&lt;2759,(-2.47/1000000*AA110*AA110)-(8.52/10000*AA110)+30.65)),1)))</f>
        <v>13.7</v>
      </c>
      <c r="AF110" s="5">
        <f>IF(AE110="","",IF(K110="","",ROUNDDOWN(K110/AE110*100,0)))</f>
        <v>68</v>
      </c>
      <c r="AG110" s="5" t="str">
        <f>IF(AF110="","",IF(AF110&gt;=125,"★7.5",IF(AF110&gt;=120,"★7.0",IF(AF110&gt;=115,"★6.5",IF(AF110&gt;=110,"★6.0",IF(AF110&gt;=105,"★5.5",IF(AF110&gt;=100,"★5.0",IF(AF110&gt;=95,"★4.5",IF(AF110&gt;=90,"★4.0",IF(AF110&gt;=85,"★3.5",IF(AF110&gt;=80,"★3.0",IF(AF110&gt;=75,"★2.5",IF(AF110&gt;=70,"★2.0",IF(AF110&gt;=65,"★1.5",IF(AF110&gt;=60,"★1.0",IF(AF110&gt;=55,"★0.5"," "))))))))))))))))</f>
        <v>★1.5</v>
      </c>
      <c r="AH110" s="4"/>
    </row>
    <row r="111" spans="1:34" ht="24" customHeight="1" x14ac:dyDescent="0.2">
      <c r="A111" s="33"/>
      <c r="B111" s="27"/>
      <c r="C111" s="26" t="s">
        <v>96</v>
      </c>
      <c r="D111" s="12" t="s">
        <v>94</v>
      </c>
      <c r="E111" s="22" t="s">
        <v>95</v>
      </c>
      <c r="F111" s="14" t="s">
        <v>49</v>
      </c>
      <c r="G111" s="13">
        <v>2.996</v>
      </c>
      <c r="H111" s="14" t="s">
        <v>18</v>
      </c>
      <c r="I111" s="21" t="str">
        <f>IF(Z111="","",(IF(AA111-Z111&gt;0,CONCATENATE(TEXT(Z111,"#,##0"),"~",TEXT(AA111,"#,##0")),TEXT(Z111,"#,##0"))))</f>
        <v>2,360</v>
      </c>
      <c r="J111" s="20">
        <v>5</v>
      </c>
      <c r="K111" s="19">
        <v>9.5</v>
      </c>
      <c r="L111" s="18">
        <f>IF(K111&gt;0,1/K111*34.6*67.1,"")</f>
        <v>244.38526315789471</v>
      </c>
      <c r="M111" s="17" t="str">
        <f>IF(Z111="","",(IF(Z111&gt;=2271,"7.4",IF(Z111&gt;=2101,"8.7",IF(Z111&gt;=1991,"9.4",IF(Z111&gt;=1871,"10.2",IF(Z111&gt;=1761,"11.1",IF(Z111&gt;=1651,"12.2",IF(Z111&gt;=1531,"13.2",IF(Z111&gt;=1421,"14.4",IF(Z111&gt;=1311,"15.8",IF(Z111&gt;=1196,"17.2",IF(Z111&gt;=1081,"18.7",IF(Z111&gt;=971,"20.5",IF(Z111&gt;=856,"20.8",IF(Z111&gt;=741,"21.0",IF(Z111&gt;=601,"21.8","22.5")))))))))))))))))</f>
        <v>7.4</v>
      </c>
      <c r="N111" s="16" t="str">
        <f>IF(Z111="","",(IF(Z111&gt;=2271,"10.6",IF(Z111&gt;=2101,"11.9",IF(Z111&gt;=1991,"12.7",IF(Z111&gt;=1871,"13.5",IF(Z111&gt;=1761,"14.4",IF(Z111&gt;=1651,"15.4",IF(Z111&gt;=1531,"16.5",IF(Z111&gt;=1421,"17.6",IF(Z111&gt;=1311,"19.0",IF(Z111&gt;=1196,"20.3",IF(Z111&gt;=1081,"21.8",IF(Z111&gt;=971,"23.4",IF(Z111&gt;=856,"23.7",IF(Z111&gt;=741,"24.5","24.6"))))))))))))))))</f>
        <v>10.6</v>
      </c>
      <c r="O111" s="15" t="str">
        <f>IF(Z111="","",IF(AE111="",TEXT(AB111,"#,##0.0"),IF(AB111-AE111&gt;0,CONCATENATE(TEXT(AE111,"#,##0.0"),"~",TEXT(AB111,"#,##0.0")),TEXT(AB111,"#,##0.0"))))</f>
        <v>14.9</v>
      </c>
      <c r="P111" s="13" t="s">
        <v>10</v>
      </c>
      <c r="Q111" s="14" t="s">
        <v>9</v>
      </c>
      <c r="R111" s="13" t="s">
        <v>16</v>
      </c>
      <c r="S111" s="12"/>
      <c r="T111" s="11" t="str">
        <f>IF((LEFT(D111,1)="6"),"☆☆☆☆☆",IF((LEFT(D111,1)="5"),"☆☆☆☆",IF((LEFT(D111,1)="4"),"☆☆☆"," ")))</f>
        <v>☆☆☆</v>
      </c>
      <c r="U111" s="10">
        <f>IF(K111="","",ROUNDDOWN(K111/M111*100,0))</f>
        <v>128</v>
      </c>
      <c r="V111" s="9">
        <f>IF(K111="","",ROUNDDOWN(K111/N111*100,0))</f>
        <v>89</v>
      </c>
      <c r="W111" s="9">
        <f>IF(Z111="","",IF(AF111="",IF(AC111&lt;55,"",AC111),IF(AF111-AC111&gt;0,CONCATENATE(AC111,"~",AF111),AC111)))</f>
        <v>63</v>
      </c>
      <c r="X111" s="8" t="str">
        <f>IF(AC111&lt;55,"",AD111)</f>
        <v>★1.0</v>
      </c>
      <c r="Z111" s="7">
        <v>2360</v>
      </c>
      <c r="AA111" s="7">
        <v>2360</v>
      </c>
      <c r="AB111" s="6">
        <f>IF(Z111="","",(ROUND(IF(Z111&gt;=2759,9.5,IF(Z111&lt;2759,(-2.47/1000000*Z111*Z111)-(8.52/10000*Z111)+30.65)),1)))</f>
        <v>14.9</v>
      </c>
      <c r="AC111" s="5">
        <f>IF(K111="","",ROUNDDOWN(K111/AB111*100,0))</f>
        <v>63</v>
      </c>
      <c r="AD111" s="5" t="str">
        <f>IF(AC111="","",IF(AC111&gt;=125,"★7.5",IF(AC111&gt;=120,"★7.0",IF(AC111&gt;=115,"★6.5",IF(AC111&gt;=110,"★6.0",IF(AC111&gt;=105,"★5.5",IF(AC111&gt;=100,"★5.0",IF(AC111&gt;=95,"★4.5",IF(AC111&gt;=90,"★4.0",IF(AC111&gt;=85,"★3.5",IF(AC111&gt;=80,"★3.0",IF(AC111&gt;=75,"★2.5",IF(AC111&gt;=70,"★2.0",IF(AC111&gt;=65,"★1.5",IF(AC111&gt;=60,"★1.0",IF(AC111&gt;=55,"★0.5"," "))))))))))))))))</f>
        <v>★1.0</v>
      </c>
      <c r="AE111" s="6">
        <f>IF(AA111="","",(ROUND(IF(AA111&gt;=2759,9.5,IF(AA111&lt;2759,(-2.47/1000000*AA111*AA111)-(8.52/10000*AA111)+30.65)),1)))</f>
        <v>14.9</v>
      </c>
      <c r="AF111" s="5">
        <f>IF(AE111="","",IF(K111="","",ROUNDDOWN(K111/AE111*100,0)))</f>
        <v>63</v>
      </c>
      <c r="AG111" s="5" t="str">
        <f>IF(AF111="","",IF(AF111&gt;=125,"★7.5",IF(AF111&gt;=120,"★7.0",IF(AF111&gt;=115,"★6.5",IF(AF111&gt;=110,"★6.0",IF(AF111&gt;=105,"★5.5",IF(AF111&gt;=100,"★5.0",IF(AF111&gt;=95,"★4.5",IF(AF111&gt;=90,"★4.0",IF(AF111&gt;=85,"★3.5",IF(AF111&gt;=80,"★3.0",IF(AF111&gt;=75,"★2.5",IF(AF111&gt;=70,"★2.0",IF(AF111&gt;=65,"★1.5",IF(AF111&gt;=60,"★1.0",IF(AF111&gt;=55,"★0.5"," "))))))))))))))))</f>
        <v>★1.0</v>
      </c>
      <c r="AH111" s="4"/>
    </row>
    <row r="112" spans="1:34" ht="24" customHeight="1" x14ac:dyDescent="0.2">
      <c r="A112" s="33"/>
      <c r="B112" s="27"/>
      <c r="C112" s="26"/>
      <c r="D112" s="12" t="s">
        <v>94</v>
      </c>
      <c r="E112" s="22" t="s">
        <v>93</v>
      </c>
      <c r="F112" s="14" t="s">
        <v>49</v>
      </c>
      <c r="G112" s="13">
        <v>2.996</v>
      </c>
      <c r="H112" s="14" t="s">
        <v>18</v>
      </c>
      <c r="I112" s="21" t="str">
        <f>IF(Z112="","",(IF(AA112-Z112&gt;0,CONCATENATE(TEXT(Z112,"#,##0"),"~",TEXT(AA112,"#,##0")),TEXT(Z112,"#,##0"))))</f>
        <v>2,380</v>
      </c>
      <c r="J112" s="20">
        <v>5</v>
      </c>
      <c r="K112" s="19">
        <v>9.5</v>
      </c>
      <c r="L112" s="18">
        <f>IF(K112&gt;0,1/K112*34.6*67.1,"")</f>
        <v>244.38526315789471</v>
      </c>
      <c r="M112" s="17" t="str">
        <f>IF(Z112="","",(IF(Z112&gt;=2271,"7.4",IF(Z112&gt;=2101,"8.7",IF(Z112&gt;=1991,"9.4",IF(Z112&gt;=1871,"10.2",IF(Z112&gt;=1761,"11.1",IF(Z112&gt;=1651,"12.2",IF(Z112&gt;=1531,"13.2",IF(Z112&gt;=1421,"14.4",IF(Z112&gt;=1311,"15.8",IF(Z112&gt;=1196,"17.2",IF(Z112&gt;=1081,"18.7",IF(Z112&gt;=971,"20.5",IF(Z112&gt;=856,"20.8",IF(Z112&gt;=741,"21.0",IF(Z112&gt;=601,"21.8","22.5")))))))))))))))))</f>
        <v>7.4</v>
      </c>
      <c r="N112" s="16" t="str">
        <f>IF(Z112="","",(IF(Z112&gt;=2271,"10.6",IF(Z112&gt;=2101,"11.9",IF(Z112&gt;=1991,"12.7",IF(Z112&gt;=1871,"13.5",IF(Z112&gt;=1761,"14.4",IF(Z112&gt;=1651,"15.4",IF(Z112&gt;=1531,"16.5",IF(Z112&gt;=1421,"17.6",IF(Z112&gt;=1311,"19.0",IF(Z112&gt;=1196,"20.3",IF(Z112&gt;=1081,"21.8",IF(Z112&gt;=971,"23.4",IF(Z112&gt;=856,"23.7",IF(Z112&gt;=741,"24.5","24.6"))))))))))))))))</f>
        <v>10.6</v>
      </c>
      <c r="O112" s="15" t="str">
        <f>IF(Z112="","",IF(AE112="",TEXT(AB112,"#,##0.0"),IF(AB112-AE112&gt;0,CONCATENATE(TEXT(AE112,"#,##0.0"),"~",TEXT(AB112,"#,##0.0")),TEXT(AB112,"#,##0.0"))))</f>
        <v>14.6</v>
      </c>
      <c r="P112" s="13" t="s">
        <v>10</v>
      </c>
      <c r="Q112" s="14" t="s">
        <v>9</v>
      </c>
      <c r="R112" s="13" t="s">
        <v>16</v>
      </c>
      <c r="S112" s="12"/>
      <c r="T112" s="11" t="str">
        <f>IF((LEFT(D112,1)="6"),"☆☆☆☆☆",IF((LEFT(D112,1)="5"),"☆☆☆☆",IF((LEFT(D112,1)="4"),"☆☆☆"," ")))</f>
        <v>☆☆☆</v>
      </c>
      <c r="U112" s="10">
        <f>IF(K112="","",ROUNDDOWN(K112/M112*100,0))</f>
        <v>128</v>
      </c>
      <c r="V112" s="9">
        <f>IF(K112="","",ROUNDDOWN(K112/N112*100,0))</f>
        <v>89</v>
      </c>
      <c r="W112" s="9">
        <f>IF(Z112="","",IF(AF112="",IF(AC112&lt;55,"",AC112),IF(AF112-AC112&gt;0,CONCATENATE(AC112,"~",AF112),AC112)))</f>
        <v>65</v>
      </c>
      <c r="X112" s="8" t="str">
        <f>IF(AC112&lt;55,"",AD112)</f>
        <v>★1.5</v>
      </c>
      <c r="Z112" s="7">
        <v>2380</v>
      </c>
      <c r="AA112" s="7">
        <v>2380</v>
      </c>
      <c r="AB112" s="6">
        <f>IF(Z112="","",(ROUND(IF(Z112&gt;=2759,9.5,IF(Z112&lt;2759,(-2.47/1000000*Z112*Z112)-(8.52/10000*Z112)+30.65)),1)))</f>
        <v>14.6</v>
      </c>
      <c r="AC112" s="5">
        <f>IF(K112="","",ROUNDDOWN(K112/AB112*100,0))</f>
        <v>65</v>
      </c>
      <c r="AD112" s="5" t="str">
        <f>IF(AC112="","",IF(AC112&gt;=125,"★7.5",IF(AC112&gt;=120,"★7.0",IF(AC112&gt;=115,"★6.5",IF(AC112&gt;=110,"★6.0",IF(AC112&gt;=105,"★5.5",IF(AC112&gt;=100,"★5.0",IF(AC112&gt;=95,"★4.5",IF(AC112&gt;=90,"★4.0",IF(AC112&gt;=85,"★3.5",IF(AC112&gt;=80,"★3.0",IF(AC112&gt;=75,"★2.5",IF(AC112&gt;=70,"★2.0",IF(AC112&gt;=65,"★1.5",IF(AC112&gt;=60,"★1.0",IF(AC112&gt;=55,"★0.5"," "))))))))))))))))</f>
        <v>★1.5</v>
      </c>
      <c r="AE112" s="6">
        <f>IF(AA112="","",(ROUND(IF(AA112&gt;=2759,9.5,IF(AA112&lt;2759,(-2.47/1000000*AA112*AA112)-(8.52/10000*AA112)+30.65)),1)))</f>
        <v>14.6</v>
      </c>
      <c r="AF112" s="5">
        <f>IF(AE112="","",IF(K112="","",ROUNDDOWN(K112/AE112*100,0)))</f>
        <v>65</v>
      </c>
      <c r="AG112" s="5" t="str">
        <f>IF(AF112="","",IF(AF112&gt;=125,"★7.5",IF(AF112&gt;=120,"★7.0",IF(AF112&gt;=115,"★6.5",IF(AF112&gt;=110,"★6.0",IF(AF112&gt;=105,"★5.5",IF(AF112&gt;=100,"★5.0",IF(AF112&gt;=95,"★4.5",IF(AF112&gt;=90,"★4.0",IF(AF112&gt;=85,"★3.5",IF(AF112&gt;=80,"★3.0",IF(AF112&gt;=75,"★2.5",IF(AF112&gt;=70,"★2.0",IF(AF112&gt;=65,"★1.5",IF(AF112&gt;=60,"★1.0",IF(AF112&gt;=55,"★0.5"," "))))))))))))))))</f>
        <v>★1.5</v>
      </c>
      <c r="AH112" s="4"/>
    </row>
    <row r="113" spans="1:34" ht="24" customHeight="1" x14ac:dyDescent="0.2">
      <c r="A113" s="33"/>
      <c r="B113" s="27"/>
      <c r="C113" s="26"/>
      <c r="D113" s="12" t="s">
        <v>91</v>
      </c>
      <c r="E113" s="22" t="s">
        <v>92</v>
      </c>
      <c r="F113" s="14" t="s">
        <v>89</v>
      </c>
      <c r="G113" s="13">
        <v>2.996</v>
      </c>
      <c r="H113" s="14" t="s">
        <v>18</v>
      </c>
      <c r="I113" s="21" t="str">
        <f>IF(Z113="","",(IF(AA113-Z113&gt;0,CONCATENATE(TEXT(Z113,"#,##0"),"~",TEXT(AA113,"#,##0")),TEXT(Z113,"#,##0"))))</f>
        <v>2,360</v>
      </c>
      <c r="J113" s="20">
        <v>5</v>
      </c>
      <c r="K113" s="19">
        <v>9.5</v>
      </c>
      <c r="L113" s="18">
        <f>IF(K113&gt;0,1/K113*34.6*67.1,"")</f>
        <v>244.38526315789471</v>
      </c>
      <c r="M113" s="17" t="str">
        <f>IF(Z113="","",(IF(Z113&gt;=2271,"7.4",IF(Z113&gt;=2101,"8.7",IF(Z113&gt;=1991,"9.4",IF(Z113&gt;=1871,"10.2",IF(Z113&gt;=1761,"11.1",IF(Z113&gt;=1651,"12.2",IF(Z113&gt;=1531,"13.2",IF(Z113&gt;=1421,"14.4",IF(Z113&gt;=1311,"15.8",IF(Z113&gt;=1196,"17.2",IF(Z113&gt;=1081,"18.7",IF(Z113&gt;=971,"20.5",IF(Z113&gt;=856,"20.8",IF(Z113&gt;=741,"21.0",IF(Z113&gt;=601,"21.8","22.5")))))))))))))))))</f>
        <v>7.4</v>
      </c>
      <c r="N113" s="16" t="str">
        <f>IF(Z113="","",(IF(Z113&gt;=2271,"10.6",IF(Z113&gt;=2101,"11.9",IF(Z113&gt;=1991,"12.7",IF(Z113&gt;=1871,"13.5",IF(Z113&gt;=1761,"14.4",IF(Z113&gt;=1651,"15.4",IF(Z113&gt;=1531,"16.5",IF(Z113&gt;=1421,"17.6",IF(Z113&gt;=1311,"19.0",IF(Z113&gt;=1196,"20.3",IF(Z113&gt;=1081,"21.8",IF(Z113&gt;=971,"23.4",IF(Z113&gt;=856,"23.7",IF(Z113&gt;=741,"24.5","24.6"))))))))))))))))</f>
        <v>10.6</v>
      </c>
      <c r="O113" s="15" t="str">
        <f>IF(Z113="","",IF(AE113="",TEXT(AB113,"#,##0.0"),IF(AB113-AE113&gt;0,CONCATENATE(TEXT(AE113,"#,##0.0"),"~",TEXT(AB113,"#,##0.0")),TEXT(AB113,"#,##0.0"))))</f>
        <v>14.9</v>
      </c>
      <c r="P113" s="13" t="s">
        <v>10</v>
      </c>
      <c r="Q113" s="14" t="s">
        <v>9</v>
      </c>
      <c r="R113" s="13" t="s">
        <v>16</v>
      </c>
      <c r="S113" s="12"/>
      <c r="T113" s="11" t="str">
        <f>IF((LEFT(D113,1)="6"),"☆☆☆☆☆",IF((LEFT(D113,1)="5"),"☆☆☆☆",IF((LEFT(D113,1)="4"),"☆☆☆"," ")))</f>
        <v>☆☆☆☆</v>
      </c>
      <c r="U113" s="10">
        <f>IF(K113="","",ROUNDDOWN(K113/M113*100,0))</f>
        <v>128</v>
      </c>
      <c r="V113" s="9">
        <f>IF(K113="","",ROUNDDOWN(K113/N113*100,0))</f>
        <v>89</v>
      </c>
      <c r="W113" s="9">
        <f>IF(Z113="","",IF(AF113="",IF(AC113&lt;55,"",AC113),IF(AF113-AC113&gt;0,CONCATENATE(AC113,"~",AF113),AC113)))</f>
        <v>63</v>
      </c>
      <c r="X113" s="8" t="str">
        <f>IF(AC113&lt;55,"",AD113)</f>
        <v>★1.0</v>
      </c>
      <c r="Z113" s="7">
        <v>2360</v>
      </c>
      <c r="AA113" s="7">
        <v>2360</v>
      </c>
      <c r="AB113" s="6">
        <f>IF(Z113="","",(ROUND(IF(Z113&gt;=2759,9.5,IF(Z113&lt;2759,(-2.47/1000000*Z113*Z113)-(8.52/10000*Z113)+30.65)),1)))</f>
        <v>14.9</v>
      </c>
      <c r="AC113" s="5">
        <f>IF(K113="","",ROUNDDOWN(K113/AB113*100,0))</f>
        <v>63</v>
      </c>
      <c r="AD113" s="5" t="str">
        <f>IF(AC113="","",IF(AC113&gt;=125,"★7.5",IF(AC113&gt;=120,"★7.0",IF(AC113&gt;=115,"★6.5",IF(AC113&gt;=110,"★6.0",IF(AC113&gt;=105,"★5.5",IF(AC113&gt;=100,"★5.0",IF(AC113&gt;=95,"★4.5",IF(AC113&gt;=90,"★4.0",IF(AC113&gt;=85,"★3.5",IF(AC113&gt;=80,"★3.0",IF(AC113&gt;=75,"★2.5",IF(AC113&gt;=70,"★2.0",IF(AC113&gt;=65,"★1.5",IF(AC113&gt;=60,"★1.0",IF(AC113&gt;=55,"★0.5"," "))))))))))))))))</f>
        <v>★1.0</v>
      </c>
      <c r="AE113" s="6">
        <f>IF(AA113="","",(ROUND(IF(AA113&gt;=2759,9.5,IF(AA113&lt;2759,(-2.47/1000000*AA113*AA113)-(8.52/10000*AA113)+30.65)),1)))</f>
        <v>14.9</v>
      </c>
      <c r="AF113" s="5">
        <f>IF(AE113="","",IF(K113="","",ROUNDDOWN(K113/AE113*100,0)))</f>
        <v>63</v>
      </c>
      <c r="AG113" s="5" t="str">
        <f>IF(AF113="","",IF(AF113&gt;=125,"★7.5",IF(AF113&gt;=120,"★7.0",IF(AF113&gt;=115,"★6.5",IF(AF113&gt;=110,"★6.0",IF(AF113&gt;=105,"★5.5",IF(AF113&gt;=100,"★5.0",IF(AF113&gt;=95,"★4.5",IF(AF113&gt;=90,"★4.0",IF(AF113&gt;=85,"★3.5",IF(AF113&gt;=80,"★3.0",IF(AF113&gt;=75,"★2.5",IF(AF113&gt;=70,"★2.0",IF(AF113&gt;=65,"★1.5",IF(AF113&gt;=60,"★1.0",IF(AF113&gt;=55,"★0.5"," "))))))))))))))))</f>
        <v>★1.0</v>
      </c>
      <c r="AH113" s="4"/>
    </row>
    <row r="114" spans="1:34" ht="24" customHeight="1" x14ac:dyDescent="0.2">
      <c r="A114" s="33"/>
      <c r="B114" s="30"/>
      <c r="C114" s="29"/>
      <c r="D114" s="12" t="s">
        <v>91</v>
      </c>
      <c r="E114" s="22" t="s">
        <v>90</v>
      </c>
      <c r="F114" s="14" t="s">
        <v>89</v>
      </c>
      <c r="G114" s="13">
        <v>2.996</v>
      </c>
      <c r="H114" s="14" t="s">
        <v>18</v>
      </c>
      <c r="I114" s="21" t="str">
        <f>IF(Z114="","",(IF(AA114-Z114&gt;0,CONCATENATE(TEXT(Z114,"#,##0"),"~",TEXT(AA114,"#,##0")),TEXT(Z114,"#,##0"))))</f>
        <v>2,380</v>
      </c>
      <c r="J114" s="20">
        <v>5</v>
      </c>
      <c r="K114" s="19">
        <v>9.5</v>
      </c>
      <c r="L114" s="18">
        <f>IF(K114&gt;0,1/K114*34.6*67.1,"")</f>
        <v>244.38526315789471</v>
      </c>
      <c r="M114" s="17" t="str">
        <f>IF(Z114="","",(IF(Z114&gt;=2271,"7.4",IF(Z114&gt;=2101,"8.7",IF(Z114&gt;=1991,"9.4",IF(Z114&gt;=1871,"10.2",IF(Z114&gt;=1761,"11.1",IF(Z114&gt;=1651,"12.2",IF(Z114&gt;=1531,"13.2",IF(Z114&gt;=1421,"14.4",IF(Z114&gt;=1311,"15.8",IF(Z114&gt;=1196,"17.2",IF(Z114&gt;=1081,"18.7",IF(Z114&gt;=971,"20.5",IF(Z114&gt;=856,"20.8",IF(Z114&gt;=741,"21.0",IF(Z114&gt;=601,"21.8","22.5")))))))))))))))))</f>
        <v>7.4</v>
      </c>
      <c r="N114" s="16" t="str">
        <f>IF(Z114="","",(IF(Z114&gt;=2271,"10.6",IF(Z114&gt;=2101,"11.9",IF(Z114&gt;=1991,"12.7",IF(Z114&gt;=1871,"13.5",IF(Z114&gt;=1761,"14.4",IF(Z114&gt;=1651,"15.4",IF(Z114&gt;=1531,"16.5",IF(Z114&gt;=1421,"17.6",IF(Z114&gt;=1311,"19.0",IF(Z114&gt;=1196,"20.3",IF(Z114&gt;=1081,"21.8",IF(Z114&gt;=971,"23.4",IF(Z114&gt;=856,"23.7",IF(Z114&gt;=741,"24.5","24.6"))))))))))))))))</f>
        <v>10.6</v>
      </c>
      <c r="O114" s="15" t="str">
        <f>IF(Z114="","",IF(AE114="",TEXT(AB114,"#,##0.0"),IF(AB114-AE114&gt;0,CONCATENATE(TEXT(AE114,"#,##0.0"),"~",TEXT(AB114,"#,##0.0")),TEXT(AB114,"#,##0.0"))))</f>
        <v>14.6</v>
      </c>
      <c r="P114" s="13" t="s">
        <v>10</v>
      </c>
      <c r="Q114" s="14" t="s">
        <v>9</v>
      </c>
      <c r="R114" s="13" t="s">
        <v>16</v>
      </c>
      <c r="S114" s="12"/>
      <c r="T114" s="11" t="str">
        <f>IF((LEFT(D114,1)="6"),"☆☆☆☆☆",IF((LEFT(D114,1)="5"),"☆☆☆☆",IF((LEFT(D114,1)="4"),"☆☆☆"," ")))</f>
        <v>☆☆☆☆</v>
      </c>
      <c r="U114" s="10">
        <f>IF(K114="","",ROUNDDOWN(K114/M114*100,0))</f>
        <v>128</v>
      </c>
      <c r="V114" s="9">
        <f>IF(K114="","",ROUNDDOWN(K114/N114*100,0))</f>
        <v>89</v>
      </c>
      <c r="W114" s="9">
        <f>IF(Z114="","",IF(AF114="",IF(AC114&lt;55,"",AC114),IF(AF114-AC114&gt;0,CONCATENATE(AC114,"~",AF114),AC114)))</f>
        <v>65</v>
      </c>
      <c r="X114" s="8" t="str">
        <f>IF(AC114&lt;55,"",AD114)</f>
        <v>★1.5</v>
      </c>
      <c r="Z114" s="7">
        <v>2380</v>
      </c>
      <c r="AA114" s="7">
        <v>2380</v>
      </c>
      <c r="AB114" s="6">
        <f>IF(Z114="","",(ROUND(IF(Z114&gt;=2759,9.5,IF(Z114&lt;2759,(-2.47/1000000*Z114*Z114)-(8.52/10000*Z114)+30.65)),1)))</f>
        <v>14.6</v>
      </c>
      <c r="AC114" s="5">
        <f>IF(K114="","",ROUNDDOWN(K114/AB114*100,0))</f>
        <v>65</v>
      </c>
      <c r="AD114" s="5" t="str">
        <f>IF(AC114="","",IF(AC114&gt;=125,"★7.5",IF(AC114&gt;=120,"★7.0",IF(AC114&gt;=115,"★6.5",IF(AC114&gt;=110,"★6.0",IF(AC114&gt;=105,"★5.5",IF(AC114&gt;=100,"★5.0",IF(AC114&gt;=95,"★4.5",IF(AC114&gt;=90,"★4.0",IF(AC114&gt;=85,"★3.5",IF(AC114&gt;=80,"★3.0",IF(AC114&gt;=75,"★2.5",IF(AC114&gt;=70,"★2.0",IF(AC114&gt;=65,"★1.5",IF(AC114&gt;=60,"★1.0",IF(AC114&gt;=55,"★0.5"," "))))))))))))))))</f>
        <v>★1.5</v>
      </c>
      <c r="AE114" s="6">
        <f>IF(AA114="","",(ROUND(IF(AA114&gt;=2759,9.5,IF(AA114&lt;2759,(-2.47/1000000*AA114*AA114)-(8.52/10000*AA114)+30.65)),1)))</f>
        <v>14.6</v>
      </c>
      <c r="AF114" s="5">
        <f>IF(AE114="","",IF(K114="","",ROUNDDOWN(K114/AE114*100,0)))</f>
        <v>65</v>
      </c>
      <c r="AG114" s="5" t="str">
        <f>IF(AF114="","",IF(AF114&gt;=125,"★7.5",IF(AF114&gt;=120,"★7.0",IF(AF114&gt;=115,"★6.5",IF(AF114&gt;=110,"★6.0",IF(AF114&gt;=105,"★5.5",IF(AF114&gt;=100,"★5.0",IF(AF114&gt;=95,"★4.5",IF(AF114&gt;=90,"★4.0",IF(AF114&gt;=85,"★3.5",IF(AF114&gt;=80,"★3.0",IF(AF114&gt;=75,"★2.5",IF(AF114&gt;=70,"★2.0",IF(AF114&gt;=65,"★1.5",IF(AF114&gt;=60,"★1.0",IF(AF114&gt;=55,"★0.5"," "))))))))))))))))</f>
        <v>★1.5</v>
      </c>
      <c r="AH114" s="4"/>
    </row>
    <row r="115" spans="1:34" ht="24" customHeight="1" x14ac:dyDescent="0.2">
      <c r="A115" s="33"/>
      <c r="B115" s="27"/>
      <c r="C115" s="26" t="s">
        <v>88</v>
      </c>
      <c r="D115" s="12" t="s">
        <v>86</v>
      </c>
      <c r="E115" s="22" t="s">
        <v>87</v>
      </c>
      <c r="F115" s="14" t="s">
        <v>84</v>
      </c>
      <c r="G115" s="13">
        <v>3.9820000000000002</v>
      </c>
      <c r="H115" s="14" t="s">
        <v>18</v>
      </c>
      <c r="I115" s="21" t="str">
        <f>IF(Z115="","",(IF(AA115-Z115&gt;0,CONCATENATE(TEXT(Z115,"#,##0"),"~",TEXT(AA115,"#,##0")),TEXT(Z115,"#,##0"))))</f>
        <v>2,690~2,700</v>
      </c>
      <c r="J115" s="20">
        <v>7</v>
      </c>
      <c r="K115" s="19">
        <v>7.2</v>
      </c>
      <c r="L115" s="18">
        <f>IF(K115&gt;0,1/K115*34.6*67.1,"")</f>
        <v>322.45277777777778</v>
      </c>
      <c r="M115" s="17" t="str">
        <f>IF(Z115="","",(IF(Z115&gt;=2271,"7.4",IF(Z115&gt;=2101,"8.7",IF(Z115&gt;=1991,"9.4",IF(Z115&gt;=1871,"10.2",IF(Z115&gt;=1761,"11.1",IF(Z115&gt;=1651,"12.2",IF(Z115&gt;=1531,"13.2",IF(Z115&gt;=1421,"14.4",IF(Z115&gt;=1311,"15.8",IF(Z115&gt;=1196,"17.2",IF(Z115&gt;=1081,"18.7",IF(Z115&gt;=971,"20.5",IF(Z115&gt;=856,"20.8",IF(Z115&gt;=741,"21.0",IF(Z115&gt;=601,"21.8","22.5")))))))))))))))))</f>
        <v>7.4</v>
      </c>
      <c r="N115" s="16" t="str">
        <f>IF(Z115="","",(IF(Z115&gt;=2271,"10.6",IF(Z115&gt;=2101,"11.9",IF(Z115&gt;=1991,"12.7",IF(Z115&gt;=1871,"13.5",IF(Z115&gt;=1761,"14.4",IF(Z115&gt;=1651,"15.4",IF(Z115&gt;=1531,"16.5",IF(Z115&gt;=1421,"17.6",IF(Z115&gt;=1311,"19.0",IF(Z115&gt;=1196,"20.3",IF(Z115&gt;=1081,"21.8",IF(Z115&gt;=971,"23.4",IF(Z115&gt;=856,"23.7",IF(Z115&gt;=741,"24.5","24.6"))))))))))))))))</f>
        <v>10.6</v>
      </c>
      <c r="O115" s="15" t="str">
        <f>IF(Z115="","",IF(AE115="",TEXT(AB115,"#,##0.0"),IF(AB115-AE115&gt;0,CONCATENATE(TEXT(AE115,"#,##0.0"),"~",TEXT(AB115,"#,##0.0")),TEXT(AB115,"#,##0.0"))))</f>
        <v>10.3~10.5</v>
      </c>
      <c r="P115" s="13" t="s">
        <v>17</v>
      </c>
      <c r="Q115" s="14" t="s">
        <v>9</v>
      </c>
      <c r="R115" s="13" t="s">
        <v>16</v>
      </c>
      <c r="S115" s="12"/>
      <c r="T115" s="11" t="str">
        <f>IF((LEFT(D115,1)="6"),"☆☆☆☆☆",IF((LEFT(D115,1)="5"),"☆☆☆☆",IF((LEFT(D115,1)="4"),"☆☆☆"," ")))</f>
        <v>☆☆☆</v>
      </c>
      <c r="U115" s="10">
        <f>IF(K115="","",ROUNDDOWN(K115/M115*100,0))</f>
        <v>97</v>
      </c>
      <c r="V115" s="9">
        <f>IF(K115="","",ROUNDDOWN(K115/N115*100,0))</f>
        <v>67</v>
      </c>
      <c r="W115" s="9" t="str">
        <f>IF(Z115="","",IF(AF115="",IF(AC115&lt;55,"",AC115),IF(AF115-AC115&gt;0,CONCATENATE(AC115,"~",AF115),AC115)))</f>
        <v>68~69</v>
      </c>
      <c r="X115" s="8" t="str">
        <f>IF(AC115&lt;55,"",AD115)</f>
        <v>★1.5</v>
      </c>
      <c r="Z115" s="7">
        <v>2690</v>
      </c>
      <c r="AA115" s="7">
        <v>2700</v>
      </c>
      <c r="AB115" s="6">
        <f>IF(Z115="","",(ROUND(IF(Z115&gt;=2759,9.5,IF(Z115&lt;2759,(-2.47/1000000*Z115*Z115)-(8.52/10000*Z115)+30.65)),1)))</f>
        <v>10.5</v>
      </c>
      <c r="AC115" s="5">
        <f>IF(K115="","",ROUNDDOWN(K115/AB115*100,0))</f>
        <v>68</v>
      </c>
      <c r="AD115" s="5" t="str">
        <f>IF(AC115="","",IF(AC115&gt;=125,"★7.5",IF(AC115&gt;=120,"★7.0",IF(AC115&gt;=115,"★6.5",IF(AC115&gt;=110,"★6.0",IF(AC115&gt;=105,"★5.5",IF(AC115&gt;=100,"★5.0",IF(AC115&gt;=95,"★4.5",IF(AC115&gt;=90,"★4.0",IF(AC115&gt;=85,"★3.5",IF(AC115&gt;=80,"★3.0",IF(AC115&gt;=75,"★2.5",IF(AC115&gt;=70,"★2.0",IF(AC115&gt;=65,"★1.5",IF(AC115&gt;=60,"★1.0",IF(AC115&gt;=55,"★0.5"," "))))))))))))))))</f>
        <v>★1.5</v>
      </c>
      <c r="AE115" s="6">
        <f>IF(AA115="","",(ROUND(IF(AA115&gt;=2759,9.5,IF(AA115&lt;2759,(-2.47/1000000*AA115*AA115)-(8.52/10000*AA115)+30.65)),1)))</f>
        <v>10.3</v>
      </c>
      <c r="AF115" s="5">
        <f>IF(AE115="","",IF(K115="","",ROUNDDOWN(K115/AE115*100,0)))</f>
        <v>69</v>
      </c>
      <c r="AG115" s="5" t="str">
        <f>IF(AF115="","",IF(AF115&gt;=125,"★7.5",IF(AF115&gt;=120,"★7.0",IF(AF115&gt;=115,"★6.5",IF(AF115&gt;=110,"★6.0",IF(AF115&gt;=105,"★5.5",IF(AF115&gt;=100,"★5.0",IF(AF115&gt;=95,"★4.5",IF(AF115&gt;=90,"★4.0",IF(AF115&gt;=85,"★3.5",IF(AF115&gt;=80,"★3.0",IF(AF115&gt;=75,"★2.5",IF(AF115&gt;=70,"★2.0",IF(AF115&gt;=65,"★1.5",IF(AF115&gt;=60,"★1.0",IF(AF115&gt;=55,"★0.5"," "))))))))))))))))</f>
        <v>★1.5</v>
      </c>
      <c r="AH115" s="4"/>
    </row>
    <row r="116" spans="1:34" ht="24" customHeight="1" x14ac:dyDescent="0.2">
      <c r="A116" s="33"/>
      <c r="B116" s="27"/>
      <c r="C116" s="26"/>
      <c r="D116" s="12" t="s">
        <v>86</v>
      </c>
      <c r="E116" s="22" t="s">
        <v>85</v>
      </c>
      <c r="F116" s="14" t="s">
        <v>84</v>
      </c>
      <c r="G116" s="13">
        <v>3.9820000000000002</v>
      </c>
      <c r="H116" s="14" t="s">
        <v>18</v>
      </c>
      <c r="I116" s="21" t="str">
        <f>IF(Z116="","",(IF(AA116-Z116&gt;0,CONCATENATE(TEXT(Z116,"#,##0"),"~",TEXT(AA116,"#,##0")),TEXT(Z116,"#,##0"))))</f>
        <v>2,710~2,720</v>
      </c>
      <c r="J116" s="20">
        <v>7</v>
      </c>
      <c r="K116" s="19">
        <v>7.2</v>
      </c>
      <c r="L116" s="18">
        <f>IF(K116&gt;0,1/K116*34.6*67.1,"")</f>
        <v>322.45277777777778</v>
      </c>
      <c r="M116" s="17" t="str">
        <f>IF(Z116="","",(IF(Z116&gt;=2271,"7.4",IF(Z116&gt;=2101,"8.7",IF(Z116&gt;=1991,"9.4",IF(Z116&gt;=1871,"10.2",IF(Z116&gt;=1761,"11.1",IF(Z116&gt;=1651,"12.2",IF(Z116&gt;=1531,"13.2",IF(Z116&gt;=1421,"14.4",IF(Z116&gt;=1311,"15.8",IF(Z116&gt;=1196,"17.2",IF(Z116&gt;=1081,"18.7",IF(Z116&gt;=971,"20.5",IF(Z116&gt;=856,"20.8",IF(Z116&gt;=741,"21.0",IF(Z116&gt;=601,"21.8","22.5")))))))))))))))))</f>
        <v>7.4</v>
      </c>
      <c r="N116" s="16" t="str">
        <f>IF(Z116="","",(IF(Z116&gt;=2271,"10.6",IF(Z116&gt;=2101,"11.9",IF(Z116&gt;=1991,"12.7",IF(Z116&gt;=1871,"13.5",IF(Z116&gt;=1761,"14.4",IF(Z116&gt;=1651,"15.4",IF(Z116&gt;=1531,"16.5",IF(Z116&gt;=1421,"17.6",IF(Z116&gt;=1311,"19.0",IF(Z116&gt;=1196,"20.3",IF(Z116&gt;=1081,"21.8",IF(Z116&gt;=971,"23.4",IF(Z116&gt;=856,"23.7",IF(Z116&gt;=741,"24.5","24.6"))))))))))))))))</f>
        <v>10.6</v>
      </c>
      <c r="O116" s="15" t="str">
        <f>IF(Z116="","",IF(AE116="",TEXT(AB116,"#,##0.0"),IF(AB116-AE116&gt;0,CONCATENATE(TEXT(AE116,"#,##0.0"),"~",TEXT(AB116,"#,##0.0")),TEXT(AB116,"#,##0.0"))))</f>
        <v>10.1~10.2</v>
      </c>
      <c r="P116" s="13" t="s">
        <v>17</v>
      </c>
      <c r="Q116" s="14" t="s">
        <v>9</v>
      </c>
      <c r="R116" s="13" t="s">
        <v>16</v>
      </c>
      <c r="S116" s="12"/>
      <c r="T116" s="11" t="str">
        <f>IF((LEFT(D116,1)="6"),"☆☆☆☆☆",IF((LEFT(D116,1)="5"),"☆☆☆☆",IF((LEFT(D116,1)="4"),"☆☆☆"," ")))</f>
        <v>☆☆☆</v>
      </c>
      <c r="U116" s="10">
        <f>IF(K116="","",ROUNDDOWN(K116/M116*100,0))</f>
        <v>97</v>
      </c>
      <c r="V116" s="9">
        <f>IF(K116="","",ROUNDDOWN(K116/N116*100,0))</f>
        <v>67</v>
      </c>
      <c r="W116" s="9" t="str">
        <f>IF(Z116="","",IF(AF116="",IF(AC116&lt;55,"",AC116),IF(AF116-AC116&gt;0,CONCATENATE(AC116,"~",AF116),AC116)))</f>
        <v>70~71</v>
      </c>
      <c r="X116" s="8" t="str">
        <f>IF(AC116&lt;55,"",AD116)</f>
        <v>★2.0</v>
      </c>
      <c r="Z116" s="7">
        <v>2710</v>
      </c>
      <c r="AA116" s="7">
        <v>2720</v>
      </c>
      <c r="AB116" s="6">
        <f>IF(Z116="","",(ROUND(IF(Z116&gt;=2759,9.5,IF(Z116&lt;2759,(-2.47/1000000*Z116*Z116)-(8.52/10000*Z116)+30.65)),1)))</f>
        <v>10.199999999999999</v>
      </c>
      <c r="AC116" s="5">
        <f>IF(K116="","",ROUNDDOWN(K116/AB116*100,0))</f>
        <v>70</v>
      </c>
      <c r="AD116" s="5" t="str">
        <f>IF(AC116="","",IF(AC116&gt;=125,"★7.5",IF(AC116&gt;=120,"★7.0",IF(AC116&gt;=115,"★6.5",IF(AC116&gt;=110,"★6.0",IF(AC116&gt;=105,"★5.5",IF(AC116&gt;=100,"★5.0",IF(AC116&gt;=95,"★4.5",IF(AC116&gt;=90,"★4.0",IF(AC116&gt;=85,"★3.5",IF(AC116&gt;=80,"★3.0",IF(AC116&gt;=75,"★2.5",IF(AC116&gt;=70,"★2.0",IF(AC116&gt;=65,"★1.5",IF(AC116&gt;=60,"★1.0",IF(AC116&gt;=55,"★0.5"," "))))))))))))))))</f>
        <v>★2.0</v>
      </c>
      <c r="AE116" s="6">
        <f>IF(AA116="","",(ROUND(IF(AA116&gt;=2759,9.5,IF(AA116&lt;2759,(-2.47/1000000*AA116*AA116)-(8.52/10000*AA116)+30.65)),1)))</f>
        <v>10.1</v>
      </c>
      <c r="AF116" s="5">
        <f>IF(AE116="","",IF(K116="","",ROUNDDOWN(K116/AE116*100,0)))</f>
        <v>71</v>
      </c>
      <c r="AG116" s="5" t="str">
        <f>IF(AF116="","",IF(AF116&gt;=125,"★7.5",IF(AF116&gt;=120,"★7.0",IF(AF116&gt;=115,"★6.5",IF(AF116&gt;=110,"★6.0",IF(AF116&gt;=105,"★5.5",IF(AF116&gt;=100,"★5.0",IF(AF116&gt;=95,"★4.5",IF(AF116&gt;=90,"★4.0",IF(AF116&gt;=85,"★3.5",IF(AF116&gt;=80,"★3.0",IF(AF116&gt;=75,"★2.5",IF(AF116&gt;=70,"★2.0",IF(AF116&gt;=65,"★1.5",IF(AF116&gt;=60,"★1.0",IF(AF116&gt;=55,"★0.5"," "))))))))))))))))</f>
        <v>★2.0</v>
      </c>
      <c r="AH116" s="4"/>
    </row>
    <row r="117" spans="1:34" ht="24" customHeight="1" x14ac:dyDescent="0.2">
      <c r="A117" s="33"/>
      <c r="B117" s="27"/>
      <c r="C117" s="26"/>
      <c r="D117" s="12" t="s">
        <v>82</v>
      </c>
      <c r="E117" s="22" t="s">
        <v>83</v>
      </c>
      <c r="F117" s="14" t="s">
        <v>80</v>
      </c>
      <c r="G117" s="13">
        <v>3.9820000000000002</v>
      </c>
      <c r="H117" s="14" t="s">
        <v>18</v>
      </c>
      <c r="I117" s="21" t="str">
        <f>IF(Z117="","",(IF(AA117-Z117&gt;0,CONCATENATE(TEXT(Z117,"#,##0"),"~",TEXT(AA117,"#,##0")),TEXT(Z117,"#,##0"))))</f>
        <v>2,380</v>
      </c>
      <c r="J117" s="20">
        <v>7</v>
      </c>
      <c r="K117" s="19">
        <v>7.8</v>
      </c>
      <c r="L117" s="18">
        <f>IF(K117&gt;0,1/K117*34.6*67.1,"")</f>
        <v>297.648717948718</v>
      </c>
      <c r="M117" s="17" t="str">
        <f>IF(Z117="","",(IF(Z117&gt;=2271,"7.4",IF(Z117&gt;=2101,"8.7",IF(Z117&gt;=1991,"9.4",IF(Z117&gt;=1871,"10.2",IF(Z117&gt;=1761,"11.1",IF(Z117&gt;=1651,"12.2",IF(Z117&gt;=1531,"13.2",IF(Z117&gt;=1421,"14.4",IF(Z117&gt;=1311,"15.8",IF(Z117&gt;=1196,"17.2",IF(Z117&gt;=1081,"18.7",IF(Z117&gt;=971,"20.5",IF(Z117&gt;=856,"20.8",IF(Z117&gt;=741,"21.0",IF(Z117&gt;=601,"21.8","22.5")))))))))))))))))</f>
        <v>7.4</v>
      </c>
      <c r="N117" s="16" t="str">
        <f>IF(Z117="","",(IF(Z117&gt;=2271,"10.6",IF(Z117&gt;=2101,"11.9",IF(Z117&gt;=1991,"12.7",IF(Z117&gt;=1871,"13.5",IF(Z117&gt;=1761,"14.4",IF(Z117&gt;=1651,"15.4",IF(Z117&gt;=1531,"16.5",IF(Z117&gt;=1421,"17.6",IF(Z117&gt;=1311,"19.0",IF(Z117&gt;=1196,"20.3",IF(Z117&gt;=1081,"21.8",IF(Z117&gt;=971,"23.4",IF(Z117&gt;=856,"23.7",IF(Z117&gt;=741,"24.5","24.6"))))))))))))))))</f>
        <v>10.6</v>
      </c>
      <c r="O117" s="15" t="str">
        <f>IF(Z117="","",IF(AE117="",TEXT(AB117,"#,##0.0"),IF(AB117-AE117&gt;0,CONCATENATE(TEXT(AE117,"#,##0.0"),"~",TEXT(AB117,"#,##0.0")),TEXT(AB117,"#,##0.0"))))</f>
        <v>14.6</v>
      </c>
      <c r="P117" s="13" t="s">
        <v>10</v>
      </c>
      <c r="Q117" s="14" t="s">
        <v>9</v>
      </c>
      <c r="R117" s="13" t="s">
        <v>16</v>
      </c>
      <c r="S117" s="12"/>
      <c r="T117" s="11" t="str">
        <f>IF((LEFT(D117,1)="6"),"☆☆☆☆☆",IF((LEFT(D117,1)="5"),"☆☆☆☆",IF((LEFT(D117,1)="4"),"☆☆☆"," ")))</f>
        <v>☆☆☆</v>
      </c>
      <c r="U117" s="10">
        <f>IF(K117="","",ROUNDDOWN(K117/M117*100,0))</f>
        <v>105</v>
      </c>
      <c r="V117" s="9">
        <f>IF(K117="","",ROUNDDOWN(K117/N117*100,0))</f>
        <v>73</v>
      </c>
      <c r="W117" s="9">
        <f>IF(Z117="","",IF(AF117="",IF(AC117&lt;55,"",AC117),IF(AF117-AC117&gt;0,CONCATENATE(AC117,"~",AF117),AC117)))</f>
        <v>53</v>
      </c>
      <c r="X117" s="8" t="str">
        <f>IF(AC117&lt;55,"",AD117)</f>
        <v/>
      </c>
      <c r="Z117" s="7">
        <v>2380</v>
      </c>
      <c r="AA117" s="7">
        <v>2380</v>
      </c>
      <c r="AB117" s="6">
        <f>IF(Z117="","",(ROUND(IF(Z117&gt;=2759,9.5,IF(Z117&lt;2759,(-2.47/1000000*Z117*Z117)-(8.52/10000*Z117)+30.65)),1)))</f>
        <v>14.6</v>
      </c>
      <c r="AC117" s="5">
        <f>IF(K117="","",ROUNDDOWN(K117/AB117*100,0))</f>
        <v>53</v>
      </c>
      <c r="AD117" s="5" t="str">
        <f>IF(AC117="","",IF(AC117&gt;=125,"★7.5",IF(AC117&gt;=120,"★7.0",IF(AC117&gt;=115,"★6.5",IF(AC117&gt;=110,"★6.0",IF(AC117&gt;=105,"★5.5",IF(AC117&gt;=100,"★5.0",IF(AC117&gt;=95,"★4.5",IF(AC117&gt;=90,"★4.0",IF(AC117&gt;=85,"★3.5",IF(AC117&gt;=80,"★3.0",IF(AC117&gt;=75,"★2.5",IF(AC117&gt;=70,"★2.0",IF(AC117&gt;=65,"★1.5",IF(AC117&gt;=60,"★1.0",IF(AC117&gt;=55,"★0.5"," "))))))))))))))))</f>
        <v xml:space="preserve"> </v>
      </c>
      <c r="AE117" s="6">
        <f>IF(AA117="","",(ROUND(IF(AA117&gt;=2759,9.5,IF(AA117&lt;2759,(-2.47/1000000*AA117*AA117)-(8.52/10000*AA117)+30.65)),1)))</f>
        <v>14.6</v>
      </c>
      <c r="AF117" s="5">
        <f>IF(AE117="","",IF(K117="","",ROUNDDOWN(K117/AE117*100,0)))</f>
        <v>53</v>
      </c>
      <c r="AG117" s="5" t="str">
        <f>IF(AF117="","",IF(AF117&gt;=125,"★7.5",IF(AF117&gt;=120,"★7.0",IF(AF117&gt;=115,"★6.5",IF(AF117&gt;=110,"★6.0",IF(AF117&gt;=105,"★5.5",IF(AF117&gt;=100,"★5.0",IF(AF117&gt;=95,"★4.5",IF(AF117&gt;=90,"★4.0",IF(AF117&gt;=85,"★3.5",IF(AF117&gt;=80,"★3.0",IF(AF117&gt;=75,"★2.5",IF(AF117&gt;=70,"★2.0",IF(AF117&gt;=65,"★1.5",IF(AF117&gt;=60,"★1.0",IF(AF117&gt;=55,"★0.5"," "))))))))))))))))</f>
        <v xml:space="preserve"> </v>
      </c>
      <c r="AH117" s="4"/>
    </row>
    <row r="118" spans="1:34" ht="24" customHeight="1" x14ac:dyDescent="0.2">
      <c r="A118" s="33"/>
      <c r="B118" s="30"/>
      <c r="C118" s="29"/>
      <c r="D118" s="12" t="s">
        <v>82</v>
      </c>
      <c r="E118" s="22" t="s">
        <v>81</v>
      </c>
      <c r="F118" s="14" t="s">
        <v>80</v>
      </c>
      <c r="G118" s="13">
        <v>3.9820000000000002</v>
      </c>
      <c r="H118" s="14" t="s">
        <v>18</v>
      </c>
      <c r="I118" s="21" t="str">
        <f>IF(Z118="","",(IF(AA118-Z118&gt;0,CONCATENATE(TEXT(Z118,"#,##0"),"~",TEXT(AA118,"#,##0")),TEXT(Z118,"#,##0"))))</f>
        <v>2,700</v>
      </c>
      <c r="J118" s="20">
        <v>7</v>
      </c>
      <c r="K118" s="19">
        <v>7.8</v>
      </c>
      <c r="L118" s="18">
        <f>IF(K118&gt;0,1/K118*34.6*67.1,"")</f>
        <v>297.648717948718</v>
      </c>
      <c r="M118" s="17" t="str">
        <f>IF(Z118="","",(IF(Z118&gt;=2271,"7.4",IF(Z118&gt;=2101,"8.7",IF(Z118&gt;=1991,"9.4",IF(Z118&gt;=1871,"10.2",IF(Z118&gt;=1761,"11.1",IF(Z118&gt;=1651,"12.2",IF(Z118&gt;=1531,"13.2",IF(Z118&gt;=1421,"14.4",IF(Z118&gt;=1311,"15.8",IF(Z118&gt;=1196,"17.2",IF(Z118&gt;=1081,"18.7",IF(Z118&gt;=971,"20.5",IF(Z118&gt;=856,"20.8",IF(Z118&gt;=741,"21.0",IF(Z118&gt;=601,"21.8","22.5")))))))))))))))))</f>
        <v>7.4</v>
      </c>
      <c r="N118" s="16" t="str">
        <f>IF(Z118="","",(IF(Z118&gt;=2271,"10.6",IF(Z118&gt;=2101,"11.9",IF(Z118&gt;=1991,"12.7",IF(Z118&gt;=1871,"13.5",IF(Z118&gt;=1761,"14.4",IF(Z118&gt;=1651,"15.4",IF(Z118&gt;=1531,"16.5",IF(Z118&gt;=1421,"17.6",IF(Z118&gt;=1311,"19.0",IF(Z118&gt;=1196,"20.3",IF(Z118&gt;=1081,"21.8",IF(Z118&gt;=971,"23.4",IF(Z118&gt;=856,"23.7",IF(Z118&gt;=741,"24.5","24.6"))))))))))))))))</f>
        <v>10.6</v>
      </c>
      <c r="O118" s="15" t="str">
        <f>IF(Z118="","",IF(AE118="",TEXT(AB118,"#,##0.0"),IF(AB118-AE118&gt;0,CONCATENATE(TEXT(AE118,"#,##0.0"),"~",TEXT(AB118,"#,##0.0")),TEXT(AB118,"#,##0.0"))))</f>
        <v>10.3</v>
      </c>
      <c r="P118" s="13" t="s">
        <v>10</v>
      </c>
      <c r="Q118" s="14" t="s">
        <v>9</v>
      </c>
      <c r="R118" s="13" t="s">
        <v>16</v>
      </c>
      <c r="S118" s="12"/>
      <c r="T118" s="11" t="str">
        <f>IF((LEFT(D118,1)="6"),"☆☆☆☆☆",IF((LEFT(D118,1)="5"),"☆☆☆☆",IF((LEFT(D118,1)="4"),"☆☆☆"," ")))</f>
        <v>☆☆☆</v>
      </c>
      <c r="U118" s="10">
        <f>IF(K118="","",ROUNDDOWN(K118/M118*100,0))</f>
        <v>105</v>
      </c>
      <c r="V118" s="9">
        <f>IF(K118="","",ROUNDDOWN(K118/N118*100,0))</f>
        <v>73</v>
      </c>
      <c r="W118" s="9">
        <f>IF(Z118="","",IF(AF118="",IF(AC118&lt;55,"",AC118),IF(AF118-AC118&gt;0,CONCATENATE(AC118,"~",AF118),AC118)))</f>
        <v>75</v>
      </c>
      <c r="X118" s="8" t="str">
        <f>IF(AC118&lt;55,"",AD118)</f>
        <v>★2.5</v>
      </c>
      <c r="Z118" s="7">
        <v>2700</v>
      </c>
      <c r="AA118" s="7">
        <v>2700</v>
      </c>
      <c r="AB118" s="6">
        <f>IF(Z118="","",(ROUND(IF(Z118&gt;=2759,9.5,IF(Z118&lt;2759,(-2.47/1000000*Z118*Z118)-(8.52/10000*Z118)+30.65)),1)))</f>
        <v>10.3</v>
      </c>
      <c r="AC118" s="5">
        <f>IF(K118="","",ROUNDDOWN(K118/AB118*100,0))</f>
        <v>75</v>
      </c>
      <c r="AD118" s="5" t="str">
        <f>IF(AC118="","",IF(AC118&gt;=125,"★7.5",IF(AC118&gt;=120,"★7.0",IF(AC118&gt;=115,"★6.5",IF(AC118&gt;=110,"★6.0",IF(AC118&gt;=105,"★5.5",IF(AC118&gt;=100,"★5.0",IF(AC118&gt;=95,"★4.5",IF(AC118&gt;=90,"★4.0",IF(AC118&gt;=85,"★3.5",IF(AC118&gt;=80,"★3.0",IF(AC118&gt;=75,"★2.5",IF(AC118&gt;=70,"★2.0",IF(AC118&gt;=65,"★1.5",IF(AC118&gt;=60,"★1.0",IF(AC118&gt;=55,"★0.5"," "))))))))))))))))</f>
        <v>★2.5</v>
      </c>
      <c r="AE118" s="6">
        <f>IF(AA118="","",(ROUND(IF(AA118&gt;=2759,9.5,IF(AA118&lt;2759,(-2.47/1000000*AA118*AA118)-(8.52/10000*AA118)+30.65)),1)))</f>
        <v>10.3</v>
      </c>
      <c r="AF118" s="5">
        <f>IF(AE118="","",IF(K118="","",ROUNDDOWN(K118/AE118*100,0)))</f>
        <v>75</v>
      </c>
      <c r="AG118" s="5" t="str">
        <f>IF(AF118="","",IF(AF118&gt;=125,"★7.5",IF(AF118&gt;=120,"★7.0",IF(AF118&gt;=115,"★6.5",IF(AF118&gt;=110,"★6.0",IF(AF118&gt;=105,"★5.5",IF(AF118&gt;=100,"★5.0",IF(AF118&gt;=95,"★4.5",IF(AF118&gt;=90,"★4.0",IF(AF118&gt;=85,"★3.5",IF(AF118&gt;=80,"★3.0",IF(AF118&gt;=75,"★2.5",IF(AF118&gt;=70,"★2.0",IF(AF118&gt;=65,"★1.5",IF(AF118&gt;=60,"★1.0",IF(AF118&gt;=55,"★0.5"," "))))))))))))))))</f>
        <v>★2.5</v>
      </c>
      <c r="AH118" s="4"/>
    </row>
    <row r="119" spans="1:34" ht="24" customHeight="1" x14ac:dyDescent="0.2">
      <c r="A119" s="33"/>
      <c r="B119" s="27"/>
      <c r="C119" s="26" t="s">
        <v>79</v>
      </c>
      <c r="D119" s="12" t="s">
        <v>78</v>
      </c>
      <c r="E119" s="22" t="s">
        <v>77</v>
      </c>
      <c r="F119" s="14" t="s">
        <v>49</v>
      </c>
      <c r="G119" s="13">
        <v>2.996</v>
      </c>
      <c r="H119" s="14" t="s">
        <v>18</v>
      </c>
      <c r="I119" s="21" t="str">
        <f>IF(Z119="","",(IF(AA119-Z119&gt;0,CONCATENATE(TEXT(Z119,"#,##0"),"~",TEXT(AA119,"#,##0")),TEXT(Z119,"#,##0"))))</f>
        <v>2,070~2,090</v>
      </c>
      <c r="J119" s="20">
        <v>5</v>
      </c>
      <c r="K119" s="19">
        <v>9.5</v>
      </c>
      <c r="L119" s="18">
        <f>IF(K119&gt;0,1/K119*34.6*67.1,"")</f>
        <v>244.38526315789471</v>
      </c>
      <c r="M119" s="17" t="str">
        <f>IF(Z119="","",(IF(Z119&gt;=2271,"7.4",IF(Z119&gt;=2101,"8.7",IF(Z119&gt;=1991,"9.4",IF(Z119&gt;=1871,"10.2",IF(Z119&gt;=1761,"11.1",IF(Z119&gt;=1651,"12.2",IF(Z119&gt;=1531,"13.2",IF(Z119&gt;=1421,"14.4",IF(Z119&gt;=1311,"15.8",IF(Z119&gt;=1196,"17.2",IF(Z119&gt;=1081,"18.7",IF(Z119&gt;=971,"20.5",IF(Z119&gt;=856,"20.8",IF(Z119&gt;=741,"21.0",IF(Z119&gt;=601,"21.8","22.5")))))))))))))))))</f>
        <v>9.4</v>
      </c>
      <c r="N119" s="16" t="str">
        <f>IF(Z119="","",(IF(Z119&gt;=2271,"10.6",IF(Z119&gt;=2101,"11.9",IF(Z119&gt;=1991,"12.7",IF(Z119&gt;=1871,"13.5",IF(Z119&gt;=1761,"14.4",IF(Z119&gt;=1651,"15.4",IF(Z119&gt;=1531,"16.5",IF(Z119&gt;=1421,"17.6",IF(Z119&gt;=1311,"19.0",IF(Z119&gt;=1196,"20.3",IF(Z119&gt;=1081,"21.8",IF(Z119&gt;=971,"23.4",IF(Z119&gt;=856,"23.7",IF(Z119&gt;=741,"24.5","24.6"))))))))))))))))</f>
        <v>12.7</v>
      </c>
      <c r="O119" s="15" t="str">
        <f>IF(Z119="","",IF(AE119="",TEXT(AB119,"#,##0.0"),IF(AB119-AE119&gt;0,CONCATENATE(TEXT(AE119,"#,##0.0"),"~",TEXT(AB119,"#,##0.0")),TEXT(AB119,"#,##0.0"))))</f>
        <v>18.1~18.3</v>
      </c>
      <c r="P119" s="13" t="s">
        <v>10</v>
      </c>
      <c r="Q119" s="14" t="s">
        <v>9</v>
      </c>
      <c r="R119" s="13" t="s">
        <v>16</v>
      </c>
      <c r="S119" s="12"/>
      <c r="T119" s="11" t="str">
        <f>IF((LEFT(D119,1)="6"),"☆☆☆☆☆",IF((LEFT(D119,1)="5"),"☆☆☆☆",IF((LEFT(D119,1)="4"),"☆☆☆"," ")))</f>
        <v>☆☆☆</v>
      </c>
      <c r="U119" s="10">
        <f>IF(K119="","",ROUNDDOWN(K119/M119*100,0))</f>
        <v>101</v>
      </c>
      <c r="V119" s="9">
        <f>IF(K119="","",ROUNDDOWN(K119/N119*100,0))</f>
        <v>74</v>
      </c>
      <c r="W119" s="9" t="str">
        <f>IF(Z119="","",IF(AF119="",IF(AC119&lt;55,"",AC119),IF(AF119-AC119&gt;0,CONCATENATE(AC119,"~",AF119),AC119)))</f>
        <v>51~52</v>
      </c>
      <c r="X119" s="8" t="str">
        <f>IF(AC119&lt;55,"",AD119)</f>
        <v/>
      </c>
      <c r="Z119" s="7">
        <v>2070</v>
      </c>
      <c r="AA119" s="7">
        <v>2090</v>
      </c>
      <c r="AB119" s="6">
        <f>IF(Z119="","",(ROUND(IF(Z119&gt;=2759,9.5,IF(Z119&lt;2759,(-2.47/1000000*Z119*Z119)-(8.52/10000*Z119)+30.65)),1)))</f>
        <v>18.3</v>
      </c>
      <c r="AC119" s="5">
        <f>IF(K119="","",ROUNDDOWN(K119/AB119*100,0))</f>
        <v>51</v>
      </c>
      <c r="AD119" s="5" t="str">
        <f>IF(AC119="","",IF(AC119&gt;=125,"★7.5",IF(AC119&gt;=120,"★7.0",IF(AC119&gt;=115,"★6.5",IF(AC119&gt;=110,"★6.0",IF(AC119&gt;=105,"★5.5",IF(AC119&gt;=100,"★5.0",IF(AC119&gt;=95,"★4.5",IF(AC119&gt;=90,"★4.0",IF(AC119&gt;=85,"★3.5",IF(AC119&gt;=80,"★3.0",IF(AC119&gt;=75,"★2.5",IF(AC119&gt;=70,"★2.0",IF(AC119&gt;=65,"★1.5",IF(AC119&gt;=60,"★1.0",IF(AC119&gt;=55,"★0.5"," "))))))))))))))))</f>
        <v xml:space="preserve"> </v>
      </c>
      <c r="AE119" s="6">
        <f>IF(AA119="","",(ROUND(IF(AA119&gt;=2759,9.5,IF(AA119&lt;2759,(-2.47/1000000*AA119*AA119)-(8.52/10000*AA119)+30.65)),1)))</f>
        <v>18.100000000000001</v>
      </c>
      <c r="AF119" s="5">
        <f>IF(AE119="","",IF(K119="","",ROUNDDOWN(K119/AE119*100,0)))</f>
        <v>52</v>
      </c>
      <c r="AG119" s="5" t="str">
        <f>IF(AF119="","",IF(AF119&gt;=125,"★7.5",IF(AF119&gt;=120,"★7.0",IF(AF119&gt;=115,"★6.5",IF(AF119&gt;=110,"★6.0",IF(AF119&gt;=105,"★5.5",IF(AF119&gt;=100,"★5.0",IF(AF119&gt;=95,"★4.5",IF(AF119&gt;=90,"★4.0",IF(AF119&gt;=85,"★3.5",IF(AF119&gt;=80,"★3.0",IF(AF119&gt;=75,"★2.5",IF(AF119&gt;=70,"★2.0",IF(AF119&gt;=65,"★1.5",IF(AF119&gt;=60,"★1.0",IF(AF119&gt;=55,"★0.5"," "))))))))))))))))</f>
        <v xml:space="preserve"> </v>
      </c>
      <c r="AH119" s="4"/>
    </row>
    <row r="120" spans="1:34" ht="24" customHeight="1" x14ac:dyDescent="0.2">
      <c r="A120" s="33"/>
      <c r="B120" s="27"/>
      <c r="C120" s="26"/>
      <c r="D120" s="12" t="s">
        <v>78</v>
      </c>
      <c r="E120" s="22" t="s">
        <v>76</v>
      </c>
      <c r="F120" s="14" t="s">
        <v>49</v>
      </c>
      <c r="G120" s="13">
        <v>2.996</v>
      </c>
      <c r="H120" s="14" t="s">
        <v>18</v>
      </c>
      <c r="I120" s="21" t="str">
        <f>IF(Z120="","",(IF(AA120-Z120&gt;0,CONCATENATE(TEXT(Z120,"#,##0"),"~",TEXT(AA120,"#,##0")),TEXT(Z120,"#,##0"))))</f>
        <v>2,070~2,090</v>
      </c>
      <c r="J120" s="20">
        <v>5</v>
      </c>
      <c r="K120" s="19">
        <v>9.3000000000000007</v>
      </c>
      <c r="L120" s="18">
        <f>IF(K120&gt;0,1/K120*34.6*67.1,"")</f>
        <v>249.64086021505372</v>
      </c>
      <c r="M120" s="17" t="str">
        <f>IF(Z120="","",(IF(Z120&gt;=2271,"7.4",IF(Z120&gt;=2101,"8.7",IF(Z120&gt;=1991,"9.4",IF(Z120&gt;=1871,"10.2",IF(Z120&gt;=1761,"11.1",IF(Z120&gt;=1651,"12.2",IF(Z120&gt;=1531,"13.2",IF(Z120&gt;=1421,"14.4",IF(Z120&gt;=1311,"15.8",IF(Z120&gt;=1196,"17.2",IF(Z120&gt;=1081,"18.7",IF(Z120&gt;=971,"20.5",IF(Z120&gt;=856,"20.8",IF(Z120&gt;=741,"21.0",IF(Z120&gt;=601,"21.8","22.5")))))))))))))))))</f>
        <v>9.4</v>
      </c>
      <c r="N120" s="16" t="str">
        <f>IF(Z120="","",(IF(Z120&gt;=2271,"10.6",IF(Z120&gt;=2101,"11.9",IF(Z120&gt;=1991,"12.7",IF(Z120&gt;=1871,"13.5",IF(Z120&gt;=1761,"14.4",IF(Z120&gt;=1651,"15.4",IF(Z120&gt;=1531,"16.5",IF(Z120&gt;=1421,"17.6",IF(Z120&gt;=1311,"19.0",IF(Z120&gt;=1196,"20.3",IF(Z120&gt;=1081,"21.8",IF(Z120&gt;=971,"23.4",IF(Z120&gt;=856,"23.7",IF(Z120&gt;=741,"24.5","24.6"))))))))))))))))</f>
        <v>12.7</v>
      </c>
      <c r="O120" s="15" t="str">
        <f>IF(Z120="","",IF(AE120="",TEXT(AB120,"#,##0.0"),IF(AB120-AE120&gt;0,CONCATENATE(TEXT(AE120,"#,##0.0"),"~",TEXT(AB120,"#,##0.0")),TEXT(AB120,"#,##0.0"))))</f>
        <v>18.1~18.3</v>
      </c>
      <c r="P120" s="13" t="s">
        <v>10</v>
      </c>
      <c r="Q120" s="14" t="s">
        <v>9</v>
      </c>
      <c r="R120" s="13" t="s">
        <v>16</v>
      </c>
      <c r="S120" s="12"/>
      <c r="T120" s="11" t="str">
        <f>IF((LEFT(D120,1)="6"),"☆☆☆☆☆",IF((LEFT(D120,1)="5"),"☆☆☆☆",IF((LEFT(D120,1)="4"),"☆☆☆"," ")))</f>
        <v>☆☆☆</v>
      </c>
      <c r="U120" s="10">
        <f>IF(K120="","",ROUNDDOWN(K120/M120*100,0))</f>
        <v>98</v>
      </c>
      <c r="V120" s="9">
        <f>IF(K120="","",ROUNDDOWN(K120/N120*100,0))</f>
        <v>73</v>
      </c>
      <c r="W120" s="9" t="str">
        <f>IF(Z120="","",IF(AF120="",IF(AC120&lt;55,"",AC120),IF(AF120-AC120&gt;0,CONCATENATE(AC120,"~",AF120),AC120)))</f>
        <v>50~51</v>
      </c>
      <c r="X120" s="8" t="str">
        <f>IF(AC120&lt;55,"",AD120)</f>
        <v/>
      </c>
      <c r="Z120" s="7">
        <v>2070</v>
      </c>
      <c r="AA120" s="7">
        <v>2090</v>
      </c>
      <c r="AB120" s="6">
        <f>IF(Z120="","",(ROUND(IF(Z120&gt;=2759,9.5,IF(Z120&lt;2759,(-2.47/1000000*Z120*Z120)-(8.52/10000*Z120)+30.65)),1)))</f>
        <v>18.3</v>
      </c>
      <c r="AC120" s="5">
        <f>IF(K120="","",ROUNDDOWN(K120/AB120*100,0))</f>
        <v>50</v>
      </c>
      <c r="AD120" s="5" t="str">
        <f>IF(AC120="","",IF(AC120&gt;=125,"★7.5",IF(AC120&gt;=120,"★7.0",IF(AC120&gt;=115,"★6.5",IF(AC120&gt;=110,"★6.0",IF(AC120&gt;=105,"★5.5",IF(AC120&gt;=100,"★5.0",IF(AC120&gt;=95,"★4.5",IF(AC120&gt;=90,"★4.0",IF(AC120&gt;=85,"★3.5",IF(AC120&gt;=80,"★3.0",IF(AC120&gt;=75,"★2.5",IF(AC120&gt;=70,"★2.0",IF(AC120&gt;=65,"★1.5",IF(AC120&gt;=60,"★1.0",IF(AC120&gt;=55,"★0.5"," "))))))))))))))))</f>
        <v xml:space="preserve"> </v>
      </c>
      <c r="AE120" s="6">
        <f>IF(AA120="","",(ROUND(IF(AA120&gt;=2759,9.5,IF(AA120&lt;2759,(-2.47/1000000*AA120*AA120)-(8.52/10000*AA120)+30.65)),1)))</f>
        <v>18.100000000000001</v>
      </c>
      <c r="AF120" s="5">
        <f>IF(AE120="","",IF(K120="","",ROUNDDOWN(K120/AE120*100,0)))</f>
        <v>51</v>
      </c>
      <c r="AG120" s="5" t="str">
        <f>IF(AF120="","",IF(AF120&gt;=125,"★7.5",IF(AF120&gt;=120,"★7.0",IF(AF120&gt;=115,"★6.5",IF(AF120&gt;=110,"★6.0",IF(AF120&gt;=105,"★5.5",IF(AF120&gt;=100,"★5.0",IF(AF120&gt;=95,"★4.5",IF(AF120&gt;=90,"★4.0",IF(AF120&gt;=85,"★3.5",IF(AF120&gt;=80,"★3.0",IF(AF120&gt;=75,"★2.5",IF(AF120&gt;=70,"★2.0",IF(AF120&gt;=65,"★1.5",IF(AF120&gt;=60,"★1.0",IF(AF120&gt;=55,"★0.5"," "))))))))))))))))</f>
        <v xml:space="preserve"> </v>
      </c>
      <c r="AH120" s="4"/>
    </row>
    <row r="121" spans="1:34" ht="24" customHeight="1" x14ac:dyDescent="0.2">
      <c r="A121" s="33"/>
      <c r="B121" s="27"/>
      <c r="C121" s="26"/>
      <c r="D121" s="12" t="s">
        <v>78</v>
      </c>
      <c r="E121" s="22" t="s">
        <v>67</v>
      </c>
      <c r="F121" s="14" t="s">
        <v>49</v>
      </c>
      <c r="G121" s="13">
        <v>2.996</v>
      </c>
      <c r="H121" s="14" t="s">
        <v>18</v>
      </c>
      <c r="I121" s="21" t="str">
        <f>IF(Z121="","",(IF(AA121-Z121&gt;0,CONCATENATE(TEXT(Z121,"#,##0"),"~",TEXT(AA121,"#,##0")),TEXT(Z121,"#,##0"))))</f>
        <v>2,090</v>
      </c>
      <c r="J121" s="20">
        <v>5</v>
      </c>
      <c r="K121" s="19">
        <v>10</v>
      </c>
      <c r="L121" s="18">
        <f>IF(K121&gt;0,1/K121*34.6*67.1,"")</f>
        <v>232.166</v>
      </c>
      <c r="M121" s="17" t="str">
        <f>IF(Z121="","",(IF(Z121&gt;=2271,"7.4",IF(Z121&gt;=2101,"8.7",IF(Z121&gt;=1991,"9.4",IF(Z121&gt;=1871,"10.2",IF(Z121&gt;=1761,"11.1",IF(Z121&gt;=1651,"12.2",IF(Z121&gt;=1531,"13.2",IF(Z121&gt;=1421,"14.4",IF(Z121&gt;=1311,"15.8",IF(Z121&gt;=1196,"17.2",IF(Z121&gt;=1081,"18.7",IF(Z121&gt;=971,"20.5",IF(Z121&gt;=856,"20.8",IF(Z121&gt;=741,"21.0",IF(Z121&gt;=601,"21.8","22.5")))))))))))))))))</f>
        <v>9.4</v>
      </c>
      <c r="N121" s="16" t="str">
        <f>IF(Z121="","",(IF(Z121&gt;=2271,"10.6",IF(Z121&gt;=2101,"11.9",IF(Z121&gt;=1991,"12.7",IF(Z121&gt;=1871,"13.5",IF(Z121&gt;=1761,"14.4",IF(Z121&gt;=1651,"15.4",IF(Z121&gt;=1531,"16.5",IF(Z121&gt;=1421,"17.6",IF(Z121&gt;=1311,"19.0",IF(Z121&gt;=1196,"20.3",IF(Z121&gt;=1081,"21.8",IF(Z121&gt;=971,"23.4",IF(Z121&gt;=856,"23.7",IF(Z121&gt;=741,"24.5","24.6"))))))))))))))))</f>
        <v>12.7</v>
      </c>
      <c r="O121" s="15" t="str">
        <f>IF(Z121="","",IF(AE121="",TEXT(AB121,"#,##0.0"),IF(AB121-AE121&gt;0,CONCATENATE(TEXT(AE121,"#,##0.0"),"~",TEXT(AB121,"#,##0.0")),TEXT(AB121,"#,##0.0"))))</f>
        <v>18.1</v>
      </c>
      <c r="P121" s="13" t="s">
        <v>10</v>
      </c>
      <c r="Q121" s="14" t="s">
        <v>9</v>
      </c>
      <c r="R121" s="13" t="s">
        <v>16</v>
      </c>
      <c r="S121" s="12"/>
      <c r="T121" s="11" t="str">
        <f>IF((LEFT(D121,1)="6"),"☆☆☆☆☆",IF((LEFT(D121,1)="5"),"☆☆☆☆",IF((LEFT(D121,1)="4"),"☆☆☆"," ")))</f>
        <v>☆☆☆</v>
      </c>
      <c r="U121" s="10">
        <f>IF(K121="","",ROUNDDOWN(K121/M121*100,0))</f>
        <v>106</v>
      </c>
      <c r="V121" s="9">
        <f>IF(K121="","",ROUNDDOWN(K121/N121*100,0))</f>
        <v>78</v>
      </c>
      <c r="W121" s="9">
        <f>IF(Z121="","",IF(AF121="",IF(AC121&lt;55,"",AC121),IF(AF121-AC121&gt;0,CONCATENATE(AC121,"~",AF121),AC121)))</f>
        <v>55</v>
      </c>
      <c r="X121" s="8" t="str">
        <f>IF(AC121&lt;55,"",AD121)</f>
        <v>★0.5</v>
      </c>
      <c r="Z121" s="7">
        <v>2090</v>
      </c>
      <c r="AA121" s="7">
        <v>2090</v>
      </c>
      <c r="AB121" s="6">
        <f>IF(Z121="","",(ROUND(IF(Z121&gt;=2759,9.5,IF(Z121&lt;2759,(-2.47/1000000*Z121*Z121)-(8.52/10000*Z121)+30.65)),1)))</f>
        <v>18.100000000000001</v>
      </c>
      <c r="AC121" s="5">
        <f>IF(K121="","",ROUNDDOWN(K121/AB121*100,0))</f>
        <v>55</v>
      </c>
      <c r="AD121" s="5" t="str">
        <f>IF(AC121="","",IF(AC121&gt;=125,"★7.5",IF(AC121&gt;=120,"★7.0",IF(AC121&gt;=115,"★6.5",IF(AC121&gt;=110,"★6.0",IF(AC121&gt;=105,"★5.5",IF(AC121&gt;=100,"★5.0",IF(AC121&gt;=95,"★4.5",IF(AC121&gt;=90,"★4.0",IF(AC121&gt;=85,"★3.5",IF(AC121&gt;=80,"★3.0",IF(AC121&gt;=75,"★2.5",IF(AC121&gt;=70,"★2.0",IF(AC121&gt;=65,"★1.5",IF(AC121&gt;=60,"★1.0",IF(AC121&gt;=55,"★0.5"," "))))))))))))))))</f>
        <v>★0.5</v>
      </c>
      <c r="AE121" s="6">
        <f>IF(AA121="","",(ROUND(IF(AA121&gt;=2759,9.5,IF(AA121&lt;2759,(-2.47/1000000*AA121*AA121)-(8.52/10000*AA121)+30.65)),1)))</f>
        <v>18.100000000000001</v>
      </c>
      <c r="AF121" s="5">
        <f>IF(AE121="","",IF(K121="","",ROUNDDOWN(K121/AE121*100,0)))</f>
        <v>55</v>
      </c>
      <c r="AG121" s="5" t="str">
        <f>IF(AF121="","",IF(AF121&gt;=125,"★7.5",IF(AF121&gt;=120,"★7.0",IF(AF121&gt;=115,"★6.5",IF(AF121&gt;=110,"★6.0",IF(AF121&gt;=105,"★5.5",IF(AF121&gt;=100,"★5.0",IF(AF121&gt;=95,"★4.5",IF(AF121&gt;=90,"★4.0",IF(AF121&gt;=85,"★3.5",IF(AF121&gt;=80,"★3.0",IF(AF121&gt;=75,"★2.5",IF(AF121&gt;=70,"★2.0",IF(AF121&gt;=65,"★1.5",IF(AF121&gt;=60,"★1.0",IF(AF121&gt;=55,"★0.5"," "))))))))))))))))</f>
        <v>★0.5</v>
      </c>
      <c r="AH121" s="4"/>
    </row>
    <row r="122" spans="1:34" ht="24" customHeight="1" x14ac:dyDescent="0.2">
      <c r="A122" s="33"/>
      <c r="B122" s="27"/>
      <c r="C122" s="26"/>
      <c r="D122" s="12" t="s">
        <v>75</v>
      </c>
      <c r="E122" s="22" t="s">
        <v>77</v>
      </c>
      <c r="F122" s="14" t="s">
        <v>49</v>
      </c>
      <c r="G122" s="13">
        <v>2.996</v>
      </c>
      <c r="H122" s="14" t="s">
        <v>18</v>
      </c>
      <c r="I122" s="21" t="str">
        <f>IF(Z122="","",(IF(AA122-Z122&gt;0,CONCATENATE(TEXT(Z122,"#,##0"),"~",TEXT(AA122,"#,##0")),TEXT(Z122,"#,##0"))))</f>
        <v>2,060~2,080</v>
      </c>
      <c r="J122" s="20">
        <v>5</v>
      </c>
      <c r="K122" s="19">
        <v>9.5</v>
      </c>
      <c r="L122" s="18">
        <f>IF(K122&gt;0,1/K122*34.6*67.1,"")</f>
        <v>244.38526315789471</v>
      </c>
      <c r="M122" s="17" t="str">
        <f>IF(Z122="","",(IF(Z122&gt;=2271,"7.4",IF(Z122&gt;=2101,"8.7",IF(Z122&gt;=1991,"9.4",IF(Z122&gt;=1871,"10.2",IF(Z122&gt;=1761,"11.1",IF(Z122&gt;=1651,"12.2",IF(Z122&gt;=1531,"13.2",IF(Z122&gt;=1421,"14.4",IF(Z122&gt;=1311,"15.8",IF(Z122&gt;=1196,"17.2",IF(Z122&gt;=1081,"18.7",IF(Z122&gt;=971,"20.5",IF(Z122&gt;=856,"20.8",IF(Z122&gt;=741,"21.0",IF(Z122&gt;=601,"21.8","22.5")))))))))))))))))</f>
        <v>9.4</v>
      </c>
      <c r="N122" s="16" t="str">
        <f>IF(Z122="","",(IF(Z122&gt;=2271,"10.6",IF(Z122&gt;=2101,"11.9",IF(Z122&gt;=1991,"12.7",IF(Z122&gt;=1871,"13.5",IF(Z122&gt;=1761,"14.4",IF(Z122&gt;=1651,"15.4",IF(Z122&gt;=1531,"16.5",IF(Z122&gt;=1421,"17.6",IF(Z122&gt;=1311,"19.0",IF(Z122&gt;=1196,"20.3",IF(Z122&gt;=1081,"21.8",IF(Z122&gt;=971,"23.4",IF(Z122&gt;=856,"23.7",IF(Z122&gt;=741,"24.5","24.6"))))))))))))))))</f>
        <v>12.7</v>
      </c>
      <c r="O122" s="15" t="str">
        <f>IF(Z122="","",IF(AE122="",TEXT(AB122,"#,##0.0"),IF(AB122-AE122&gt;0,CONCATENATE(TEXT(AE122,"#,##0.0"),"~",TEXT(AB122,"#,##0.0")),TEXT(AB122,"#,##0.0"))))</f>
        <v>18.2~18.4</v>
      </c>
      <c r="P122" s="13" t="s">
        <v>10</v>
      </c>
      <c r="Q122" s="14" t="s">
        <v>9</v>
      </c>
      <c r="R122" s="13" t="s">
        <v>16</v>
      </c>
      <c r="S122" s="12"/>
      <c r="T122" s="11" t="str">
        <f>IF((LEFT(D122,1)="6"),"☆☆☆☆☆",IF((LEFT(D122,1)="5"),"☆☆☆☆",IF((LEFT(D122,1)="4"),"☆☆☆"," ")))</f>
        <v>☆☆☆</v>
      </c>
      <c r="U122" s="10">
        <f>IF(K122="","",ROUNDDOWN(K122/M122*100,0))</f>
        <v>101</v>
      </c>
      <c r="V122" s="9">
        <f>IF(K122="","",ROUNDDOWN(K122/N122*100,0))</f>
        <v>74</v>
      </c>
      <c r="W122" s="9" t="str">
        <f>IF(Z122="","",IF(AF122="",IF(AC122&lt;55,"",AC122),IF(AF122-AC122&gt;0,CONCATENATE(AC122,"~",AF122),AC122)))</f>
        <v>51~52</v>
      </c>
      <c r="X122" s="8" t="str">
        <f>IF(AC122&lt;55,"",AD122)</f>
        <v/>
      </c>
      <c r="Z122" s="7">
        <v>2060</v>
      </c>
      <c r="AA122" s="7">
        <v>2080</v>
      </c>
      <c r="AB122" s="6">
        <f>IF(Z122="","",(ROUND(IF(Z122&gt;=2759,9.5,IF(Z122&lt;2759,(-2.47/1000000*Z122*Z122)-(8.52/10000*Z122)+30.65)),1)))</f>
        <v>18.399999999999999</v>
      </c>
      <c r="AC122" s="5">
        <f>IF(K122="","",ROUNDDOWN(K122/AB122*100,0))</f>
        <v>51</v>
      </c>
      <c r="AD122" s="5" t="str">
        <f>IF(AC122="","",IF(AC122&gt;=125,"★7.5",IF(AC122&gt;=120,"★7.0",IF(AC122&gt;=115,"★6.5",IF(AC122&gt;=110,"★6.0",IF(AC122&gt;=105,"★5.5",IF(AC122&gt;=100,"★5.0",IF(AC122&gt;=95,"★4.5",IF(AC122&gt;=90,"★4.0",IF(AC122&gt;=85,"★3.5",IF(AC122&gt;=80,"★3.0",IF(AC122&gt;=75,"★2.5",IF(AC122&gt;=70,"★2.0",IF(AC122&gt;=65,"★1.5",IF(AC122&gt;=60,"★1.0",IF(AC122&gt;=55,"★0.5"," "))))))))))))))))</f>
        <v xml:space="preserve"> </v>
      </c>
      <c r="AE122" s="6">
        <f>IF(AA122="","",(ROUND(IF(AA122&gt;=2759,9.5,IF(AA122&lt;2759,(-2.47/1000000*AA122*AA122)-(8.52/10000*AA122)+30.65)),1)))</f>
        <v>18.2</v>
      </c>
      <c r="AF122" s="5">
        <f>IF(AE122="","",IF(K122="","",ROUNDDOWN(K122/AE122*100,0)))</f>
        <v>52</v>
      </c>
      <c r="AG122" s="5" t="str">
        <f>IF(AF122="","",IF(AF122&gt;=125,"★7.5",IF(AF122&gt;=120,"★7.0",IF(AF122&gt;=115,"★6.5",IF(AF122&gt;=110,"★6.0",IF(AF122&gt;=105,"★5.5",IF(AF122&gt;=100,"★5.0",IF(AF122&gt;=95,"★4.5",IF(AF122&gt;=90,"★4.0",IF(AF122&gt;=85,"★3.5",IF(AF122&gt;=80,"★3.0",IF(AF122&gt;=75,"★2.5",IF(AF122&gt;=70,"★2.0",IF(AF122&gt;=65,"★1.5",IF(AF122&gt;=60,"★1.0",IF(AF122&gt;=55,"★0.5"," "))))))))))))))))</f>
        <v xml:space="preserve"> </v>
      </c>
      <c r="AH122" s="4"/>
    </row>
    <row r="123" spans="1:34" ht="24" customHeight="1" x14ac:dyDescent="0.2">
      <c r="A123" s="33"/>
      <c r="B123" s="27"/>
      <c r="C123" s="26"/>
      <c r="D123" s="12" t="s">
        <v>75</v>
      </c>
      <c r="E123" s="22" t="s">
        <v>76</v>
      </c>
      <c r="F123" s="14" t="s">
        <v>49</v>
      </c>
      <c r="G123" s="13">
        <v>2.996</v>
      </c>
      <c r="H123" s="14" t="s">
        <v>18</v>
      </c>
      <c r="I123" s="21" t="str">
        <f>IF(Z123="","",(IF(AA123-Z123&gt;0,CONCATENATE(TEXT(Z123,"#,##0"),"~",TEXT(AA123,"#,##0")),TEXT(Z123,"#,##0"))))</f>
        <v>2,060~2,080</v>
      </c>
      <c r="J123" s="20">
        <v>5</v>
      </c>
      <c r="K123" s="19">
        <v>9.3000000000000007</v>
      </c>
      <c r="L123" s="18">
        <f>IF(K123&gt;0,1/K123*34.6*67.1,"")</f>
        <v>249.64086021505372</v>
      </c>
      <c r="M123" s="17" t="str">
        <f>IF(Z123="","",(IF(Z123&gt;=2271,"7.4",IF(Z123&gt;=2101,"8.7",IF(Z123&gt;=1991,"9.4",IF(Z123&gt;=1871,"10.2",IF(Z123&gt;=1761,"11.1",IF(Z123&gt;=1651,"12.2",IF(Z123&gt;=1531,"13.2",IF(Z123&gt;=1421,"14.4",IF(Z123&gt;=1311,"15.8",IF(Z123&gt;=1196,"17.2",IF(Z123&gt;=1081,"18.7",IF(Z123&gt;=971,"20.5",IF(Z123&gt;=856,"20.8",IF(Z123&gt;=741,"21.0",IF(Z123&gt;=601,"21.8","22.5")))))))))))))))))</f>
        <v>9.4</v>
      </c>
      <c r="N123" s="16" t="str">
        <f>IF(Z123="","",(IF(Z123&gt;=2271,"10.6",IF(Z123&gt;=2101,"11.9",IF(Z123&gt;=1991,"12.7",IF(Z123&gt;=1871,"13.5",IF(Z123&gt;=1761,"14.4",IF(Z123&gt;=1651,"15.4",IF(Z123&gt;=1531,"16.5",IF(Z123&gt;=1421,"17.6",IF(Z123&gt;=1311,"19.0",IF(Z123&gt;=1196,"20.3",IF(Z123&gt;=1081,"21.8",IF(Z123&gt;=971,"23.4",IF(Z123&gt;=856,"23.7",IF(Z123&gt;=741,"24.5","24.6"))))))))))))))))</f>
        <v>12.7</v>
      </c>
      <c r="O123" s="15" t="str">
        <f>IF(Z123="","",IF(AE123="",TEXT(AB123,"#,##0.0"),IF(AB123-AE123&gt;0,CONCATENATE(TEXT(AE123,"#,##0.0"),"~",TEXT(AB123,"#,##0.0")),TEXT(AB123,"#,##0.0"))))</f>
        <v>18.2~18.4</v>
      </c>
      <c r="P123" s="13" t="s">
        <v>10</v>
      </c>
      <c r="Q123" s="14" t="s">
        <v>9</v>
      </c>
      <c r="R123" s="13" t="s">
        <v>16</v>
      </c>
      <c r="S123" s="12"/>
      <c r="T123" s="11" t="str">
        <f>IF((LEFT(D123,1)="6"),"☆☆☆☆☆",IF((LEFT(D123,1)="5"),"☆☆☆☆",IF((LEFT(D123,1)="4"),"☆☆☆"," ")))</f>
        <v>☆☆☆</v>
      </c>
      <c r="U123" s="10">
        <f>IF(K123="","",ROUNDDOWN(K123/M123*100,0))</f>
        <v>98</v>
      </c>
      <c r="V123" s="9">
        <f>IF(K123="","",ROUNDDOWN(K123/N123*100,0))</f>
        <v>73</v>
      </c>
      <c r="W123" s="9" t="str">
        <f>IF(Z123="","",IF(AF123="",IF(AC123&lt;55,"",AC123),IF(AF123-AC123&gt;0,CONCATENATE(AC123,"~",AF123),AC123)))</f>
        <v>50~51</v>
      </c>
      <c r="X123" s="8" t="str">
        <f>IF(AC123&lt;55,"",AD123)</f>
        <v/>
      </c>
      <c r="Z123" s="7">
        <v>2060</v>
      </c>
      <c r="AA123" s="7">
        <v>2080</v>
      </c>
      <c r="AB123" s="6">
        <f>IF(Z123="","",(ROUND(IF(Z123&gt;=2759,9.5,IF(Z123&lt;2759,(-2.47/1000000*Z123*Z123)-(8.52/10000*Z123)+30.65)),1)))</f>
        <v>18.399999999999999</v>
      </c>
      <c r="AC123" s="5">
        <f>IF(K123="","",ROUNDDOWN(K123/AB123*100,0))</f>
        <v>50</v>
      </c>
      <c r="AD123" s="5" t="str">
        <f>IF(AC123="","",IF(AC123&gt;=125,"★7.5",IF(AC123&gt;=120,"★7.0",IF(AC123&gt;=115,"★6.5",IF(AC123&gt;=110,"★6.0",IF(AC123&gt;=105,"★5.5",IF(AC123&gt;=100,"★5.0",IF(AC123&gt;=95,"★4.5",IF(AC123&gt;=90,"★4.0",IF(AC123&gt;=85,"★3.5",IF(AC123&gt;=80,"★3.0",IF(AC123&gt;=75,"★2.5",IF(AC123&gt;=70,"★2.0",IF(AC123&gt;=65,"★1.5",IF(AC123&gt;=60,"★1.0",IF(AC123&gt;=55,"★0.5"," "))))))))))))))))</f>
        <v xml:space="preserve"> </v>
      </c>
      <c r="AE123" s="6">
        <f>IF(AA123="","",(ROUND(IF(AA123&gt;=2759,9.5,IF(AA123&lt;2759,(-2.47/1000000*AA123*AA123)-(8.52/10000*AA123)+30.65)),1)))</f>
        <v>18.2</v>
      </c>
      <c r="AF123" s="5">
        <f>IF(AE123="","",IF(K123="","",ROUNDDOWN(K123/AE123*100,0)))</f>
        <v>51</v>
      </c>
      <c r="AG123" s="5" t="str">
        <f>IF(AF123="","",IF(AF123&gt;=125,"★7.5",IF(AF123&gt;=120,"★7.0",IF(AF123&gt;=115,"★6.5",IF(AF123&gt;=110,"★6.0",IF(AF123&gt;=105,"★5.5",IF(AF123&gt;=100,"★5.0",IF(AF123&gt;=95,"★4.5",IF(AF123&gt;=90,"★4.0",IF(AF123&gt;=85,"★3.5",IF(AF123&gt;=80,"★3.0",IF(AF123&gt;=75,"★2.5",IF(AF123&gt;=70,"★2.0",IF(AF123&gt;=65,"★1.5",IF(AF123&gt;=60,"★1.0",IF(AF123&gt;=55,"★0.5"," "))))))))))))))))</f>
        <v xml:space="preserve"> </v>
      </c>
      <c r="AH123" s="4"/>
    </row>
    <row r="124" spans="1:34" ht="24" customHeight="1" x14ac:dyDescent="0.2">
      <c r="A124" s="33"/>
      <c r="B124" s="30"/>
      <c r="C124" s="29"/>
      <c r="D124" s="12" t="s">
        <v>75</v>
      </c>
      <c r="E124" s="22" t="s">
        <v>67</v>
      </c>
      <c r="F124" s="14" t="s">
        <v>49</v>
      </c>
      <c r="G124" s="13">
        <v>2.996</v>
      </c>
      <c r="H124" s="14" t="s">
        <v>18</v>
      </c>
      <c r="I124" s="21" t="str">
        <f>IF(Z124="","",(IF(AA124-Z124&gt;0,CONCATENATE(TEXT(Z124,"#,##0"),"~",TEXT(AA124,"#,##0")),TEXT(Z124,"#,##0"))))</f>
        <v>2,080</v>
      </c>
      <c r="J124" s="20">
        <v>5</v>
      </c>
      <c r="K124" s="19">
        <v>10</v>
      </c>
      <c r="L124" s="18">
        <f>IF(K124&gt;0,1/K124*34.6*67.1,"")</f>
        <v>232.166</v>
      </c>
      <c r="M124" s="17" t="str">
        <f>IF(Z124="","",(IF(Z124&gt;=2271,"7.4",IF(Z124&gt;=2101,"8.7",IF(Z124&gt;=1991,"9.4",IF(Z124&gt;=1871,"10.2",IF(Z124&gt;=1761,"11.1",IF(Z124&gt;=1651,"12.2",IF(Z124&gt;=1531,"13.2",IF(Z124&gt;=1421,"14.4",IF(Z124&gt;=1311,"15.8",IF(Z124&gt;=1196,"17.2",IF(Z124&gt;=1081,"18.7",IF(Z124&gt;=971,"20.5",IF(Z124&gt;=856,"20.8",IF(Z124&gt;=741,"21.0",IF(Z124&gt;=601,"21.8","22.5")))))))))))))))))</f>
        <v>9.4</v>
      </c>
      <c r="N124" s="16" t="str">
        <f>IF(Z124="","",(IF(Z124&gt;=2271,"10.6",IF(Z124&gt;=2101,"11.9",IF(Z124&gt;=1991,"12.7",IF(Z124&gt;=1871,"13.5",IF(Z124&gt;=1761,"14.4",IF(Z124&gt;=1651,"15.4",IF(Z124&gt;=1531,"16.5",IF(Z124&gt;=1421,"17.6",IF(Z124&gt;=1311,"19.0",IF(Z124&gt;=1196,"20.3",IF(Z124&gt;=1081,"21.8",IF(Z124&gt;=971,"23.4",IF(Z124&gt;=856,"23.7",IF(Z124&gt;=741,"24.5","24.6"))))))))))))))))</f>
        <v>12.7</v>
      </c>
      <c r="O124" s="15" t="str">
        <f>IF(Z124="","",IF(AE124="",TEXT(AB124,"#,##0.0"),IF(AB124-AE124&gt;0,CONCATENATE(TEXT(AE124,"#,##0.0"),"~",TEXT(AB124,"#,##0.0")),TEXT(AB124,"#,##0.0"))))</f>
        <v>18.2</v>
      </c>
      <c r="P124" s="13" t="s">
        <v>10</v>
      </c>
      <c r="Q124" s="14" t="s">
        <v>9</v>
      </c>
      <c r="R124" s="13" t="s">
        <v>16</v>
      </c>
      <c r="S124" s="12"/>
      <c r="T124" s="11" t="str">
        <f>IF((LEFT(D124,1)="6"),"☆☆☆☆☆",IF((LEFT(D124,1)="5"),"☆☆☆☆",IF((LEFT(D124,1)="4"),"☆☆☆"," ")))</f>
        <v>☆☆☆</v>
      </c>
      <c r="U124" s="10">
        <f>IF(K124="","",ROUNDDOWN(K124/M124*100,0))</f>
        <v>106</v>
      </c>
      <c r="V124" s="9">
        <f>IF(K124="","",ROUNDDOWN(K124/N124*100,0))</f>
        <v>78</v>
      </c>
      <c r="W124" s="9">
        <f>IF(Z124="","",IF(AF124="",IF(AC124&lt;55,"",AC124),IF(AF124-AC124&gt;0,CONCATENATE(AC124,"~",AF124),AC124)))</f>
        <v>54</v>
      </c>
      <c r="X124" s="8" t="str">
        <f>IF(AC124&lt;55,"",AD124)</f>
        <v/>
      </c>
      <c r="Z124" s="7">
        <v>2080</v>
      </c>
      <c r="AA124" s="7">
        <v>2080</v>
      </c>
      <c r="AB124" s="6">
        <f>IF(Z124="","",(ROUND(IF(Z124&gt;=2759,9.5,IF(Z124&lt;2759,(-2.47/1000000*Z124*Z124)-(8.52/10000*Z124)+30.65)),1)))</f>
        <v>18.2</v>
      </c>
      <c r="AC124" s="5">
        <f>IF(K124="","",ROUNDDOWN(K124/AB124*100,0))</f>
        <v>54</v>
      </c>
      <c r="AD124" s="5" t="str">
        <f>IF(AC124="","",IF(AC124&gt;=125,"★7.5",IF(AC124&gt;=120,"★7.0",IF(AC124&gt;=115,"★6.5",IF(AC124&gt;=110,"★6.0",IF(AC124&gt;=105,"★5.5",IF(AC124&gt;=100,"★5.0",IF(AC124&gt;=95,"★4.5",IF(AC124&gt;=90,"★4.0",IF(AC124&gt;=85,"★3.5",IF(AC124&gt;=80,"★3.0",IF(AC124&gt;=75,"★2.5",IF(AC124&gt;=70,"★2.0",IF(AC124&gt;=65,"★1.5",IF(AC124&gt;=60,"★1.0",IF(AC124&gt;=55,"★0.5"," "))))))))))))))))</f>
        <v xml:space="preserve"> </v>
      </c>
      <c r="AE124" s="6">
        <f>IF(AA124="","",(ROUND(IF(AA124&gt;=2759,9.5,IF(AA124&lt;2759,(-2.47/1000000*AA124*AA124)-(8.52/10000*AA124)+30.65)),1)))</f>
        <v>18.2</v>
      </c>
      <c r="AF124" s="5">
        <f>IF(AE124="","",IF(K124="","",ROUNDDOWN(K124/AE124*100,0)))</f>
        <v>54</v>
      </c>
      <c r="AG124" s="5" t="str">
        <f>IF(AF124="","",IF(AF124&gt;=125,"★7.5",IF(AF124&gt;=120,"★7.0",IF(AF124&gt;=115,"★6.5",IF(AF124&gt;=110,"★6.0",IF(AF124&gt;=105,"★5.5",IF(AF124&gt;=100,"★5.0",IF(AF124&gt;=95,"★4.5",IF(AF124&gt;=90,"★4.0",IF(AF124&gt;=85,"★3.5",IF(AF124&gt;=80,"★3.0",IF(AF124&gt;=75,"★2.5",IF(AF124&gt;=70,"★2.0",IF(AF124&gt;=65,"★1.5",IF(AF124&gt;=60,"★1.0",IF(AF124&gt;=55,"★0.5"," "))))))))))))))))</f>
        <v xml:space="preserve"> </v>
      </c>
      <c r="AH124" s="4"/>
    </row>
    <row r="125" spans="1:34" ht="24" customHeight="1" x14ac:dyDescent="0.2">
      <c r="A125" s="33"/>
      <c r="B125" s="27"/>
      <c r="C125" s="26" t="s">
        <v>74</v>
      </c>
      <c r="D125" s="12" t="s">
        <v>66</v>
      </c>
      <c r="E125" s="22" t="s">
        <v>73</v>
      </c>
      <c r="F125" s="14" t="s">
        <v>49</v>
      </c>
      <c r="G125" s="13">
        <v>2.996</v>
      </c>
      <c r="H125" s="14" t="s">
        <v>18</v>
      </c>
      <c r="I125" s="21" t="str">
        <f>IF(Z125="","",(IF(AA125-Z125&gt;0,CONCATENATE(TEXT(Z125,"#,##0"),"~",TEXT(AA125,"#,##0")),TEXT(Z125,"#,##0"))))</f>
        <v>2,050~2,090</v>
      </c>
      <c r="J125" s="20">
        <v>4</v>
      </c>
      <c r="K125" s="19">
        <v>9.5</v>
      </c>
      <c r="L125" s="18">
        <f>IF(K125&gt;0,1/K125*34.6*67.1,"")</f>
        <v>244.38526315789471</v>
      </c>
      <c r="M125" s="17" t="str">
        <f>IF(Z125="","",(IF(Z125&gt;=2271,"7.4",IF(Z125&gt;=2101,"8.7",IF(Z125&gt;=1991,"9.4",IF(Z125&gt;=1871,"10.2",IF(Z125&gt;=1761,"11.1",IF(Z125&gt;=1651,"12.2",IF(Z125&gt;=1531,"13.2",IF(Z125&gt;=1421,"14.4",IF(Z125&gt;=1311,"15.8",IF(Z125&gt;=1196,"17.2",IF(Z125&gt;=1081,"18.7",IF(Z125&gt;=971,"20.5",IF(Z125&gt;=856,"20.8",IF(Z125&gt;=741,"21.0",IF(Z125&gt;=601,"21.8","22.5")))))))))))))))))</f>
        <v>9.4</v>
      </c>
      <c r="N125" s="16" t="str">
        <f>IF(Z125="","",(IF(Z125&gt;=2271,"10.6",IF(Z125&gt;=2101,"11.9",IF(Z125&gt;=1991,"12.7",IF(Z125&gt;=1871,"13.5",IF(Z125&gt;=1761,"14.4",IF(Z125&gt;=1651,"15.4",IF(Z125&gt;=1531,"16.5",IF(Z125&gt;=1421,"17.6",IF(Z125&gt;=1311,"19.0",IF(Z125&gt;=1196,"20.3",IF(Z125&gt;=1081,"21.8",IF(Z125&gt;=971,"23.4",IF(Z125&gt;=856,"23.7",IF(Z125&gt;=741,"24.5","24.6"))))))))))))))))</f>
        <v>12.7</v>
      </c>
      <c r="O125" s="15" t="str">
        <f>IF(Z125="","",IF(AE125="",TEXT(AB125,"#,##0.0"),IF(AB125-AE125&gt;0,CONCATENATE(TEXT(AE125,"#,##0.0"),"~",TEXT(AB125,"#,##0.0")),TEXT(AB125,"#,##0.0"))))</f>
        <v>18.1~18.5</v>
      </c>
      <c r="P125" s="13" t="s">
        <v>10</v>
      </c>
      <c r="Q125" s="14" t="s">
        <v>9</v>
      </c>
      <c r="R125" s="13" t="s">
        <v>16</v>
      </c>
      <c r="S125" s="12"/>
      <c r="T125" s="11" t="str">
        <f>IF((LEFT(D125,1)="6"),"☆☆☆☆☆",IF((LEFT(D125,1)="5"),"☆☆☆☆",IF((LEFT(D125,1)="4"),"☆☆☆"," ")))</f>
        <v>☆☆☆</v>
      </c>
      <c r="U125" s="10">
        <f>IF(K125="","",ROUNDDOWN(K125/M125*100,0))</f>
        <v>101</v>
      </c>
      <c r="V125" s="9">
        <f>IF(K125="","",ROUNDDOWN(K125/N125*100,0))</f>
        <v>74</v>
      </c>
      <c r="W125" s="9" t="str">
        <f>IF(Z125="","",IF(AF125="",IF(AC125&lt;55,"",AC125),IF(AF125-AC125&gt;0,CONCATENATE(AC125,"~",AF125),AC125)))</f>
        <v>51~52</v>
      </c>
      <c r="X125" s="8" t="str">
        <f>IF(AC125&lt;55,"",AD125)</f>
        <v/>
      </c>
      <c r="Z125" s="7">
        <v>2050</v>
      </c>
      <c r="AA125" s="7">
        <v>2090</v>
      </c>
      <c r="AB125" s="6">
        <f>IF(Z125="","",(ROUND(IF(Z125&gt;=2759,9.5,IF(Z125&lt;2759,(-2.47/1000000*Z125*Z125)-(8.52/10000*Z125)+30.65)),1)))</f>
        <v>18.5</v>
      </c>
      <c r="AC125" s="5">
        <f>IF(K125="","",ROUNDDOWN(K125/AB125*100,0))</f>
        <v>51</v>
      </c>
      <c r="AD125" s="5" t="str">
        <f>IF(AC125="","",IF(AC125&gt;=125,"★7.5",IF(AC125&gt;=120,"★7.0",IF(AC125&gt;=115,"★6.5",IF(AC125&gt;=110,"★6.0",IF(AC125&gt;=105,"★5.5",IF(AC125&gt;=100,"★5.0",IF(AC125&gt;=95,"★4.5",IF(AC125&gt;=90,"★4.0",IF(AC125&gt;=85,"★3.5",IF(AC125&gt;=80,"★3.0",IF(AC125&gt;=75,"★2.5",IF(AC125&gt;=70,"★2.0",IF(AC125&gt;=65,"★1.5",IF(AC125&gt;=60,"★1.0",IF(AC125&gt;=55,"★0.5"," "))))))))))))))))</f>
        <v xml:space="preserve"> </v>
      </c>
      <c r="AE125" s="6">
        <f>IF(AA125="","",(ROUND(IF(AA125&gt;=2759,9.5,IF(AA125&lt;2759,(-2.47/1000000*AA125*AA125)-(8.52/10000*AA125)+30.65)),1)))</f>
        <v>18.100000000000001</v>
      </c>
      <c r="AF125" s="5">
        <f>IF(AE125="","",IF(K125="","",ROUNDDOWN(K125/AE125*100,0)))</f>
        <v>52</v>
      </c>
      <c r="AG125" s="5" t="str">
        <f>IF(AF125="","",IF(AF125&gt;=125,"★7.5",IF(AF125&gt;=120,"★7.0",IF(AF125&gt;=115,"★6.5",IF(AF125&gt;=110,"★6.0",IF(AF125&gt;=105,"★5.5",IF(AF125&gt;=100,"★5.0",IF(AF125&gt;=95,"★4.5",IF(AF125&gt;=90,"★4.0",IF(AF125&gt;=85,"★3.5",IF(AF125&gt;=80,"★3.0",IF(AF125&gt;=75,"★2.5",IF(AF125&gt;=70,"★2.0",IF(AF125&gt;=65,"★1.5",IF(AF125&gt;=60,"★1.0",IF(AF125&gt;=55,"★0.5"," "))))))))))))))))</f>
        <v xml:space="preserve"> </v>
      </c>
      <c r="AH125" s="4"/>
    </row>
    <row r="126" spans="1:34" ht="24" customHeight="1" x14ac:dyDescent="0.2">
      <c r="A126" s="33"/>
      <c r="B126" s="27"/>
      <c r="C126" s="26"/>
      <c r="D126" s="12" t="s">
        <v>66</v>
      </c>
      <c r="E126" s="22" t="s">
        <v>72</v>
      </c>
      <c r="F126" s="14" t="s">
        <v>49</v>
      </c>
      <c r="G126" s="13">
        <v>2.996</v>
      </c>
      <c r="H126" s="14" t="s">
        <v>18</v>
      </c>
      <c r="I126" s="21" t="str">
        <f>IF(Z126="","",(IF(AA126-Z126&gt;0,CONCATENATE(TEXT(Z126,"#,##0"),"~",TEXT(AA126,"#,##0")),TEXT(Z126,"#,##0"))))</f>
        <v>2,050~2,090</v>
      </c>
      <c r="J126" s="20">
        <v>4</v>
      </c>
      <c r="K126" s="19">
        <v>9.4</v>
      </c>
      <c r="L126" s="18">
        <f>IF(K126&gt;0,1/K126*34.6*67.1,"")</f>
        <v>246.9851063829787</v>
      </c>
      <c r="M126" s="17" t="str">
        <f>IF(Z126="","",(IF(Z126&gt;=2271,"7.4",IF(Z126&gt;=2101,"8.7",IF(Z126&gt;=1991,"9.4",IF(Z126&gt;=1871,"10.2",IF(Z126&gt;=1761,"11.1",IF(Z126&gt;=1651,"12.2",IF(Z126&gt;=1531,"13.2",IF(Z126&gt;=1421,"14.4",IF(Z126&gt;=1311,"15.8",IF(Z126&gt;=1196,"17.2",IF(Z126&gt;=1081,"18.7",IF(Z126&gt;=971,"20.5",IF(Z126&gt;=856,"20.8",IF(Z126&gt;=741,"21.0",IF(Z126&gt;=601,"21.8","22.5")))))))))))))))))</f>
        <v>9.4</v>
      </c>
      <c r="N126" s="16" t="str">
        <f>IF(Z126="","",(IF(Z126&gt;=2271,"10.6",IF(Z126&gt;=2101,"11.9",IF(Z126&gt;=1991,"12.7",IF(Z126&gt;=1871,"13.5",IF(Z126&gt;=1761,"14.4",IF(Z126&gt;=1651,"15.4",IF(Z126&gt;=1531,"16.5",IF(Z126&gt;=1421,"17.6",IF(Z126&gt;=1311,"19.0",IF(Z126&gt;=1196,"20.3",IF(Z126&gt;=1081,"21.8",IF(Z126&gt;=971,"23.4",IF(Z126&gt;=856,"23.7",IF(Z126&gt;=741,"24.5","24.6"))))))))))))))))</f>
        <v>12.7</v>
      </c>
      <c r="O126" s="15" t="str">
        <f>IF(Z126="","",IF(AE126="",TEXT(AB126,"#,##0.0"),IF(AB126-AE126&gt;0,CONCATENATE(TEXT(AE126,"#,##0.0"),"~",TEXT(AB126,"#,##0.0")),TEXT(AB126,"#,##0.0"))))</f>
        <v>18.1~18.5</v>
      </c>
      <c r="P126" s="13" t="s">
        <v>10</v>
      </c>
      <c r="Q126" s="14" t="s">
        <v>9</v>
      </c>
      <c r="R126" s="13" t="s">
        <v>16</v>
      </c>
      <c r="S126" s="12"/>
      <c r="T126" s="11" t="str">
        <f>IF((LEFT(D126,1)="6"),"☆☆☆☆☆",IF((LEFT(D126,1)="5"),"☆☆☆☆",IF((LEFT(D126,1)="4"),"☆☆☆"," ")))</f>
        <v>☆☆☆</v>
      </c>
      <c r="U126" s="10">
        <f>IF(K126="","",ROUNDDOWN(K126/M126*100,0))</f>
        <v>100</v>
      </c>
      <c r="V126" s="9">
        <f>IF(K126="","",ROUNDDOWN(K126/N126*100,0))</f>
        <v>74</v>
      </c>
      <c r="W126" s="9" t="str">
        <f>IF(Z126="","",IF(AF126="",IF(AC126&lt;55,"",AC126),IF(AF126-AC126&gt;0,CONCATENATE(AC126,"~",AF126),AC126)))</f>
        <v>50~51</v>
      </c>
      <c r="X126" s="8" t="str">
        <f>IF(AC126&lt;55,"",AD126)</f>
        <v/>
      </c>
      <c r="Z126" s="7">
        <v>2050</v>
      </c>
      <c r="AA126" s="7">
        <v>2090</v>
      </c>
      <c r="AB126" s="6">
        <f>IF(Z126="","",(ROUND(IF(Z126&gt;=2759,9.5,IF(Z126&lt;2759,(-2.47/1000000*Z126*Z126)-(8.52/10000*Z126)+30.65)),1)))</f>
        <v>18.5</v>
      </c>
      <c r="AC126" s="5">
        <f>IF(K126="","",ROUNDDOWN(K126/AB126*100,0))</f>
        <v>50</v>
      </c>
      <c r="AD126" s="5" t="str">
        <f>IF(AC126="","",IF(AC126&gt;=125,"★7.5",IF(AC126&gt;=120,"★7.0",IF(AC126&gt;=115,"★6.5",IF(AC126&gt;=110,"★6.0",IF(AC126&gt;=105,"★5.5",IF(AC126&gt;=100,"★5.0",IF(AC126&gt;=95,"★4.5",IF(AC126&gt;=90,"★4.0",IF(AC126&gt;=85,"★3.5",IF(AC126&gt;=80,"★3.0",IF(AC126&gt;=75,"★2.5",IF(AC126&gt;=70,"★2.0",IF(AC126&gt;=65,"★1.5",IF(AC126&gt;=60,"★1.0",IF(AC126&gt;=55,"★0.5"," "))))))))))))))))</f>
        <v xml:space="preserve"> </v>
      </c>
      <c r="AE126" s="6">
        <f>IF(AA126="","",(ROUND(IF(AA126&gt;=2759,9.5,IF(AA126&lt;2759,(-2.47/1000000*AA126*AA126)-(8.52/10000*AA126)+30.65)),1)))</f>
        <v>18.100000000000001</v>
      </c>
      <c r="AF126" s="5">
        <f>IF(AE126="","",IF(K126="","",ROUNDDOWN(K126/AE126*100,0)))</f>
        <v>51</v>
      </c>
      <c r="AG126" s="5" t="str">
        <f>IF(AF126="","",IF(AF126&gt;=125,"★7.5",IF(AF126&gt;=120,"★7.0",IF(AF126&gt;=115,"★6.5",IF(AF126&gt;=110,"★6.0",IF(AF126&gt;=105,"★5.5",IF(AF126&gt;=100,"★5.0",IF(AF126&gt;=95,"★4.5",IF(AF126&gt;=90,"★4.0",IF(AF126&gt;=85,"★3.5",IF(AF126&gt;=80,"★3.0",IF(AF126&gt;=75,"★2.5",IF(AF126&gt;=70,"★2.0",IF(AF126&gt;=65,"★1.5",IF(AF126&gt;=60,"★1.0",IF(AF126&gt;=55,"★0.5"," "))))))))))))))))</f>
        <v xml:space="preserve"> </v>
      </c>
      <c r="AH126" s="4"/>
    </row>
    <row r="127" spans="1:34" ht="24" customHeight="1" x14ac:dyDescent="0.2">
      <c r="A127" s="33"/>
      <c r="B127" s="27"/>
      <c r="C127" s="26"/>
      <c r="D127" s="12" t="s">
        <v>66</v>
      </c>
      <c r="E127" s="22" t="s">
        <v>71</v>
      </c>
      <c r="F127" s="14" t="s">
        <v>49</v>
      </c>
      <c r="G127" s="13">
        <v>2.996</v>
      </c>
      <c r="H127" s="14" t="s">
        <v>18</v>
      </c>
      <c r="I127" s="21" t="str">
        <f>IF(Z127="","",(IF(AA127-Z127&gt;0,CONCATENATE(TEXT(Z127,"#,##0"),"~",TEXT(AA127,"#,##0")),TEXT(Z127,"#,##0"))))</f>
        <v>2,060~2,100</v>
      </c>
      <c r="J127" s="20">
        <v>5</v>
      </c>
      <c r="K127" s="19">
        <v>9.4</v>
      </c>
      <c r="L127" s="18">
        <f>IF(K127&gt;0,1/K127*34.6*67.1,"")</f>
        <v>246.9851063829787</v>
      </c>
      <c r="M127" s="17" t="str">
        <f>IF(Z127="","",(IF(Z127&gt;=2271,"7.4",IF(Z127&gt;=2101,"8.7",IF(Z127&gt;=1991,"9.4",IF(Z127&gt;=1871,"10.2",IF(Z127&gt;=1761,"11.1",IF(Z127&gt;=1651,"12.2",IF(Z127&gt;=1531,"13.2",IF(Z127&gt;=1421,"14.4",IF(Z127&gt;=1311,"15.8",IF(Z127&gt;=1196,"17.2",IF(Z127&gt;=1081,"18.7",IF(Z127&gt;=971,"20.5",IF(Z127&gt;=856,"20.8",IF(Z127&gt;=741,"21.0",IF(Z127&gt;=601,"21.8","22.5")))))))))))))))))</f>
        <v>9.4</v>
      </c>
      <c r="N127" s="16" t="str">
        <f>IF(Z127="","",(IF(Z127&gt;=2271,"10.6",IF(Z127&gt;=2101,"11.9",IF(Z127&gt;=1991,"12.7",IF(Z127&gt;=1871,"13.5",IF(Z127&gt;=1761,"14.4",IF(Z127&gt;=1651,"15.4",IF(Z127&gt;=1531,"16.5",IF(Z127&gt;=1421,"17.6",IF(Z127&gt;=1311,"19.0",IF(Z127&gt;=1196,"20.3",IF(Z127&gt;=1081,"21.8",IF(Z127&gt;=971,"23.4",IF(Z127&gt;=856,"23.7",IF(Z127&gt;=741,"24.5","24.6"))))))))))))))))</f>
        <v>12.7</v>
      </c>
      <c r="O127" s="15" t="str">
        <f>IF(Z127="","",IF(AE127="",TEXT(AB127,"#,##0.0"),IF(AB127-AE127&gt;0,CONCATENATE(TEXT(AE127,"#,##0.0"),"~",TEXT(AB127,"#,##0.0")),TEXT(AB127,"#,##0.0"))))</f>
        <v>18.0~18.4</v>
      </c>
      <c r="P127" s="13" t="s">
        <v>10</v>
      </c>
      <c r="Q127" s="14" t="s">
        <v>9</v>
      </c>
      <c r="R127" s="13" t="s">
        <v>16</v>
      </c>
      <c r="S127" s="12"/>
      <c r="T127" s="11" t="str">
        <f>IF((LEFT(D127,1)="6"),"☆☆☆☆☆",IF((LEFT(D127,1)="5"),"☆☆☆☆",IF((LEFT(D127,1)="4"),"☆☆☆"," ")))</f>
        <v>☆☆☆</v>
      </c>
      <c r="U127" s="10">
        <f>IF(K127="","",ROUNDDOWN(K127/M127*100,0))</f>
        <v>100</v>
      </c>
      <c r="V127" s="9">
        <f>IF(K127="","",ROUNDDOWN(K127/N127*100,0))</f>
        <v>74</v>
      </c>
      <c r="W127" s="9" t="str">
        <f>IF(Z127="","",IF(AF127="",IF(AC127&lt;55,"",AC127),IF(AF127-AC127&gt;0,CONCATENATE(AC127,"~",AF127),AC127)))</f>
        <v>51~52</v>
      </c>
      <c r="X127" s="8" t="str">
        <f>IF(AC127&lt;55,"",AD127)</f>
        <v/>
      </c>
      <c r="Z127" s="7">
        <v>2060</v>
      </c>
      <c r="AA127" s="7">
        <v>2100</v>
      </c>
      <c r="AB127" s="6">
        <f>IF(Z127="","",(ROUND(IF(Z127&gt;=2759,9.5,IF(Z127&lt;2759,(-2.47/1000000*Z127*Z127)-(8.52/10000*Z127)+30.65)),1)))</f>
        <v>18.399999999999999</v>
      </c>
      <c r="AC127" s="5">
        <f>IF(K127="","",ROUNDDOWN(K127/AB127*100,0))</f>
        <v>51</v>
      </c>
      <c r="AD127" s="5" t="str">
        <f>IF(AC127="","",IF(AC127&gt;=125,"★7.5",IF(AC127&gt;=120,"★7.0",IF(AC127&gt;=115,"★6.5",IF(AC127&gt;=110,"★6.0",IF(AC127&gt;=105,"★5.5",IF(AC127&gt;=100,"★5.0",IF(AC127&gt;=95,"★4.5",IF(AC127&gt;=90,"★4.0",IF(AC127&gt;=85,"★3.5",IF(AC127&gt;=80,"★3.0",IF(AC127&gt;=75,"★2.5",IF(AC127&gt;=70,"★2.0",IF(AC127&gt;=65,"★1.5",IF(AC127&gt;=60,"★1.0",IF(AC127&gt;=55,"★0.5"," "))))))))))))))))</f>
        <v xml:space="preserve"> </v>
      </c>
      <c r="AE127" s="6">
        <f>IF(AA127="","",(ROUND(IF(AA127&gt;=2759,9.5,IF(AA127&lt;2759,(-2.47/1000000*AA127*AA127)-(8.52/10000*AA127)+30.65)),1)))</f>
        <v>18</v>
      </c>
      <c r="AF127" s="5">
        <f>IF(AE127="","",IF(K127="","",ROUNDDOWN(K127/AE127*100,0)))</f>
        <v>52</v>
      </c>
      <c r="AG127" s="5" t="str">
        <f>IF(AF127="","",IF(AF127&gt;=125,"★7.5",IF(AF127&gt;=120,"★7.0",IF(AF127&gt;=115,"★6.5",IF(AF127&gt;=110,"★6.0",IF(AF127&gt;=105,"★5.5",IF(AF127&gt;=100,"★5.0",IF(AF127&gt;=95,"★4.5",IF(AF127&gt;=90,"★4.0",IF(AF127&gt;=85,"★3.5",IF(AF127&gt;=80,"★3.0",IF(AF127&gt;=75,"★2.5",IF(AF127&gt;=70,"★2.0",IF(AF127&gt;=65,"★1.5",IF(AF127&gt;=60,"★1.0",IF(AF127&gt;=55,"★0.5"," "))))))))))))))))</f>
        <v xml:space="preserve"> </v>
      </c>
      <c r="AH127" s="4"/>
    </row>
    <row r="128" spans="1:34" ht="24" customHeight="1" x14ac:dyDescent="0.2">
      <c r="A128" s="33"/>
      <c r="B128" s="27"/>
      <c r="C128" s="26"/>
      <c r="D128" s="12" t="s">
        <v>66</v>
      </c>
      <c r="E128" s="22" t="s">
        <v>70</v>
      </c>
      <c r="F128" s="14" t="s">
        <v>49</v>
      </c>
      <c r="G128" s="13">
        <v>2.996</v>
      </c>
      <c r="H128" s="14" t="s">
        <v>18</v>
      </c>
      <c r="I128" s="21" t="str">
        <f>IF(Z128="","",(IF(AA128-Z128&gt;0,CONCATENATE(TEXT(Z128,"#,##0"),"~",TEXT(AA128,"#,##0")),TEXT(Z128,"#,##0"))))</f>
        <v>2,060~2,100</v>
      </c>
      <c r="J128" s="20">
        <v>5</v>
      </c>
      <c r="K128" s="19">
        <v>9.5</v>
      </c>
      <c r="L128" s="18">
        <f>IF(K128&gt;0,1/K128*34.6*67.1,"")</f>
        <v>244.38526315789471</v>
      </c>
      <c r="M128" s="17" t="str">
        <f>IF(Z128="","",(IF(Z128&gt;=2271,"7.4",IF(Z128&gt;=2101,"8.7",IF(Z128&gt;=1991,"9.4",IF(Z128&gt;=1871,"10.2",IF(Z128&gt;=1761,"11.1",IF(Z128&gt;=1651,"12.2",IF(Z128&gt;=1531,"13.2",IF(Z128&gt;=1421,"14.4",IF(Z128&gt;=1311,"15.8",IF(Z128&gt;=1196,"17.2",IF(Z128&gt;=1081,"18.7",IF(Z128&gt;=971,"20.5",IF(Z128&gt;=856,"20.8",IF(Z128&gt;=741,"21.0",IF(Z128&gt;=601,"21.8","22.5")))))))))))))))))</f>
        <v>9.4</v>
      </c>
      <c r="N128" s="16" t="str">
        <f>IF(Z128="","",(IF(Z128&gt;=2271,"10.6",IF(Z128&gt;=2101,"11.9",IF(Z128&gt;=1991,"12.7",IF(Z128&gt;=1871,"13.5",IF(Z128&gt;=1761,"14.4",IF(Z128&gt;=1651,"15.4",IF(Z128&gt;=1531,"16.5",IF(Z128&gt;=1421,"17.6",IF(Z128&gt;=1311,"19.0",IF(Z128&gt;=1196,"20.3",IF(Z128&gt;=1081,"21.8",IF(Z128&gt;=971,"23.4",IF(Z128&gt;=856,"23.7",IF(Z128&gt;=741,"24.5","24.6"))))))))))))))))</f>
        <v>12.7</v>
      </c>
      <c r="O128" s="15" t="str">
        <f>IF(Z128="","",IF(AE128="",TEXT(AB128,"#,##0.0"),IF(AB128-AE128&gt;0,CONCATENATE(TEXT(AE128,"#,##0.0"),"~",TEXT(AB128,"#,##0.0")),TEXT(AB128,"#,##0.0"))))</f>
        <v>18.0~18.4</v>
      </c>
      <c r="P128" s="13" t="s">
        <v>10</v>
      </c>
      <c r="Q128" s="14" t="s">
        <v>9</v>
      </c>
      <c r="R128" s="13" t="s">
        <v>16</v>
      </c>
      <c r="S128" s="12"/>
      <c r="T128" s="11" t="str">
        <f>IF((LEFT(D128,1)="6"),"☆☆☆☆☆",IF((LEFT(D128,1)="5"),"☆☆☆☆",IF((LEFT(D128,1)="4"),"☆☆☆"," ")))</f>
        <v>☆☆☆</v>
      </c>
      <c r="U128" s="10">
        <f>IF(K128="","",ROUNDDOWN(K128/M128*100,0))</f>
        <v>101</v>
      </c>
      <c r="V128" s="9">
        <f>IF(K128="","",ROUNDDOWN(K128/N128*100,0))</f>
        <v>74</v>
      </c>
      <c r="W128" s="9" t="str">
        <f>IF(Z128="","",IF(AF128="",IF(AC128&lt;55,"",AC128),IF(AF128-AC128&gt;0,CONCATENATE(AC128,"~",AF128),AC128)))</f>
        <v>51~52</v>
      </c>
      <c r="X128" s="8" t="str">
        <f>IF(AC128&lt;55,"",AD128)</f>
        <v/>
      </c>
      <c r="Z128" s="7">
        <v>2060</v>
      </c>
      <c r="AA128" s="7">
        <v>2100</v>
      </c>
      <c r="AB128" s="6">
        <f>IF(Z128="","",(ROUND(IF(Z128&gt;=2759,9.5,IF(Z128&lt;2759,(-2.47/1000000*Z128*Z128)-(8.52/10000*Z128)+30.65)),1)))</f>
        <v>18.399999999999999</v>
      </c>
      <c r="AC128" s="5">
        <f>IF(K128="","",ROUNDDOWN(K128/AB128*100,0))</f>
        <v>51</v>
      </c>
      <c r="AD128" s="5" t="str">
        <f>IF(AC128="","",IF(AC128&gt;=125,"★7.5",IF(AC128&gt;=120,"★7.0",IF(AC128&gt;=115,"★6.5",IF(AC128&gt;=110,"★6.0",IF(AC128&gt;=105,"★5.5",IF(AC128&gt;=100,"★5.0",IF(AC128&gt;=95,"★4.5",IF(AC128&gt;=90,"★4.0",IF(AC128&gt;=85,"★3.5",IF(AC128&gt;=80,"★3.0",IF(AC128&gt;=75,"★2.5",IF(AC128&gt;=70,"★2.0",IF(AC128&gt;=65,"★1.5",IF(AC128&gt;=60,"★1.0",IF(AC128&gt;=55,"★0.5"," "))))))))))))))))</f>
        <v xml:space="preserve"> </v>
      </c>
      <c r="AE128" s="6">
        <f>IF(AA128="","",(ROUND(IF(AA128&gt;=2759,9.5,IF(AA128&lt;2759,(-2.47/1000000*AA128*AA128)-(8.52/10000*AA128)+30.65)),1)))</f>
        <v>18</v>
      </c>
      <c r="AF128" s="5">
        <f>IF(AE128="","",IF(K128="","",ROUNDDOWN(K128/AE128*100,0)))</f>
        <v>52</v>
      </c>
      <c r="AG128" s="5" t="str">
        <f>IF(AF128="","",IF(AF128&gt;=125,"★7.5",IF(AF128&gt;=120,"★7.0",IF(AF128&gt;=115,"★6.5",IF(AF128&gt;=110,"★6.0",IF(AF128&gt;=105,"★5.5",IF(AF128&gt;=100,"★5.0",IF(AF128&gt;=95,"★4.5",IF(AF128&gt;=90,"★4.0",IF(AF128&gt;=85,"★3.5",IF(AF128&gt;=80,"★3.0",IF(AF128&gt;=75,"★2.5",IF(AF128&gt;=70,"★2.0",IF(AF128&gt;=65,"★1.5",IF(AF128&gt;=60,"★1.0",IF(AF128&gt;=55,"★0.5"," "))))))))))))))))</f>
        <v xml:space="preserve"> </v>
      </c>
      <c r="AH128" s="4"/>
    </row>
    <row r="129" spans="1:34" ht="24" customHeight="1" x14ac:dyDescent="0.2">
      <c r="A129" s="33"/>
      <c r="B129" s="27"/>
      <c r="C129" s="26"/>
      <c r="D129" s="12" t="s">
        <v>66</v>
      </c>
      <c r="E129" s="22" t="s">
        <v>69</v>
      </c>
      <c r="F129" s="14" t="s">
        <v>49</v>
      </c>
      <c r="G129" s="13">
        <v>2.996</v>
      </c>
      <c r="H129" s="14" t="s">
        <v>18</v>
      </c>
      <c r="I129" s="21" t="str">
        <f>IF(Z129="","",(IF(AA129-Z129&gt;0,CONCATENATE(TEXT(Z129,"#,##0"),"~",TEXT(AA129,"#,##0")),TEXT(Z129,"#,##0"))))</f>
        <v>2,090</v>
      </c>
      <c r="J129" s="20">
        <v>4</v>
      </c>
      <c r="K129" s="19">
        <v>10</v>
      </c>
      <c r="L129" s="18">
        <f>IF(K129&gt;0,1/K129*34.6*67.1,"")</f>
        <v>232.166</v>
      </c>
      <c r="M129" s="17" t="str">
        <f>IF(Z129="","",(IF(Z129&gt;=2271,"7.4",IF(Z129&gt;=2101,"8.7",IF(Z129&gt;=1991,"9.4",IF(Z129&gt;=1871,"10.2",IF(Z129&gt;=1761,"11.1",IF(Z129&gt;=1651,"12.2",IF(Z129&gt;=1531,"13.2",IF(Z129&gt;=1421,"14.4",IF(Z129&gt;=1311,"15.8",IF(Z129&gt;=1196,"17.2",IF(Z129&gt;=1081,"18.7",IF(Z129&gt;=971,"20.5",IF(Z129&gt;=856,"20.8",IF(Z129&gt;=741,"21.0",IF(Z129&gt;=601,"21.8","22.5")))))))))))))))))</f>
        <v>9.4</v>
      </c>
      <c r="N129" s="16" t="str">
        <f>IF(Z129="","",(IF(Z129&gt;=2271,"10.6",IF(Z129&gt;=2101,"11.9",IF(Z129&gt;=1991,"12.7",IF(Z129&gt;=1871,"13.5",IF(Z129&gt;=1761,"14.4",IF(Z129&gt;=1651,"15.4",IF(Z129&gt;=1531,"16.5",IF(Z129&gt;=1421,"17.6",IF(Z129&gt;=1311,"19.0",IF(Z129&gt;=1196,"20.3",IF(Z129&gt;=1081,"21.8",IF(Z129&gt;=971,"23.4",IF(Z129&gt;=856,"23.7",IF(Z129&gt;=741,"24.5","24.6"))))))))))))))))</f>
        <v>12.7</v>
      </c>
      <c r="O129" s="15" t="str">
        <f>IF(Z129="","",IF(AE129="",TEXT(AB129,"#,##0.0"),IF(AB129-AE129&gt;0,CONCATENATE(TEXT(AE129,"#,##0.0"),"~",TEXT(AB129,"#,##0.0")),TEXT(AB129,"#,##0.0"))))</f>
        <v>18.1</v>
      </c>
      <c r="P129" s="13" t="s">
        <v>10</v>
      </c>
      <c r="Q129" s="14" t="s">
        <v>9</v>
      </c>
      <c r="R129" s="13" t="s">
        <v>16</v>
      </c>
      <c r="S129" s="12"/>
      <c r="T129" s="11" t="str">
        <f>IF((LEFT(D129,1)="6"),"☆☆☆☆☆",IF((LEFT(D129,1)="5"),"☆☆☆☆",IF((LEFT(D129,1)="4"),"☆☆☆"," ")))</f>
        <v>☆☆☆</v>
      </c>
      <c r="U129" s="10">
        <f>IF(K129="","",ROUNDDOWN(K129/M129*100,0))</f>
        <v>106</v>
      </c>
      <c r="V129" s="9">
        <f>IF(K129="","",ROUNDDOWN(K129/N129*100,0))</f>
        <v>78</v>
      </c>
      <c r="W129" s="9">
        <f>IF(Z129="","",IF(AF129="",IF(AC129&lt;55,"",AC129),IF(AF129-AC129&gt;0,CONCATENATE(AC129,"~",AF129),AC129)))</f>
        <v>55</v>
      </c>
      <c r="X129" s="8" t="str">
        <f>IF(AC129&lt;55,"",AD129)</f>
        <v>★0.5</v>
      </c>
      <c r="Z129" s="7">
        <v>2090</v>
      </c>
      <c r="AA129" s="7">
        <v>2090</v>
      </c>
      <c r="AB129" s="6">
        <f>IF(Z129="","",(ROUND(IF(Z129&gt;=2759,9.5,IF(Z129&lt;2759,(-2.47/1000000*Z129*Z129)-(8.52/10000*Z129)+30.65)),1)))</f>
        <v>18.100000000000001</v>
      </c>
      <c r="AC129" s="5">
        <f>IF(K129="","",ROUNDDOWN(K129/AB129*100,0))</f>
        <v>55</v>
      </c>
      <c r="AD129" s="5" t="str">
        <f>IF(AC129="","",IF(AC129&gt;=125,"★7.5",IF(AC129&gt;=120,"★7.0",IF(AC129&gt;=115,"★6.5",IF(AC129&gt;=110,"★6.0",IF(AC129&gt;=105,"★5.5",IF(AC129&gt;=100,"★5.0",IF(AC129&gt;=95,"★4.5",IF(AC129&gt;=90,"★4.0",IF(AC129&gt;=85,"★3.5",IF(AC129&gt;=80,"★3.0",IF(AC129&gt;=75,"★2.5",IF(AC129&gt;=70,"★2.0",IF(AC129&gt;=65,"★1.5",IF(AC129&gt;=60,"★1.0",IF(AC129&gt;=55,"★0.5"," "))))))))))))))))</f>
        <v>★0.5</v>
      </c>
      <c r="AE129" s="6">
        <f>IF(AA129="","",(ROUND(IF(AA129&gt;=2759,9.5,IF(AA129&lt;2759,(-2.47/1000000*AA129*AA129)-(8.52/10000*AA129)+30.65)),1)))</f>
        <v>18.100000000000001</v>
      </c>
      <c r="AF129" s="5">
        <f>IF(AE129="","",IF(K129="","",ROUNDDOWN(K129/AE129*100,0)))</f>
        <v>55</v>
      </c>
      <c r="AG129" s="5" t="str">
        <f>IF(AF129="","",IF(AF129&gt;=125,"★7.5",IF(AF129&gt;=120,"★7.0",IF(AF129&gt;=115,"★6.5",IF(AF129&gt;=110,"★6.0",IF(AF129&gt;=105,"★5.5",IF(AF129&gt;=100,"★5.0",IF(AF129&gt;=95,"★4.5",IF(AF129&gt;=90,"★4.0",IF(AF129&gt;=85,"★3.5",IF(AF129&gt;=80,"★3.0",IF(AF129&gt;=75,"★2.5",IF(AF129&gt;=70,"★2.0",IF(AF129&gt;=65,"★1.5",IF(AF129&gt;=60,"★1.0",IF(AF129&gt;=55,"★0.5"," "))))))))))))))))</f>
        <v>★0.5</v>
      </c>
      <c r="AH129" s="4"/>
    </row>
    <row r="130" spans="1:34" ht="24" customHeight="1" x14ac:dyDescent="0.2">
      <c r="A130" s="33"/>
      <c r="B130" s="27"/>
      <c r="C130" s="26"/>
      <c r="D130" s="12" t="s">
        <v>66</v>
      </c>
      <c r="E130" s="22" t="s">
        <v>68</v>
      </c>
      <c r="F130" s="14" t="s">
        <v>49</v>
      </c>
      <c r="G130" s="13">
        <v>2.996</v>
      </c>
      <c r="H130" s="14" t="s">
        <v>18</v>
      </c>
      <c r="I130" s="21" t="str">
        <f>IF(Z130="","",(IF(AA130-Z130&gt;0,CONCATENATE(TEXT(Z130,"#,##0"),"~",TEXT(AA130,"#,##0")),TEXT(Z130,"#,##0"))))</f>
        <v>2,070</v>
      </c>
      <c r="J130" s="20">
        <v>4</v>
      </c>
      <c r="K130" s="19">
        <v>10</v>
      </c>
      <c r="L130" s="18">
        <f>IF(K130&gt;0,1/K130*34.6*67.1,"")</f>
        <v>232.166</v>
      </c>
      <c r="M130" s="17" t="str">
        <f>IF(Z130="","",(IF(Z130&gt;=2271,"7.4",IF(Z130&gt;=2101,"8.7",IF(Z130&gt;=1991,"9.4",IF(Z130&gt;=1871,"10.2",IF(Z130&gt;=1761,"11.1",IF(Z130&gt;=1651,"12.2",IF(Z130&gt;=1531,"13.2",IF(Z130&gt;=1421,"14.4",IF(Z130&gt;=1311,"15.8",IF(Z130&gt;=1196,"17.2",IF(Z130&gt;=1081,"18.7",IF(Z130&gt;=971,"20.5",IF(Z130&gt;=856,"20.8",IF(Z130&gt;=741,"21.0",IF(Z130&gt;=601,"21.8","22.5")))))))))))))))))</f>
        <v>9.4</v>
      </c>
      <c r="N130" s="16" t="str">
        <f>IF(Z130="","",(IF(Z130&gt;=2271,"10.6",IF(Z130&gt;=2101,"11.9",IF(Z130&gt;=1991,"12.7",IF(Z130&gt;=1871,"13.5",IF(Z130&gt;=1761,"14.4",IF(Z130&gt;=1651,"15.4",IF(Z130&gt;=1531,"16.5",IF(Z130&gt;=1421,"17.6",IF(Z130&gt;=1311,"19.0",IF(Z130&gt;=1196,"20.3",IF(Z130&gt;=1081,"21.8",IF(Z130&gt;=971,"23.4",IF(Z130&gt;=856,"23.7",IF(Z130&gt;=741,"24.5","24.6"))))))))))))))))</f>
        <v>12.7</v>
      </c>
      <c r="O130" s="15" t="str">
        <f>IF(Z130="","",IF(AE130="",TEXT(AB130,"#,##0.0"),IF(AB130-AE130&gt;0,CONCATENATE(TEXT(AE130,"#,##0.0"),"~",TEXT(AB130,"#,##0.0")),TEXT(AB130,"#,##0.0"))))</f>
        <v>18.3</v>
      </c>
      <c r="P130" s="13" t="s">
        <v>10</v>
      </c>
      <c r="Q130" s="14" t="s">
        <v>9</v>
      </c>
      <c r="R130" s="13" t="s">
        <v>16</v>
      </c>
      <c r="S130" s="12"/>
      <c r="T130" s="11" t="str">
        <f>IF((LEFT(D130,1)="6"),"☆☆☆☆☆",IF((LEFT(D130,1)="5"),"☆☆☆☆",IF((LEFT(D130,1)="4"),"☆☆☆"," ")))</f>
        <v>☆☆☆</v>
      </c>
      <c r="U130" s="10">
        <f>IF(K130="","",ROUNDDOWN(K130/M130*100,0))</f>
        <v>106</v>
      </c>
      <c r="V130" s="9">
        <f>IF(K130="","",ROUNDDOWN(K130/N130*100,0))</f>
        <v>78</v>
      </c>
      <c r="W130" s="9">
        <f>IF(Z130="","",IF(AF130="",IF(AC130&lt;55,"",AC130),IF(AF130-AC130&gt;0,CONCATENATE(AC130,"~",AF130),AC130)))</f>
        <v>54</v>
      </c>
      <c r="X130" s="8" t="str">
        <f>IF(AC130&lt;55,"",AD130)</f>
        <v/>
      </c>
      <c r="Z130" s="7">
        <v>2070</v>
      </c>
      <c r="AA130" s="7">
        <v>2070</v>
      </c>
      <c r="AB130" s="6">
        <f>IF(Z130="","",(ROUND(IF(Z130&gt;=2759,9.5,IF(Z130&lt;2759,(-2.47/1000000*Z130*Z130)-(8.52/10000*Z130)+30.65)),1)))</f>
        <v>18.3</v>
      </c>
      <c r="AC130" s="5">
        <f>IF(K130="","",ROUNDDOWN(K130/AB130*100,0))</f>
        <v>54</v>
      </c>
      <c r="AD130" s="5" t="str">
        <f>IF(AC130="","",IF(AC130&gt;=125,"★7.5",IF(AC130&gt;=120,"★7.0",IF(AC130&gt;=115,"★6.5",IF(AC130&gt;=110,"★6.0",IF(AC130&gt;=105,"★5.5",IF(AC130&gt;=100,"★5.0",IF(AC130&gt;=95,"★4.5",IF(AC130&gt;=90,"★4.0",IF(AC130&gt;=85,"★3.5",IF(AC130&gt;=80,"★3.0",IF(AC130&gt;=75,"★2.5",IF(AC130&gt;=70,"★2.0",IF(AC130&gt;=65,"★1.5",IF(AC130&gt;=60,"★1.0",IF(AC130&gt;=55,"★0.5"," "))))))))))))))))</f>
        <v xml:space="preserve"> </v>
      </c>
      <c r="AE130" s="6">
        <f>IF(AA130="","",(ROUND(IF(AA130&gt;=2759,9.5,IF(AA130&lt;2759,(-2.47/1000000*AA130*AA130)-(8.52/10000*AA130)+30.65)),1)))</f>
        <v>18.3</v>
      </c>
      <c r="AF130" s="5">
        <f>IF(AE130="","",IF(K130="","",ROUNDDOWN(K130/AE130*100,0)))</f>
        <v>54</v>
      </c>
      <c r="AG130" s="5" t="str">
        <f>IF(AF130="","",IF(AF130&gt;=125,"★7.5",IF(AF130&gt;=120,"★7.0",IF(AF130&gt;=115,"★6.5",IF(AF130&gt;=110,"★6.0",IF(AF130&gt;=105,"★5.5",IF(AF130&gt;=100,"★5.0",IF(AF130&gt;=95,"★4.5",IF(AF130&gt;=90,"★4.0",IF(AF130&gt;=85,"★3.5",IF(AF130&gt;=80,"★3.0",IF(AF130&gt;=75,"★2.5",IF(AF130&gt;=70,"★2.0",IF(AF130&gt;=65,"★1.5",IF(AF130&gt;=60,"★1.0",IF(AF130&gt;=55,"★0.5"," "))))))))))))))))</f>
        <v xml:space="preserve"> </v>
      </c>
      <c r="AH130" s="4"/>
    </row>
    <row r="131" spans="1:34" ht="24" customHeight="1" x14ac:dyDescent="0.2">
      <c r="A131" s="33"/>
      <c r="B131" s="27"/>
      <c r="C131" s="26"/>
      <c r="D131" s="12" t="s">
        <v>66</v>
      </c>
      <c r="E131" s="22" t="s">
        <v>67</v>
      </c>
      <c r="F131" s="14" t="s">
        <v>49</v>
      </c>
      <c r="G131" s="13">
        <v>2.996</v>
      </c>
      <c r="H131" s="14" t="s">
        <v>18</v>
      </c>
      <c r="I131" s="21" t="str">
        <f>IF(Z131="","",(IF(AA131-Z131&gt;0,CONCATENATE(TEXT(Z131,"#,##0"),"~",TEXT(AA131,"#,##0")),TEXT(Z131,"#,##0"))))</f>
        <v>2,100</v>
      </c>
      <c r="J131" s="20">
        <v>5</v>
      </c>
      <c r="K131" s="19">
        <v>10</v>
      </c>
      <c r="L131" s="18">
        <f>IF(K131&gt;0,1/K131*34.6*67.1,"")</f>
        <v>232.166</v>
      </c>
      <c r="M131" s="17" t="str">
        <f>IF(Z131="","",(IF(Z131&gt;=2271,"7.4",IF(Z131&gt;=2101,"8.7",IF(Z131&gt;=1991,"9.4",IF(Z131&gt;=1871,"10.2",IF(Z131&gt;=1761,"11.1",IF(Z131&gt;=1651,"12.2",IF(Z131&gt;=1531,"13.2",IF(Z131&gt;=1421,"14.4",IF(Z131&gt;=1311,"15.8",IF(Z131&gt;=1196,"17.2",IF(Z131&gt;=1081,"18.7",IF(Z131&gt;=971,"20.5",IF(Z131&gt;=856,"20.8",IF(Z131&gt;=741,"21.0",IF(Z131&gt;=601,"21.8","22.5")))))))))))))))))</f>
        <v>9.4</v>
      </c>
      <c r="N131" s="16" t="str">
        <f>IF(Z131="","",(IF(Z131&gt;=2271,"10.6",IF(Z131&gt;=2101,"11.9",IF(Z131&gt;=1991,"12.7",IF(Z131&gt;=1871,"13.5",IF(Z131&gt;=1761,"14.4",IF(Z131&gt;=1651,"15.4",IF(Z131&gt;=1531,"16.5",IF(Z131&gt;=1421,"17.6",IF(Z131&gt;=1311,"19.0",IF(Z131&gt;=1196,"20.3",IF(Z131&gt;=1081,"21.8",IF(Z131&gt;=971,"23.4",IF(Z131&gt;=856,"23.7",IF(Z131&gt;=741,"24.5","24.6"))))))))))))))))</f>
        <v>12.7</v>
      </c>
      <c r="O131" s="15" t="str">
        <f>IF(Z131="","",IF(AE131="",TEXT(AB131,"#,##0.0"),IF(AB131-AE131&gt;0,CONCATENATE(TEXT(AE131,"#,##0.0"),"~",TEXT(AB131,"#,##0.0")),TEXT(AB131,"#,##0.0"))))</f>
        <v>18.0</v>
      </c>
      <c r="P131" s="13" t="s">
        <v>10</v>
      </c>
      <c r="Q131" s="14" t="s">
        <v>9</v>
      </c>
      <c r="R131" s="13" t="s">
        <v>16</v>
      </c>
      <c r="S131" s="12"/>
      <c r="T131" s="11" t="str">
        <f>IF((LEFT(D131,1)="6"),"☆☆☆☆☆",IF((LEFT(D131,1)="5"),"☆☆☆☆",IF((LEFT(D131,1)="4"),"☆☆☆"," ")))</f>
        <v>☆☆☆</v>
      </c>
      <c r="U131" s="10">
        <f>IF(K131="","",ROUNDDOWN(K131/M131*100,0))</f>
        <v>106</v>
      </c>
      <c r="V131" s="9">
        <f>IF(K131="","",ROUNDDOWN(K131/N131*100,0))</f>
        <v>78</v>
      </c>
      <c r="W131" s="9">
        <f>IF(Z131="","",IF(AF131="",IF(AC131&lt;55,"",AC131),IF(AF131-AC131&gt;0,CONCATENATE(AC131,"~",AF131),AC131)))</f>
        <v>55</v>
      </c>
      <c r="X131" s="8" t="str">
        <f>IF(AC131&lt;55,"",AD131)</f>
        <v>★0.5</v>
      </c>
      <c r="Z131" s="7">
        <v>2100</v>
      </c>
      <c r="AA131" s="7">
        <v>2100</v>
      </c>
      <c r="AB131" s="6">
        <f>IF(Z131="","",(ROUND(IF(Z131&gt;=2759,9.5,IF(Z131&lt;2759,(-2.47/1000000*Z131*Z131)-(8.52/10000*Z131)+30.65)),1)))</f>
        <v>18</v>
      </c>
      <c r="AC131" s="5">
        <f>IF(K131="","",ROUNDDOWN(K131/AB131*100,0))</f>
        <v>55</v>
      </c>
      <c r="AD131" s="5" t="str">
        <f>IF(AC131="","",IF(AC131&gt;=125,"★7.5",IF(AC131&gt;=120,"★7.0",IF(AC131&gt;=115,"★6.5",IF(AC131&gt;=110,"★6.0",IF(AC131&gt;=105,"★5.5",IF(AC131&gt;=100,"★5.0",IF(AC131&gt;=95,"★4.5",IF(AC131&gt;=90,"★4.0",IF(AC131&gt;=85,"★3.5",IF(AC131&gt;=80,"★3.0",IF(AC131&gt;=75,"★2.5",IF(AC131&gt;=70,"★2.0",IF(AC131&gt;=65,"★1.5",IF(AC131&gt;=60,"★1.0",IF(AC131&gt;=55,"★0.5"," "))))))))))))))))</f>
        <v>★0.5</v>
      </c>
      <c r="AE131" s="6">
        <f>IF(AA131="","",(ROUND(IF(AA131&gt;=2759,9.5,IF(AA131&lt;2759,(-2.47/1000000*AA131*AA131)-(8.52/10000*AA131)+30.65)),1)))</f>
        <v>18</v>
      </c>
      <c r="AF131" s="5">
        <f>IF(AE131="","",IF(K131="","",ROUNDDOWN(K131/AE131*100,0)))</f>
        <v>55</v>
      </c>
      <c r="AG131" s="5" t="str">
        <f>IF(AF131="","",IF(AF131&gt;=125,"★7.5",IF(AF131&gt;=120,"★7.0",IF(AF131&gt;=115,"★6.5",IF(AF131&gt;=110,"★6.0",IF(AF131&gt;=105,"★5.5",IF(AF131&gt;=100,"★5.0",IF(AF131&gt;=95,"★4.5",IF(AF131&gt;=90,"★4.0",IF(AF131&gt;=85,"★3.5",IF(AF131&gt;=80,"★3.0",IF(AF131&gt;=75,"★2.5",IF(AF131&gt;=70,"★2.0",IF(AF131&gt;=65,"★1.5",IF(AF131&gt;=60,"★1.0",IF(AF131&gt;=55,"★0.5"," "))))))))))))))))</f>
        <v>★0.5</v>
      </c>
      <c r="AH131" s="4"/>
    </row>
    <row r="132" spans="1:34" ht="24" customHeight="1" x14ac:dyDescent="0.2">
      <c r="A132" s="33"/>
      <c r="B132" s="27"/>
      <c r="C132" s="26"/>
      <c r="D132" s="12" t="s">
        <v>66</v>
      </c>
      <c r="E132" s="22" t="s">
        <v>65</v>
      </c>
      <c r="F132" s="14" t="s">
        <v>49</v>
      </c>
      <c r="G132" s="13">
        <v>2.996</v>
      </c>
      <c r="H132" s="14" t="s">
        <v>18</v>
      </c>
      <c r="I132" s="21" t="str">
        <f>IF(Z132="","",(IF(AA132-Z132&gt;0,CONCATENATE(TEXT(Z132,"#,##0"),"~",TEXT(AA132,"#,##0")),TEXT(Z132,"#,##0"))))</f>
        <v>2,080</v>
      </c>
      <c r="J132" s="20">
        <v>5</v>
      </c>
      <c r="K132" s="19">
        <v>10</v>
      </c>
      <c r="L132" s="18">
        <f>IF(K132&gt;0,1/K132*34.6*67.1,"")</f>
        <v>232.166</v>
      </c>
      <c r="M132" s="17" t="str">
        <f>IF(Z132="","",(IF(Z132&gt;=2271,"7.4",IF(Z132&gt;=2101,"8.7",IF(Z132&gt;=1991,"9.4",IF(Z132&gt;=1871,"10.2",IF(Z132&gt;=1761,"11.1",IF(Z132&gt;=1651,"12.2",IF(Z132&gt;=1531,"13.2",IF(Z132&gt;=1421,"14.4",IF(Z132&gt;=1311,"15.8",IF(Z132&gt;=1196,"17.2",IF(Z132&gt;=1081,"18.7",IF(Z132&gt;=971,"20.5",IF(Z132&gt;=856,"20.8",IF(Z132&gt;=741,"21.0",IF(Z132&gt;=601,"21.8","22.5")))))))))))))))))</f>
        <v>9.4</v>
      </c>
      <c r="N132" s="16" t="str">
        <f>IF(Z132="","",(IF(Z132&gt;=2271,"10.6",IF(Z132&gt;=2101,"11.9",IF(Z132&gt;=1991,"12.7",IF(Z132&gt;=1871,"13.5",IF(Z132&gt;=1761,"14.4",IF(Z132&gt;=1651,"15.4",IF(Z132&gt;=1531,"16.5",IF(Z132&gt;=1421,"17.6",IF(Z132&gt;=1311,"19.0",IF(Z132&gt;=1196,"20.3",IF(Z132&gt;=1081,"21.8",IF(Z132&gt;=971,"23.4",IF(Z132&gt;=856,"23.7",IF(Z132&gt;=741,"24.5","24.6"))))))))))))))))</f>
        <v>12.7</v>
      </c>
      <c r="O132" s="15" t="str">
        <f>IF(Z132="","",IF(AE132="",TEXT(AB132,"#,##0.0"),IF(AB132-AE132&gt;0,CONCATENATE(TEXT(AE132,"#,##0.0"),"~",TEXT(AB132,"#,##0.0")),TEXT(AB132,"#,##0.0"))))</f>
        <v>18.2</v>
      </c>
      <c r="P132" s="13" t="s">
        <v>10</v>
      </c>
      <c r="Q132" s="14" t="s">
        <v>9</v>
      </c>
      <c r="R132" s="13" t="s">
        <v>16</v>
      </c>
      <c r="S132" s="12"/>
      <c r="T132" s="11" t="str">
        <f>IF((LEFT(D132,1)="6"),"☆☆☆☆☆",IF((LEFT(D132,1)="5"),"☆☆☆☆",IF((LEFT(D132,1)="4"),"☆☆☆"," ")))</f>
        <v>☆☆☆</v>
      </c>
      <c r="U132" s="10">
        <f>IF(K132="","",ROUNDDOWN(K132/M132*100,0))</f>
        <v>106</v>
      </c>
      <c r="V132" s="9">
        <f>IF(K132="","",ROUNDDOWN(K132/N132*100,0))</f>
        <v>78</v>
      </c>
      <c r="W132" s="9">
        <f>IF(Z132="","",IF(AF132="",IF(AC132&lt;55,"",AC132),IF(AF132-AC132&gt;0,CONCATENATE(AC132,"~",AF132),AC132)))</f>
        <v>54</v>
      </c>
      <c r="X132" s="8" t="str">
        <f>IF(AC132&lt;55,"",AD132)</f>
        <v/>
      </c>
      <c r="Z132" s="7">
        <v>2080</v>
      </c>
      <c r="AA132" s="7">
        <v>2080</v>
      </c>
      <c r="AB132" s="6">
        <f>IF(Z132="","",(ROUND(IF(Z132&gt;=2759,9.5,IF(Z132&lt;2759,(-2.47/1000000*Z132*Z132)-(8.52/10000*Z132)+30.65)),1)))</f>
        <v>18.2</v>
      </c>
      <c r="AC132" s="5">
        <f>IF(K132="","",ROUNDDOWN(K132/AB132*100,0))</f>
        <v>54</v>
      </c>
      <c r="AD132" s="5" t="str">
        <f>IF(AC132="","",IF(AC132&gt;=125,"★7.5",IF(AC132&gt;=120,"★7.0",IF(AC132&gt;=115,"★6.5",IF(AC132&gt;=110,"★6.0",IF(AC132&gt;=105,"★5.5",IF(AC132&gt;=100,"★5.0",IF(AC132&gt;=95,"★4.5",IF(AC132&gt;=90,"★4.0",IF(AC132&gt;=85,"★3.5",IF(AC132&gt;=80,"★3.0",IF(AC132&gt;=75,"★2.5",IF(AC132&gt;=70,"★2.0",IF(AC132&gt;=65,"★1.5",IF(AC132&gt;=60,"★1.0",IF(AC132&gt;=55,"★0.5"," "))))))))))))))))</f>
        <v xml:space="preserve"> </v>
      </c>
      <c r="AE132" s="6">
        <f>IF(AA132="","",(ROUND(IF(AA132&gt;=2759,9.5,IF(AA132&lt;2759,(-2.47/1000000*AA132*AA132)-(8.52/10000*AA132)+30.65)),1)))</f>
        <v>18.2</v>
      </c>
      <c r="AF132" s="5">
        <f>IF(AE132="","",IF(K132="","",ROUNDDOWN(K132/AE132*100,0)))</f>
        <v>54</v>
      </c>
      <c r="AG132" s="5" t="str">
        <f>IF(AF132="","",IF(AF132&gt;=125,"★7.5",IF(AF132&gt;=120,"★7.0",IF(AF132&gt;=115,"★6.5",IF(AF132&gt;=110,"★6.0",IF(AF132&gt;=105,"★5.5",IF(AF132&gt;=100,"★5.0",IF(AF132&gt;=95,"★4.5",IF(AF132&gt;=90,"★4.0",IF(AF132&gt;=85,"★3.5",IF(AF132&gt;=80,"★3.0",IF(AF132&gt;=75,"★2.5",IF(AF132&gt;=70,"★2.0",IF(AF132&gt;=65,"★1.5",IF(AF132&gt;=60,"★1.0",IF(AF132&gt;=55,"★0.5"," "))))))))))))))))</f>
        <v xml:space="preserve"> </v>
      </c>
      <c r="AH132" s="4"/>
    </row>
    <row r="133" spans="1:34" ht="24" customHeight="1" x14ac:dyDescent="0.2">
      <c r="A133" s="33"/>
      <c r="B133" s="32"/>
      <c r="C133" s="31" t="s">
        <v>64</v>
      </c>
      <c r="D133" s="12" t="s">
        <v>59</v>
      </c>
      <c r="E133" s="22" t="s">
        <v>63</v>
      </c>
      <c r="F133" s="14">
        <v>177</v>
      </c>
      <c r="G133" s="13">
        <v>3.9820000000000002</v>
      </c>
      <c r="H133" s="14" t="s">
        <v>11</v>
      </c>
      <c r="I133" s="21" t="str">
        <f>IF(Z133="","",(IF(AA133-Z133&gt;0,CONCATENATE(TEXT(Z133,"#,##0"),"~",TEXT(AA133,"#,##0")),TEXT(Z133,"#,##0"))))</f>
        <v>2,130~2,170</v>
      </c>
      <c r="J133" s="20">
        <v>5</v>
      </c>
      <c r="K133" s="19">
        <v>7.7</v>
      </c>
      <c r="L133" s="18">
        <f>IF(K133&gt;0,1/K133*34.6*67.1,"")</f>
        <v>301.51428571428568</v>
      </c>
      <c r="M133" s="17" t="str">
        <f>IF(Z133="","",(IF(Z133&gt;=2271,"7.4",IF(Z133&gt;=2101,"8.7",IF(Z133&gt;=1991,"9.4",IF(Z133&gt;=1871,"10.2",IF(Z133&gt;=1761,"11.1",IF(Z133&gt;=1651,"12.2",IF(Z133&gt;=1531,"13.2",IF(Z133&gt;=1421,"14.4",IF(Z133&gt;=1311,"15.8",IF(Z133&gt;=1196,"17.2",IF(Z133&gt;=1081,"18.7",IF(Z133&gt;=971,"20.5",IF(Z133&gt;=856,"20.8",IF(Z133&gt;=741,"21.0",IF(Z133&gt;=601,"21.8","22.5")))))))))))))))))</f>
        <v>8.7</v>
      </c>
      <c r="N133" s="16" t="str">
        <f>IF(Z133="","",(IF(Z133&gt;=2271,"10.6",IF(Z133&gt;=2101,"11.9",IF(Z133&gt;=1991,"12.7",IF(Z133&gt;=1871,"13.5",IF(Z133&gt;=1761,"14.4",IF(Z133&gt;=1651,"15.4",IF(Z133&gt;=1531,"16.5",IF(Z133&gt;=1421,"17.6",IF(Z133&gt;=1311,"19.0",IF(Z133&gt;=1196,"20.3",IF(Z133&gt;=1081,"21.8",IF(Z133&gt;=971,"23.4",IF(Z133&gt;=856,"23.7",IF(Z133&gt;=741,"24.5","24.6"))))))))))))))))</f>
        <v>11.9</v>
      </c>
      <c r="O133" s="15" t="str">
        <f>IF(Z133="","",IF(AE133="",TEXT(AB133,"#,##0.0"),IF(AB133-AE133&gt;0,CONCATENATE(TEXT(AE133,"#,##0.0"),"~",TEXT(AB133,"#,##0.0")),TEXT(AB133,"#,##0.0"))))</f>
        <v>17.2~17.6</v>
      </c>
      <c r="P133" s="13" t="s">
        <v>62</v>
      </c>
      <c r="Q133" s="14" t="s">
        <v>9</v>
      </c>
      <c r="R133" s="13" t="s">
        <v>16</v>
      </c>
      <c r="S133" s="12"/>
      <c r="T133" s="11" t="str">
        <f>IF((LEFT(D133,1)="6"),"☆☆☆☆☆",IF((LEFT(D133,1)="5"),"☆☆☆☆",IF((LEFT(D133,1)="4"),"☆☆☆"," ")))</f>
        <v>☆☆☆</v>
      </c>
      <c r="U133" s="10">
        <f>IF(K133="","",ROUNDDOWN(K133/M133*100,0))</f>
        <v>88</v>
      </c>
      <c r="V133" s="9">
        <f>IF(K133="","",ROUNDDOWN(K133/N133*100,0))</f>
        <v>64</v>
      </c>
      <c r="W133" s="9" t="str">
        <f>IF(Z133="","",IF(AF133="",IF(AC133&lt;55,"",AC133),IF(AF133-AC133&gt;0,CONCATENATE(AC133,"~",AF133),AC133)))</f>
        <v>43~44</v>
      </c>
      <c r="X133" s="8" t="str">
        <f>IF(AC133&lt;55,"",AD133)</f>
        <v/>
      </c>
      <c r="Z133" s="7">
        <v>2130</v>
      </c>
      <c r="AA133" s="7">
        <v>2170</v>
      </c>
      <c r="AB133" s="6">
        <f>IF(Z133="","",(ROUND(IF(Z133&gt;=2759,9.5,IF(Z133&lt;2759,(-2.47/1000000*Z133*Z133)-(8.52/10000*Z133)+30.65)),1)))</f>
        <v>17.600000000000001</v>
      </c>
      <c r="AC133" s="5">
        <f>IF(K133="","",ROUNDDOWN(K133/AB133*100,0))</f>
        <v>43</v>
      </c>
      <c r="AD133" s="5" t="str">
        <f>IF(AC133="","",IF(AC133&gt;=125,"★7.5",IF(AC133&gt;=120,"★7.0",IF(AC133&gt;=115,"★6.5",IF(AC133&gt;=110,"★6.0",IF(AC133&gt;=105,"★5.5",IF(AC133&gt;=100,"★5.0",IF(AC133&gt;=95,"★4.5",IF(AC133&gt;=90,"★4.0",IF(AC133&gt;=85,"★3.5",IF(AC133&gt;=80,"★3.0",IF(AC133&gt;=75,"★2.5",IF(AC133&gt;=70,"★2.0",IF(AC133&gt;=65,"★1.5",IF(AC133&gt;=60,"★1.0",IF(AC133&gt;=55,"★0.5"," "))))))))))))))))</f>
        <v xml:space="preserve"> </v>
      </c>
      <c r="AE133" s="6">
        <f>IF(AA133="","",(ROUND(IF(AA133&gt;=2759,9.5,IF(AA133&lt;2759,(-2.47/1000000*AA133*AA133)-(8.52/10000*AA133)+30.65)),1)))</f>
        <v>17.2</v>
      </c>
      <c r="AF133" s="5">
        <f>IF(AE133="","",IF(K133="","",ROUNDDOWN(K133/AE133*100,0)))</f>
        <v>44</v>
      </c>
      <c r="AG133" s="5" t="str">
        <f>IF(AF133="","",IF(AF133&gt;=125,"★7.5",IF(AF133&gt;=120,"★7.0",IF(AF133&gt;=115,"★6.5",IF(AF133&gt;=110,"★6.0",IF(AF133&gt;=105,"★5.5",IF(AF133&gt;=100,"★5.0",IF(AF133&gt;=95,"★4.5",IF(AF133&gt;=90,"★4.0",IF(AF133&gt;=85,"★3.5",IF(AF133&gt;=80,"★3.0",IF(AF133&gt;=75,"★2.5",IF(AF133&gt;=70,"★2.0",IF(AF133&gt;=65,"★1.5",IF(AF133&gt;=60,"★1.0",IF(AF133&gt;=55,"★0.5"," "))))))))))))))))</f>
        <v xml:space="preserve"> </v>
      </c>
      <c r="AH133" s="4"/>
    </row>
    <row r="134" spans="1:34" ht="24" customHeight="1" x14ac:dyDescent="0.2">
      <c r="A134" s="33"/>
      <c r="B134" s="27"/>
      <c r="C134" s="26"/>
      <c r="D134" s="12" t="s">
        <v>59</v>
      </c>
      <c r="E134" s="22" t="s">
        <v>61</v>
      </c>
      <c r="F134" s="14">
        <v>177</v>
      </c>
      <c r="G134" s="13">
        <v>3.9820000000000002</v>
      </c>
      <c r="H134" s="14" t="s">
        <v>18</v>
      </c>
      <c r="I134" s="21" t="str">
        <f>IF(Z134="","",(IF(AA134-Z134&gt;0,CONCATENATE(TEXT(Z134,"#,##0"),"~",TEXT(AA134,"#,##0")),TEXT(Z134,"#,##0"))))</f>
        <v>2,130~2,170</v>
      </c>
      <c r="J134" s="20">
        <v>5</v>
      </c>
      <c r="K134" s="19">
        <v>7.1</v>
      </c>
      <c r="L134" s="18">
        <f>IF(K134&gt;0,1/K134*34.6*67.1,"")</f>
        <v>326.99436619718313</v>
      </c>
      <c r="M134" s="17" t="str">
        <f>IF(Z134="","",(IF(Z134&gt;=2271,"7.4",IF(Z134&gt;=2101,"8.7",IF(Z134&gt;=1991,"9.4",IF(Z134&gt;=1871,"10.2",IF(Z134&gt;=1761,"11.1",IF(Z134&gt;=1651,"12.2",IF(Z134&gt;=1531,"13.2",IF(Z134&gt;=1421,"14.4",IF(Z134&gt;=1311,"15.8",IF(Z134&gt;=1196,"17.2",IF(Z134&gt;=1081,"18.7",IF(Z134&gt;=971,"20.5",IF(Z134&gt;=856,"20.8",IF(Z134&gt;=741,"21.0",IF(Z134&gt;=601,"21.8","22.5")))))))))))))))))</f>
        <v>8.7</v>
      </c>
      <c r="N134" s="16" t="str">
        <f>IF(Z134="","",(IF(Z134&gt;=2271,"10.6",IF(Z134&gt;=2101,"11.9",IF(Z134&gt;=1991,"12.7",IF(Z134&gt;=1871,"13.5",IF(Z134&gt;=1761,"14.4",IF(Z134&gt;=1651,"15.4",IF(Z134&gt;=1531,"16.5",IF(Z134&gt;=1421,"17.6",IF(Z134&gt;=1311,"19.0",IF(Z134&gt;=1196,"20.3",IF(Z134&gt;=1081,"21.8",IF(Z134&gt;=971,"23.4",IF(Z134&gt;=856,"23.7",IF(Z134&gt;=741,"24.5","24.6"))))))))))))))))</f>
        <v>11.9</v>
      </c>
      <c r="O134" s="15" t="str">
        <f>IF(Z134="","",IF(AE134="",TEXT(AB134,"#,##0.0"),IF(AB134-AE134&gt;0,CONCATENATE(TEXT(AE134,"#,##0.0"),"~",TEXT(AB134,"#,##0.0")),TEXT(AB134,"#,##0.0"))))</f>
        <v>17.2~17.6</v>
      </c>
      <c r="P134" s="13" t="s">
        <v>60</v>
      </c>
      <c r="Q134" s="14" t="s">
        <v>9</v>
      </c>
      <c r="R134" s="13" t="s">
        <v>16</v>
      </c>
      <c r="S134" s="12"/>
      <c r="T134" s="11" t="str">
        <f>IF((LEFT(D134,1)="6"),"☆☆☆☆☆",IF((LEFT(D134,1)="5"),"☆☆☆☆",IF((LEFT(D134,1)="4"),"☆☆☆"," ")))</f>
        <v>☆☆☆</v>
      </c>
      <c r="U134" s="10">
        <f>IF(K134="","",ROUNDDOWN(K134/M134*100,0))</f>
        <v>81</v>
      </c>
      <c r="V134" s="9">
        <f>IF(K134="","",ROUNDDOWN(K134/N134*100,0))</f>
        <v>59</v>
      </c>
      <c r="W134" s="9" t="str">
        <f>IF(Z134="","",IF(AF134="",IF(AC134&lt;55,"",AC134),IF(AF134-AC134&gt;0,CONCATENATE(AC134,"~",AF134),AC134)))</f>
        <v>40~41</v>
      </c>
      <c r="X134" s="8" t="str">
        <f>IF(AC134&lt;55,"",AD134)</f>
        <v/>
      </c>
      <c r="Z134" s="7">
        <v>2130</v>
      </c>
      <c r="AA134" s="7">
        <v>2170</v>
      </c>
      <c r="AB134" s="6">
        <f>IF(Z134="","",(ROUND(IF(Z134&gt;=2759,9.5,IF(Z134&lt;2759,(-2.47/1000000*Z134*Z134)-(8.52/10000*Z134)+30.65)),1)))</f>
        <v>17.600000000000001</v>
      </c>
      <c r="AC134" s="5">
        <f>IF(K134="","",ROUNDDOWN(K134/AB134*100,0))</f>
        <v>40</v>
      </c>
      <c r="AD134" s="5" t="str">
        <f>IF(AC134="","",IF(AC134&gt;=125,"★7.5",IF(AC134&gt;=120,"★7.0",IF(AC134&gt;=115,"★6.5",IF(AC134&gt;=110,"★6.0",IF(AC134&gt;=105,"★5.5",IF(AC134&gt;=100,"★5.0",IF(AC134&gt;=95,"★4.5",IF(AC134&gt;=90,"★4.0",IF(AC134&gt;=85,"★3.5",IF(AC134&gt;=80,"★3.0",IF(AC134&gt;=75,"★2.5",IF(AC134&gt;=70,"★2.0",IF(AC134&gt;=65,"★1.5",IF(AC134&gt;=60,"★1.0",IF(AC134&gt;=55,"★0.5"," "))))))))))))))))</f>
        <v xml:space="preserve"> </v>
      </c>
      <c r="AE134" s="6">
        <f>IF(AA134="","",(ROUND(IF(AA134&gt;=2759,9.5,IF(AA134&lt;2759,(-2.47/1000000*AA134*AA134)-(8.52/10000*AA134)+30.65)),1)))</f>
        <v>17.2</v>
      </c>
      <c r="AF134" s="5">
        <f>IF(AE134="","",IF(K134="","",ROUNDDOWN(K134/AE134*100,0)))</f>
        <v>41</v>
      </c>
      <c r="AG134" s="5" t="str">
        <f>IF(AF134="","",IF(AF134&gt;=125,"★7.5",IF(AF134&gt;=120,"★7.0",IF(AF134&gt;=115,"★6.5",IF(AF134&gt;=110,"★6.0",IF(AF134&gt;=105,"★5.5",IF(AF134&gt;=100,"★5.0",IF(AF134&gt;=95,"★4.5",IF(AF134&gt;=90,"★4.0",IF(AF134&gt;=85,"★3.5",IF(AF134&gt;=80,"★3.0",IF(AF134&gt;=75,"★2.5",IF(AF134&gt;=70,"★2.0",IF(AF134&gt;=65,"★1.5",IF(AF134&gt;=60,"★1.0",IF(AF134&gt;=55,"★0.5"," "))))))))))))))))</f>
        <v xml:space="preserve"> </v>
      </c>
      <c r="AH134" s="4"/>
    </row>
    <row r="135" spans="1:34" ht="24" customHeight="1" x14ac:dyDescent="0.2">
      <c r="A135" s="33"/>
      <c r="B135" s="27"/>
      <c r="C135" s="26"/>
      <c r="D135" s="12" t="s">
        <v>59</v>
      </c>
      <c r="E135" s="22" t="s">
        <v>58</v>
      </c>
      <c r="F135" s="14">
        <v>177</v>
      </c>
      <c r="G135" s="13">
        <v>3.9820000000000002</v>
      </c>
      <c r="H135" s="14" t="s">
        <v>18</v>
      </c>
      <c r="I135" s="21" t="str">
        <f>IF(Z135="","",(IF(AA135-Z135&gt;0,CONCATENATE(TEXT(Z135,"#,##0"),"~",TEXT(AA135,"#,##0")),TEXT(Z135,"#,##0"))))</f>
        <v>2,120~2,160</v>
      </c>
      <c r="J135" s="20">
        <v>4</v>
      </c>
      <c r="K135" s="19">
        <v>7.1</v>
      </c>
      <c r="L135" s="18">
        <f>IF(K135&gt;0,1/K135*34.6*67.1,"")</f>
        <v>326.99436619718313</v>
      </c>
      <c r="M135" s="17" t="str">
        <f>IF(Z135="","",(IF(Z135&gt;=2271,"7.4",IF(Z135&gt;=2101,"8.7",IF(Z135&gt;=1991,"9.4",IF(Z135&gt;=1871,"10.2",IF(Z135&gt;=1761,"11.1",IF(Z135&gt;=1651,"12.2",IF(Z135&gt;=1531,"13.2",IF(Z135&gt;=1421,"14.4",IF(Z135&gt;=1311,"15.8",IF(Z135&gt;=1196,"17.2",IF(Z135&gt;=1081,"18.7",IF(Z135&gt;=971,"20.5",IF(Z135&gt;=856,"20.8",IF(Z135&gt;=741,"21.0",IF(Z135&gt;=601,"21.8","22.5")))))))))))))))))</f>
        <v>8.7</v>
      </c>
      <c r="N135" s="16" t="str">
        <f>IF(Z135="","",(IF(Z135&gt;=2271,"10.6",IF(Z135&gt;=2101,"11.9",IF(Z135&gt;=1991,"12.7",IF(Z135&gt;=1871,"13.5",IF(Z135&gt;=1761,"14.4",IF(Z135&gt;=1651,"15.4",IF(Z135&gt;=1531,"16.5",IF(Z135&gt;=1421,"17.6",IF(Z135&gt;=1311,"19.0",IF(Z135&gt;=1196,"20.3",IF(Z135&gt;=1081,"21.8",IF(Z135&gt;=971,"23.4",IF(Z135&gt;=856,"23.7",IF(Z135&gt;=741,"24.5","24.6"))))))))))))))))</f>
        <v>11.9</v>
      </c>
      <c r="O135" s="15" t="str">
        <f>IF(Z135="","",IF(AE135="",TEXT(AB135,"#,##0.0"),IF(AB135-AE135&gt;0,CONCATENATE(TEXT(AE135,"#,##0.0"),"~",TEXT(AB135,"#,##0.0")),TEXT(AB135,"#,##0.0"))))</f>
        <v>17.3~17.7</v>
      </c>
      <c r="P135" s="13" t="s">
        <v>55</v>
      </c>
      <c r="Q135" s="14" t="s">
        <v>9</v>
      </c>
      <c r="R135" s="13" t="s">
        <v>16</v>
      </c>
      <c r="S135" s="12"/>
      <c r="T135" s="11" t="str">
        <f>IF((LEFT(D135,1)="6"),"☆☆☆☆☆",IF((LEFT(D135,1)="5"),"☆☆☆☆",IF((LEFT(D135,1)="4"),"☆☆☆"," ")))</f>
        <v>☆☆☆</v>
      </c>
      <c r="U135" s="10">
        <f>IF(K135="","",ROUNDDOWN(K135/M135*100,0))</f>
        <v>81</v>
      </c>
      <c r="V135" s="9">
        <f>IF(K135="","",ROUNDDOWN(K135/N135*100,0))</f>
        <v>59</v>
      </c>
      <c r="W135" s="9" t="str">
        <f>IF(Z135="","",IF(AF135="",IF(AC135&lt;55,"",AC135),IF(AF135-AC135&gt;0,CONCATENATE(AC135,"~",AF135),AC135)))</f>
        <v>40~41</v>
      </c>
      <c r="X135" s="8" t="str">
        <f>IF(AC135&lt;55,"",AD135)</f>
        <v/>
      </c>
      <c r="Z135" s="7">
        <v>2120</v>
      </c>
      <c r="AA135" s="7">
        <v>2160</v>
      </c>
      <c r="AB135" s="6">
        <f>IF(Z135="","",(ROUND(IF(Z135&gt;=2759,9.5,IF(Z135&lt;2759,(-2.47/1000000*Z135*Z135)-(8.52/10000*Z135)+30.65)),1)))</f>
        <v>17.7</v>
      </c>
      <c r="AC135" s="5">
        <f>IF(K135="","",ROUNDDOWN(K135/AB135*100,0))</f>
        <v>40</v>
      </c>
      <c r="AD135" s="5" t="str">
        <f>IF(AC135="","",IF(AC135&gt;=125,"★7.5",IF(AC135&gt;=120,"★7.0",IF(AC135&gt;=115,"★6.5",IF(AC135&gt;=110,"★6.0",IF(AC135&gt;=105,"★5.5",IF(AC135&gt;=100,"★5.0",IF(AC135&gt;=95,"★4.5",IF(AC135&gt;=90,"★4.0",IF(AC135&gt;=85,"★3.5",IF(AC135&gt;=80,"★3.0",IF(AC135&gt;=75,"★2.5",IF(AC135&gt;=70,"★2.0",IF(AC135&gt;=65,"★1.5",IF(AC135&gt;=60,"★1.0",IF(AC135&gt;=55,"★0.5"," "))))))))))))))))</f>
        <v xml:space="preserve"> </v>
      </c>
      <c r="AE135" s="6">
        <f>IF(AA135="","",(ROUND(IF(AA135&gt;=2759,9.5,IF(AA135&lt;2759,(-2.47/1000000*AA135*AA135)-(8.52/10000*AA135)+30.65)),1)))</f>
        <v>17.3</v>
      </c>
      <c r="AF135" s="5">
        <f>IF(AE135="","",IF(K135="","",ROUNDDOWN(K135/AE135*100,0)))</f>
        <v>41</v>
      </c>
      <c r="AG135" s="5" t="str">
        <f>IF(AF135="","",IF(AF135&gt;=125,"★7.5",IF(AF135&gt;=120,"★7.0",IF(AF135&gt;=115,"★6.5",IF(AF135&gt;=110,"★6.0",IF(AF135&gt;=105,"★5.5",IF(AF135&gt;=100,"★5.0",IF(AF135&gt;=95,"★4.5",IF(AF135&gt;=90,"★4.0",IF(AF135&gt;=85,"★3.5",IF(AF135&gt;=80,"★3.0",IF(AF135&gt;=75,"★2.5",IF(AF135&gt;=70,"★2.0",IF(AF135&gt;=65,"★1.5",IF(AF135&gt;=60,"★1.0",IF(AF135&gt;=55,"★0.5"," "))))))))))))))))</f>
        <v xml:space="preserve"> </v>
      </c>
      <c r="AH135" s="4"/>
    </row>
    <row r="136" spans="1:34" ht="24" customHeight="1" x14ac:dyDescent="0.2">
      <c r="A136" s="33"/>
      <c r="B136" s="30"/>
      <c r="C136" s="26"/>
      <c r="D136" s="12" t="s">
        <v>57</v>
      </c>
      <c r="E136" s="22" t="s">
        <v>56</v>
      </c>
      <c r="F136" s="14">
        <v>177</v>
      </c>
      <c r="G136" s="13">
        <v>3.9820000000000002</v>
      </c>
      <c r="H136" s="14" t="s">
        <v>11</v>
      </c>
      <c r="I136" s="21" t="str">
        <f>IF(Z136="","",(IF(AA136-Z136&gt;0,CONCATENATE(TEXT(Z136,"#,##0"),"~",TEXT(AA136,"#,##0")),TEXT(Z136,"#,##0"))))</f>
        <v>2,150~2,170</v>
      </c>
      <c r="J136" s="20">
        <v>5</v>
      </c>
      <c r="K136" s="19">
        <v>7.6</v>
      </c>
      <c r="L136" s="18">
        <f>IF(K136&gt;0,1/K136*34.6*67.1,"")</f>
        <v>305.48157894736835</v>
      </c>
      <c r="M136" s="17" t="str">
        <f>IF(Z136="","",(IF(Z136&gt;=2271,"7.4",IF(Z136&gt;=2101,"8.7",IF(Z136&gt;=1991,"9.4",IF(Z136&gt;=1871,"10.2",IF(Z136&gt;=1761,"11.1",IF(Z136&gt;=1651,"12.2",IF(Z136&gt;=1531,"13.2",IF(Z136&gt;=1421,"14.4",IF(Z136&gt;=1311,"15.8",IF(Z136&gt;=1196,"17.2",IF(Z136&gt;=1081,"18.7",IF(Z136&gt;=971,"20.5",IF(Z136&gt;=856,"20.8",IF(Z136&gt;=741,"21.0",IF(Z136&gt;=601,"21.8","22.5")))))))))))))))))</f>
        <v>8.7</v>
      </c>
      <c r="N136" s="16" t="str">
        <f>IF(Z136="","",(IF(Z136&gt;=2271,"10.6",IF(Z136&gt;=2101,"11.9",IF(Z136&gt;=1991,"12.7",IF(Z136&gt;=1871,"13.5",IF(Z136&gt;=1761,"14.4",IF(Z136&gt;=1651,"15.4",IF(Z136&gt;=1531,"16.5",IF(Z136&gt;=1421,"17.6",IF(Z136&gt;=1311,"19.0",IF(Z136&gt;=1196,"20.3",IF(Z136&gt;=1081,"21.8",IF(Z136&gt;=971,"23.4",IF(Z136&gt;=856,"23.7",IF(Z136&gt;=741,"24.5","24.6"))))))))))))))))</f>
        <v>11.9</v>
      </c>
      <c r="O136" s="15" t="str">
        <f>IF(Z136="","",IF(AE136="",TEXT(AB136,"#,##0.0"),IF(AB136-AE136&gt;0,CONCATENATE(TEXT(AE136,"#,##0.0"),"~",TEXT(AB136,"#,##0.0")),TEXT(AB136,"#,##0.0"))))</f>
        <v>17.2~17.4</v>
      </c>
      <c r="P136" s="13" t="s">
        <v>55</v>
      </c>
      <c r="Q136" s="14" t="s">
        <v>9</v>
      </c>
      <c r="R136" s="13" t="s">
        <v>16</v>
      </c>
      <c r="S136" s="12"/>
      <c r="T136" s="11" t="str">
        <f>IF((LEFT(D136,1)="6"),"☆☆☆☆☆",IF((LEFT(D136,1)="5"),"☆☆☆☆",IF((LEFT(D136,1)="4"),"☆☆☆"," ")))</f>
        <v>☆☆☆</v>
      </c>
      <c r="U136" s="10">
        <f>IF(K136="","",ROUNDDOWN(K136/M136*100,0))</f>
        <v>87</v>
      </c>
      <c r="V136" s="9">
        <f>IF(K136="","",ROUNDDOWN(K136/N136*100,0))</f>
        <v>63</v>
      </c>
      <c r="W136" s="9" t="str">
        <f>IF(Z136="","",IF(AF136="",IF(AC136&lt;55,"",AC136),IF(AF136-AC136&gt;0,CONCATENATE(AC136,"~",AF136),AC136)))</f>
        <v>43~44</v>
      </c>
      <c r="X136" s="8" t="str">
        <f>IF(AC136&lt;55,"",AD136)</f>
        <v/>
      </c>
      <c r="Z136" s="7">
        <v>2150</v>
      </c>
      <c r="AA136" s="7">
        <v>2170</v>
      </c>
      <c r="AB136" s="6">
        <f>IF(Z136="","",(ROUND(IF(Z136&gt;=2759,9.5,IF(Z136&lt;2759,(-2.47/1000000*Z136*Z136)-(8.52/10000*Z136)+30.65)),1)))</f>
        <v>17.399999999999999</v>
      </c>
      <c r="AC136" s="5">
        <f>IF(K136="","",ROUNDDOWN(K136/AB136*100,0))</f>
        <v>43</v>
      </c>
      <c r="AD136" s="5" t="str">
        <f>IF(AC136="","",IF(AC136&gt;=125,"★7.5",IF(AC136&gt;=120,"★7.0",IF(AC136&gt;=115,"★6.5",IF(AC136&gt;=110,"★6.0",IF(AC136&gt;=105,"★5.5",IF(AC136&gt;=100,"★5.0",IF(AC136&gt;=95,"★4.5",IF(AC136&gt;=90,"★4.0",IF(AC136&gt;=85,"★3.5",IF(AC136&gt;=80,"★3.0",IF(AC136&gt;=75,"★2.5",IF(AC136&gt;=70,"★2.0",IF(AC136&gt;=65,"★1.5",IF(AC136&gt;=60,"★1.0",IF(AC136&gt;=55,"★0.5"," "))))))))))))))))</f>
        <v xml:space="preserve"> </v>
      </c>
      <c r="AE136" s="6">
        <f>IF(AA136="","",(ROUND(IF(AA136&gt;=2759,9.5,IF(AA136&lt;2759,(-2.47/1000000*AA136*AA136)-(8.52/10000*AA136)+30.65)),1)))</f>
        <v>17.2</v>
      </c>
      <c r="AF136" s="5">
        <f>IF(AE136="","",IF(K136="","",ROUNDDOWN(K136/AE136*100,0)))</f>
        <v>44</v>
      </c>
      <c r="AG136" s="5" t="str">
        <f>IF(AF136="","",IF(AF136&gt;=125,"★7.5",IF(AF136&gt;=120,"★7.0",IF(AF136&gt;=115,"★6.5",IF(AF136&gt;=110,"★6.0",IF(AF136&gt;=105,"★5.5",IF(AF136&gt;=100,"★5.0",IF(AF136&gt;=95,"★4.5",IF(AF136&gt;=90,"★4.0",IF(AF136&gt;=85,"★3.5",IF(AF136&gt;=80,"★3.0",IF(AF136&gt;=75,"★2.5",IF(AF136&gt;=70,"★2.0",IF(AF136&gt;=65,"★1.5",IF(AF136&gt;=60,"★1.0",IF(AF136&gt;=55,"★0.5"," "))))))))))))))))</f>
        <v xml:space="preserve"> </v>
      </c>
      <c r="AH136" s="4"/>
    </row>
    <row r="137" spans="1:34" ht="24" customHeight="1" x14ac:dyDescent="0.2">
      <c r="A137" s="28"/>
      <c r="B137" s="32"/>
      <c r="C137" s="31" t="s">
        <v>54</v>
      </c>
      <c r="D137" s="12" t="s">
        <v>51</v>
      </c>
      <c r="E137" s="22" t="s">
        <v>53</v>
      </c>
      <c r="F137" s="14" t="s">
        <v>49</v>
      </c>
      <c r="G137" s="13">
        <v>2.996</v>
      </c>
      <c r="H137" s="14" t="s">
        <v>18</v>
      </c>
      <c r="I137" s="21" t="str">
        <f>IF(Z137="","",(IF(AA137-Z137&gt;0,CONCATENATE(TEXT(Z137,"#,##0"),"~",TEXT(AA137,"#,##0")),TEXT(Z137,"#,##0"))))</f>
        <v>2,050</v>
      </c>
      <c r="J137" s="20">
        <v>5</v>
      </c>
      <c r="K137" s="19">
        <v>10.9</v>
      </c>
      <c r="L137" s="18">
        <f>IF(K137&gt;0,1/K137*34.6*67.1,"")</f>
        <v>212.99633027522933</v>
      </c>
      <c r="M137" s="17" t="str">
        <f>IF(Z137="","",(IF(Z137&gt;=2271,"7.4",IF(Z137&gt;=2101,"8.7",IF(Z137&gt;=1991,"9.4",IF(Z137&gt;=1871,"10.2",IF(Z137&gt;=1761,"11.1",IF(Z137&gt;=1651,"12.2",IF(Z137&gt;=1531,"13.2",IF(Z137&gt;=1421,"14.4",IF(Z137&gt;=1311,"15.8",IF(Z137&gt;=1196,"17.2",IF(Z137&gt;=1081,"18.7",IF(Z137&gt;=971,"20.5",IF(Z137&gt;=856,"20.8",IF(Z137&gt;=741,"21.0",IF(Z137&gt;=601,"21.8","22.5")))))))))))))))))</f>
        <v>9.4</v>
      </c>
      <c r="N137" s="16" t="str">
        <f>IF(Z137="","",(IF(Z137&gt;=2271,"10.6",IF(Z137&gt;=2101,"11.9",IF(Z137&gt;=1991,"12.7",IF(Z137&gt;=1871,"13.5",IF(Z137&gt;=1761,"14.4",IF(Z137&gt;=1651,"15.4",IF(Z137&gt;=1531,"16.5",IF(Z137&gt;=1421,"17.6",IF(Z137&gt;=1311,"19.0",IF(Z137&gt;=1196,"20.3",IF(Z137&gt;=1081,"21.8",IF(Z137&gt;=971,"23.4",IF(Z137&gt;=856,"23.7",IF(Z137&gt;=741,"24.5","24.6"))))))))))))))))</f>
        <v>12.7</v>
      </c>
      <c r="O137" s="15" t="str">
        <f>IF(Z137="","",IF(AE137="",TEXT(AB137,"#,##0.0"),IF(AB137-AE137&gt;0,CONCATENATE(TEXT(AE137,"#,##0.0"),"~",TEXT(AB137,"#,##0.0")),TEXT(AB137,"#,##0.0"))))</f>
        <v>18.5</v>
      </c>
      <c r="P137" s="13" t="s">
        <v>10</v>
      </c>
      <c r="Q137" s="14" t="s">
        <v>9</v>
      </c>
      <c r="R137" s="13" t="s">
        <v>16</v>
      </c>
      <c r="S137" s="12"/>
      <c r="T137" s="11" t="str">
        <f>IF((LEFT(D137,1)="6"),"☆☆☆☆☆",IF((LEFT(D137,1)="5"),"☆☆☆☆",IF((LEFT(D137,1)="4"),"☆☆☆"," ")))</f>
        <v>☆☆☆☆</v>
      </c>
      <c r="U137" s="10">
        <f>IF(K137="","",ROUNDDOWN(K137/M137*100,0))</f>
        <v>115</v>
      </c>
      <c r="V137" s="9">
        <f>IF(K137="","",ROUNDDOWN(K137/N137*100,0))</f>
        <v>85</v>
      </c>
      <c r="W137" s="9">
        <f>IF(Z137="","",IF(AF137="",IF(AC137&lt;55,"",AC137),IF(AF137-AC137&gt;0,CONCATENATE(AC137,"~",AF137),AC137)))</f>
        <v>58</v>
      </c>
      <c r="X137" s="8" t="str">
        <f>IF(AC137&lt;55,"",AD137)</f>
        <v>★0.5</v>
      </c>
      <c r="Z137" s="7">
        <v>2050</v>
      </c>
      <c r="AA137" s="7">
        <v>2050</v>
      </c>
      <c r="AB137" s="6">
        <f>IF(Z137="","",(ROUND(IF(Z137&gt;=2759,9.5,IF(Z137&lt;2759,(-2.47/1000000*Z137*Z137)-(8.52/10000*Z137)+30.65)),1)))</f>
        <v>18.5</v>
      </c>
      <c r="AC137" s="5">
        <f>IF(K137="","",ROUNDDOWN(K137/AB137*100,0))</f>
        <v>58</v>
      </c>
      <c r="AD137" s="5" t="str">
        <f>IF(AC137="","",IF(AC137&gt;=125,"★7.5",IF(AC137&gt;=120,"★7.0",IF(AC137&gt;=115,"★6.5",IF(AC137&gt;=110,"★6.0",IF(AC137&gt;=105,"★5.5",IF(AC137&gt;=100,"★5.0",IF(AC137&gt;=95,"★4.5",IF(AC137&gt;=90,"★4.0",IF(AC137&gt;=85,"★3.5",IF(AC137&gt;=80,"★3.0",IF(AC137&gt;=75,"★2.5",IF(AC137&gt;=70,"★2.0",IF(AC137&gt;=65,"★1.5",IF(AC137&gt;=60,"★1.0",IF(AC137&gt;=55,"★0.5"," "))))))))))))))))</f>
        <v>★0.5</v>
      </c>
      <c r="AE137" s="6">
        <f>IF(AA137="","",(ROUND(IF(AA137&gt;=2759,9.5,IF(AA137&lt;2759,(-2.47/1000000*AA137*AA137)-(8.52/10000*AA137)+30.65)),1)))</f>
        <v>18.5</v>
      </c>
      <c r="AF137" s="5">
        <f>IF(AE137="","",IF(K137="","",ROUNDDOWN(K137/AE137*100,0)))</f>
        <v>58</v>
      </c>
      <c r="AG137" s="5" t="str">
        <f>IF(AF137="","",IF(AF137&gt;=125,"★7.5",IF(AF137&gt;=120,"★7.0",IF(AF137&gt;=115,"★6.5",IF(AF137&gt;=110,"★6.0",IF(AF137&gt;=105,"★5.5",IF(AF137&gt;=100,"★5.0",IF(AF137&gt;=95,"★4.5",IF(AF137&gt;=90,"★4.0",IF(AF137&gt;=85,"★3.5",IF(AF137&gt;=80,"★3.0",IF(AF137&gt;=75,"★2.5",IF(AF137&gt;=70,"★2.0",IF(AF137&gt;=65,"★1.5",IF(AF137&gt;=60,"★1.0",IF(AF137&gt;=55,"★0.5"," "))))))))))))))))</f>
        <v>★0.5</v>
      </c>
      <c r="AH137" s="4"/>
    </row>
    <row r="138" spans="1:34" ht="24" customHeight="1" x14ac:dyDescent="0.2">
      <c r="A138" s="28"/>
      <c r="B138" s="27"/>
      <c r="C138" s="26"/>
      <c r="D138" s="12" t="s">
        <v>51</v>
      </c>
      <c r="E138" s="22" t="s">
        <v>52</v>
      </c>
      <c r="F138" s="14" t="s">
        <v>49</v>
      </c>
      <c r="G138" s="13">
        <v>2.996</v>
      </c>
      <c r="H138" s="14" t="s">
        <v>18</v>
      </c>
      <c r="I138" s="21" t="str">
        <f>IF(Z138="","",(IF(AA138-Z138&gt;0,CONCATENATE(TEXT(Z138,"#,##0"),"~",TEXT(AA138,"#,##0")),TEXT(Z138,"#,##0"))))</f>
        <v>2,050</v>
      </c>
      <c r="J138" s="20">
        <v>5</v>
      </c>
      <c r="K138" s="19">
        <v>10.7</v>
      </c>
      <c r="L138" s="18">
        <f>IF(K138&gt;0,1/K138*34.6*67.1,"")</f>
        <v>216.97757009345796</v>
      </c>
      <c r="M138" s="17" t="str">
        <f>IF(Z138="","",(IF(Z138&gt;=2271,"7.4",IF(Z138&gt;=2101,"8.7",IF(Z138&gt;=1991,"9.4",IF(Z138&gt;=1871,"10.2",IF(Z138&gt;=1761,"11.1",IF(Z138&gt;=1651,"12.2",IF(Z138&gt;=1531,"13.2",IF(Z138&gt;=1421,"14.4",IF(Z138&gt;=1311,"15.8",IF(Z138&gt;=1196,"17.2",IF(Z138&gt;=1081,"18.7",IF(Z138&gt;=971,"20.5",IF(Z138&gt;=856,"20.8",IF(Z138&gt;=741,"21.0",IF(Z138&gt;=601,"21.8","22.5")))))))))))))))))</f>
        <v>9.4</v>
      </c>
      <c r="N138" s="16" t="str">
        <f>IF(Z138="","",(IF(Z138&gt;=2271,"10.6",IF(Z138&gt;=2101,"11.9",IF(Z138&gt;=1991,"12.7",IF(Z138&gt;=1871,"13.5",IF(Z138&gt;=1761,"14.4",IF(Z138&gt;=1651,"15.4",IF(Z138&gt;=1531,"16.5",IF(Z138&gt;=1421,"17.6",IF(Z138&gt;=1311,"19.0",IF(Z138&gt;=1196,"20.3",IF(Z138&gt;=1081,"21.8",IF(Z138&gt;=971,"23.4",IF(Z138&gt;=856,"23.7",IF(Z138&gt;=741,"24.5","24.6"))))))))))))))))</f>
        <v>12.7</v>
      </c>
      <c r="O138" s="15" t="str">
        <f>IF(Z138="","",IF(AE138="",TEXT(AB138,"#,##0.0"),IF(AB138-AE138&gt;0,CONCATENATE(TEXT(AE138,"#,##0.0"),"~",TEXT(AB138,"#,##0.0")),TEXT(AB138,"#,##0.0"))))</f>
        <v>18.5</v>
      </c>
      <c r="P138" s="13" t="s">
        <v>10</v>
      </c>
      <c r="Q138" s="14" t="s">
        <v>9</v>
      </c>
      <c r="R138" s="13" t="s">
        <v>16</v>
      </c>
      <c r="S138" s="12"/>
      <c r="T138" s="11" t="str">
        <f>IF((LEFT(D138,1)="6"),"☆☆☆☆☆",IF((LEFT(D138,1)="5"),"☆☆☆☆",IF((LEFT(D138,1)="4"),"☆☆☆"," ")))</f>
        <v>☆☆☆☆</v>
      </c>
      <c r="U138" s="10">
        <f>IF(K138="","",ROUNDDOWN(K138/M138*100,0))</f>
        <v>113</v>
      </c>
      <c r="V138" s="9">
        <f>IF(K138="","",ROUNDDOWN(K138/N138*100,0))</f>
        <v>84</v>
      </c>
      <c r="W138" s="9">
        <f>IF(Z138="","",IF(AF138="",IF(AC138&lt;55,"",AC138),IF(AF138-AC138&gt;0,CONCATENATE(AC138,"~",AF138),AC138)))</f>
        <v>57</v>
      </c>
      <c r="X138" s="8" t="str">
        <f>IF(AC138&lt;55,"",AD138)</f>
        <v>★0.5</v>
      </c>
      <c r="Z138" s="7">
        <v>2050</v>
      </c>
      <c r="AA138" s="7">
        <v>2050</v>
      </c>
      <c r="AB138" s="6">
        <f>IF(Z138="","",(ROUND(IF(Z138&gt;=2759,9.5,IF(Z138&lt;2759,(-2.47/1000000*Z138*Z138)-(8.52/10000*Z138)+30.65)),1)))</f>
        <v>18.5</v>
      </c>
      <c r="AC138" s="5">
        <f>IF(K138="","",ROUNDDOWN(K138/AB138*100,0))</f>
        <v>57</v>
      </c>
      <c r="AD138" s="5" t="str">
        <f>IF(AC138="","",IF(AC138&gt;=125,"★7.5",IF(AC138&gt;=120,"★7.0",IF(AC138&gt;=115,"★6.5",IF(AC138&gt;=110,"★6.0",IF(AC138&gt;=105,"★5.5",IF(AC138&gt;=100,"★5.0",IF(AC138&gt;=95,"★4.5",IF(AC138&gt;=90,"★4.0",IF(AC138&gt;=85,"★3.5",IF(AC138&gt;=80,"★3.0",IF(AC138&gt;=75,"★2.5",IF(AC138&gt;=70,"★2.0",IF(AC138&gt;=65,"★1.5",IF(AC138&gt;=60,"★1.0",IF(AC138&gt;=55,"★0.5"," "))))))))))))))))</f>
        <v>★0.5</v>
      </c>
      <c r="AE138" s="6">
        <f>IF(AA138="","",(ROUND(IF(AA138&gt;=2759,9.5,IF(AA138&lt;2759,(-2.47/1000000*AA138*AA138)-(8.52/10000*AA138)+30.65)),1)))</f>
        <v>18.5</v>
      </c>
      <c r="AF138" s="5">
        <f>IF(AE138="","",IF(K138="","",ROUNDDOWN(K138/AE138*100,0)))</f>
        <v>57</v>
      </c>
      <c r="AG138" s="5" t="str">
        <f>IF(AF138="","",IF(AF138&gt;=125,"★7.5",IF(AF138&gt;=120,"★7.0",IF(AF138&gt;=115,"★6.5",IF(AF138&gt;=110,"★6.0",IF(AF138&gt;=105,"★5.5",IF(AF138&gt;=100,"★5.0",IF(AF138&gt;=95,"★4.5",IF(AF138&gt;=90,"★4.0",IF(AF138&gt;=85,"★3.5",IF(AF138&gt;=80,"★3.0",IF(AF138&gt;=75,"★2.5",IF(AF138&gt;=70,"★2.0",IF(AF138&gt;=65,"★1.5",IF(AF138&gt;=60,"★1.0",IF(AF138&gt;=55,"★0.5"," "))))))))))))))))</f>
        <v>★0.5</v>
      </c>
      <c r="AH138" s="4"/>
    </row>
    <row r="139" spans="1:34" ht="24" customHeight="1" x14ac:dyDescent="0.2">
      <c r="A139" s="28"/>
      <c r="B139" s="30"/>
      <c r="C139" s="29"/>
      <c r="D139" s="12" t="s">
        <v>51</v>
      </c>
      <c r="E139" s="22" t="s">
        <v>50</v>
      </c>
      <c r="F139" s="14" t="s">
        <v>49</v>
      </c>
      <c r="G139" s="13">
        <v>2.996</v>
      </c>
      <c r="H139" s="14" t="s">
        <v>18</v>
      </c>
      <c r="I139" s="21" t="str">
        <f>IF(Z139="","",(IF(AA139-Z139&gt;0,CONCATENATE(TEXT(Z139,"#,##0"),"~",TEXT(AA139,"#,##0")),TEXT(Z139,"#,##0"))))</f>
        <v>2,090</v>
      </c>
      <c r="J139" s="20">
        <v>5</v>
      </c>
      <c r="K139" s="19">
        <v>11</v>
      </c>
      <c r="L139" s="18">
        <f>IF(K139&gt;0,1/K139*34.6*67.1,"")</f>
        <v>211.05999999999997</v>
      </c>
      <c r="M139" s="17" t="str">
        <f>IF(Z139="","",(IF(Z139&gt;=2271,"7.4",IF(Z139&gt;=2101,"8.7",IF(Z139&gt;=1991,"9.4",IF(Z139&gt;=1871,"10.2",IF(Z139&gt;=1761,"11.1",IF(Z139&gt;=1651,"12.2",IF(Z139&gt;=1531,"13.2",IF(Z139&gt;=1421,"14.4",IF(Z139&gt;=1311,"15.8",IF(Z139&gt;=1196,"17.2",IF(Z139&gt;=1081,"18.7",IF(Z139&gt;=971,"20.5",IF(Z139&gt;=856,"20.8",IF(Z139&gt;=741,"21.0",IF(Z139&gt;=601,"21.8","22.5")))))))))))))))))</f>
        <v>9.4</v>
      </c>
      <c r="N139" s="16" t="str">
        <f>IF(Z139="","",(IF(Z139&gt;=2271,"10.6",IF(Z139&gt;=2101,"11.9",IF(Z139&gt;=1991,"12.7",IF(Z139&gt;=1871,"13.5",IF(Z139&gt;=1761,"14.4",IF(Z139&gt;=1651,"15.4",IF(Z139&gt;=1531,"16.5",IF(Z139&gt;=1421,"17.6",IF(Z139&gt;=1311,"19.0",IF(Z139&gt;=1196,"20.3",IF(Z139&gt;=1081,"21.8",IF(Z139&gt;=971,"23.4",IF(Z139&gt;=856,"23.7",IF(Z139&gt;=741,"24.5","24.6"))))))))))))))))</f>
        <v>12.7</v>
      </c>
      <c r="O139" s="15" t="str">
        <f>IF(Z139="","",IF(AE139="",TEXT(AB139,"#,##0.0"),IF(AB139-AE139&gt;0,CONCATENATE(TEXT(AE139,"#,##0.0"),"~",TEXT(AB139,"#,##0.0")),TEXT(AB139,"#,##0.0"))))</f>
        <v>18.1</v>
      </c>
      <c r="P139" s="13" t="s">
        <v>10</v>
      </c>
      <c r="Q139" s="14" t="s">
        <v>9</v>
      </c>
      <c r="R139" s="13" t="s">
        <v>16</v>
      </c>
      <c r="S139" s="12"/>
      <c r="T139" s="11" t="str">
        <f>IF((LEFT(D139,1)="6"),"☆☆☆☆☆",IF((LEFT(D139,1)="5"),"☆☆☆☆",IF((LEFT(D139,1)="4"),"☆☆☆"," ")))</f>
        <v>☆☆☆☆</v>
      </c>
      <c r="U139" s="10">
        <f>IF(K139="","",ROUNDDOWN(K139/M139*100,0))</f>
        <v>117</v>
      </c>
      <c r="V139" s="9">
        <f>IF(K139="","",ROUNDDOWN(K139/N139*100,0))</f>
        <v>86</v>
      </c>
      <c r="W139" s="9">
        <f>IF(Z139="","",IF(AF139="",IF(AC139&lt;55,"",AC139),IF(AF139-AC139&gt;0,CONCATENATE(AC139,"~",AF139),AC139)))</f>
        <v>60</v>
      </c>
      <c r="X139" s="8" t="str">
        <f>IF(AC139&lt;55,"",AD139)</f>
        <v>★1.0</v>
      </c>
      <c r="Z139" s="7">
        <v>2090</v>
      </c>
      <c r="AA139" s="7">
        <v>2090</v>
      </c>
      <c r="AB139" s="6">
        <f>IF(Z139="","",(ROUND(IF(Z139&gt;=2759,9.5,IF(Z139&lt;2759,(-2.47/1000000*Z139*Z139)-(8.52/10000*Z139)+30.65)),1)))</f>
        <v>18.100000000000001</v>
      </c>
      <c r="AC139" s="5">
        <f>IF(K139="","",ROUNDDOWN(K139/AB139*100,0))</f>
        <v>60</v>
      </c>
      <c r="AD139" s="5" t="str">
        <f>IF(AC139="","",IF(AC139&gt;=125,"★7.5",IF(AC139&gt;=120,"★7.0",IF(AC139&gt;=115,"★6.5",IF(AC139&gt;=110,"★6.0",IF(AC139&gt;=105,"★5.5",IF(AC139&gt;=100,"★5.0",IF(AC139&gt;=95,"★4.5",IF(AC139&gt;=90,"★4.0",IF(AC139&gt;=85,"★3.5",IF(AC139&gt;=80,"★3.0",IF(AC139&gt;=75,"★2.5",IF(AC139&gt;=70,"★2.0",IF(AC139&gt;=65,"★1.5",IF(AC139&gt;=60,"★1.0",IF(AC139&gt;=55,"★0.5"," "))))))))))))))))</f>
        <v>★1.0</v>
      </c>
      <c r="AE139" s="6">
        <f>IF(AA139="","",(ROUND(IF(AA139&gt;=2759,9.5,IF(AA139&lt;2759,(-2.47/1000000*AA139*AA139)-(8.52/10000*AA139)+30.65)),1)))</f>
        <v>18.100000000000001</v>
      </c>
      <c r="AF139" s="5">
        <f>IF(AE139="","",IF(K139="","",ROUNDDOWN(K139/AE139*100,0)))</f>
        <v>60</v>
      </c>
      <c r="AG139" s="5" t="str">
        <f>IF(AF139="","",IF(AF139&gt;=125,"★7.5",IF(AF139&gt;=120,"★7.0",IF(AF139&gt;=115,"★6.5",IF(AF139&gt;=110,"★6.0",IF(AF139&gt;=105,"★5.5",IF(AF139&gt;=100,"★5.0",IF(AF139&gt;=95,"★4.5",IF(AF139&gt;=90,"★4.0",IF(AF139&gt;=85,"★3.5",IF(AF139&gt;=80,"★3.0",IF(AF139&gt;=75,"★2.5",IF(AF139&gt;=70,"★2.0",IF(AF139&gt;=65,"★1.5",IF(AF139&gt;=60,"★1.0",IF(AF139&gt;=55,"★0.5"," "))))))))))))))))</f>
        <v>★1.0</v>
      </c>
      <c r="AH139" s="4"/>
    </row>
    <row r="140" spans="1:34" ht="33.75" x14ac:dyDescent="0.2">
      <c r="A140" s="28"/>
      <c r="B140" s="27"/>
      <c r="C140" s="26" t="s">
        <v>48</v>
      </c>
      <c r="D140" s="12" t="s">
        <v>39</v>
      </c>
      <c r="E140" s="22" t="s">
        <v>47</v>
      </c>
      <c r="F140" s="14" t="s">
        <v>19</v>
      </c>
      <c r="G140" s="13">
        <v>3.9820000000000002</v>
      </c>
      <c r="H140" s="14" t="s">
        <v>18</v>
      </c>
      <c r="I140" s="21" t="str">
        <f>IF(Z140="","",(IF(AA140-Z140&gt;0,CONCATENATE(TEXT(Z140,"#,##0"),"~",TEXT(AA140,"#,##0")),TEXT(Z140,"#,##0"))))</f>
        <v>2,160~2,250</v>
      </c>
      <c r="J140" s="20">
        <v>5</v>
      </c>
      <c r="K140" s="19">
        <v>8.8000000000000007</v>
      </c>
      <c r="L140" s="18">
        <f>IF(K140&gt;0,1/K140*34.6*67.1,"")</f>
        <v>263.82499999999999</v>
      </c>
      <c r="M140" s="17" t="str">
        <f>IF(Z140="","",(IF(Z140&gt;=2271,"7.4",IF(Z140&gt;=2101,"8.7",IF(Z140&gt;=1991,"9.4",IF(Z140&gt;=1871,"10.2",IF(Z140&gt;=1761,"11.1",IF(Z140&gt;=1651,"12.2",IF(Z140&gt;=1531,"13.2",IF(Z140&gt;=1421,"14.4",IF(Z140&gt;=1311,"15.8",IF(Z140&gt;=1196,"17.2",IF(Z140&gt;=1081,"18.7",IF(Z140&gt;=971,"20.5",IF(Z140&gt;=856,"20.8",IF(Z140&gt;=741,"21.0",IF(Z140&gt;=601,"21.8","22.5")))))))))))))))))</f>
        <v>8.7</v>
      </c>
      <c r="N140" s="16" t="str">
        <f>IF(Z140="","",(IF(Z140&gt;=2271,"10.6",IF(Z140&gt;=2101,"11.9",IF(Z140&gt;=1991,"12.7",IF(Z140&gt;=1871,"13.5",IF(Z140&gt;=1761,"14.4",IF(Z140&gt;=1651,"15.4",IF(Z140&gt;=1531,"16.5",IF(Z140&gt;=1421,"17.6",IF(Z140&gt;=1311,"19.0",IF(Z140&gt;=1196,"20.3",IF(Z140&gt;=1081,"21.8",IF(Z140&gt;=971,"23.4",IF(Z140&gt;=856,"23.7",IF(Z140&gt;=741,"24.5","24.6"))))))))))))))))</f>
        <v>11.9</v>
      </c>
      <c r="O140" s="15" t="str">
        <f>IF(Z140="","",IF(AE140="",TEXT(AB140,"#,##0.0"),IF(AB140-AE140&gt;0,CONCATENATE(TEXT(AE140,"#,##0.0"),"~",TEXT(AB140,"#,##0.0")),TEXT(AB140,"#,##0.0"))))</f>
        <v>16.2~17.3</v>
      </c>
      <c r="P140" s="13" t="s">
        <v>17</v>
      </c>
      <c r="Q140" s="14" t="s">
        <v>9</v>
      </c>
      <c r="R140" s="13" t="s">
        <v>16</v>
      </c>
      <c r="S140" s="12"/>
      <c r="T140" s="11" t="str">
        <f>IF((LEFT(D140,1)="6"),"☆☆☆☆☆",IF((LEFT(D140,1)="5"),"☆☆☆☆",IF((LEFT(D140,1)="4"),"☆☆☆"," ")))</f>
        <v>☆☆☆</v>
      </c>
      <c r="U140" s="10">
        <f>IF(K140="","",ROUNDDOWN(K140/M140*100,0))</f>
        <v>101</v>
      </c>
      <c r="V140" s="9">
        <f>IF(K140="","",ROUNDDOWN(K140/N140*100,0))</f>
        <v>73</v>
      </c>
      <c r="W140" s="9" t="str">
        <f>IF(Z140="","",IF(AF140="",IF(AC140&lt;55,"",AC140),IF(AF140-AC140&gt;0,CONCATENATE(AC140,"~",AF140),AC140)))</f>
        <v>50~54</v>
      </c>
      <c r="X140" s="8" t="str">
        <f>IF(AC140&lt;55,"",AD140)</f>
        <v/>
      </c>
      <c r="Z140" s="7">
        <v>2160</v>
      </c>
      <c r="AA140" s="7">
        <v>2250</v>
      </c>
      <c r="AB140" s="6">
        <f>IF(Z140="","",(ROUND(IF(Z140&gt;=2759,9.5,IF(Z140&lt;2759,(-2.47/1000000*Z140*Z140)-(8.52/10000*Z140)+30.65)),1)))</f>
        <v>17.3</v>
      </c>
      <c r="AC140" s="5">
        <f>IF(K140="","",ROUNDDOWN(K140/AB140*100,0))</f>
        <v>50</v>
      </c>
      <c r="AD140" s="5" t="str">
        <f>IF(AC140="","",IF(AC140&gt;=125,"★7.5",IF(AC140&gt;=120,"★7.0",IF(AC140&gt;=115,"★6.5",IF(AC140&gt;=110,"★6.0",IF(AC140&gt;=105,"★5.5",IF(AC140&gt;=100,"★5.0",IF(AC140&gt;=95,"★4.5",IF(AC140&gt;=90,"★4.0",IF(AC140&gt;=85,"★3.5",IF(AC140&gt;=80,"★3.0",IF(AC140&gt;=75,"★2.5",IF(AC140&gt;=70,"★2.0",IF(AC140&gt;=65,"★1.5",IF(AC140&gt;=60,"★1.0",IF(AC140&gt;=55,"★0.5"," "))))))))))))))))</f>
        <v xml:space="preserve"> </v>
      </c>
      <c r="AE140" s="6">
        <f>IF(AA140="","",(ROUND(IF(AA140&gt;=2759,9.5,IF(AA140&lt;2759,(-2.47/1000000*AA140*AA140)-(8.52/10000*AA140)+30.65)),1)))</f>
        <v>16.2</v>
      </c>
      <c r="AF140" s="5">
        <f>IF(AE140="","",IF(K140="","",ROUNDDOWN(K140/AE140*100,0)))</f>
        <v>54</v>
      </c>
      <c r="AG140" s="5" t="str">
        <f>IF(AF140="","",IF(AF140&gt;=125,"★7.5",IF(AF140&gt;=120,"★7.0",IF(AF140&gt;=115,"★6.5",IF(AF140&gt;=110,"★6.0",IF(AF140&gt;=105,"★5.5",IF(AF140&gt;=100,"★5.0",IF(AF140&gt;=95,"★4.5",IF(AF140&gt;=90,"★4.0",IF(AF140&gt;=85,"★3.5",IF(AF140&gt;=80,"★3.0",IF(AF140&gt;=75,"★2.5",IF(AF140&gt;=70,"★2.0",IF(AF140&gt;=65,"★1.5",IF(AF140&gt;=60,"★1.0",IF(AF140&gt;=55,"★0.5"," "))))))))))))))))</f>
        <v xml:space="preserve"> </v>
      </c>
      <c r="AH140" s="4"/>
    </row>
    <row r="141" spans="1:34" ht="24" customHeight="1" x14ac:dyDescent="0.2">
      <c r="A141" s="28"/>
      <c r="B141" s="27"/>
      <c r="C141" s="26"/>
      <c r="D141" s="12" t="s">
        <v>39</v>
      </c>
      <c r="E141" s="22" t="s">
        <v>46</v>
      </c>
      <c r="F141" s="14" t="s">
        <v>19</v>
      </c>
      <c r="G141" s="13">
        <v>3.9820000000000002</v>
      </c>
      <c r="H141" s="14" t="s">
        <v>18</v>
      </c>
      <c r="I141" s="21" t="str">
        <f>IF(Z141="","",(IF(AA141-Z141&gt;0,CONCATENATE(TEXT(Z141,"#,##0"),"~",TEXT(AA141,"#,##0")),TEXT(Z141,"#,##0"))))</f>
        <v>2,270</v>
      </c>
      <c r="J141" s="20">
        <v>5</v>
      </c>
      <c r="K141" s="19">
        <v>8.8000000000000007</v>
      </c>
      <c r="L141" s="18">
        <f>IF(K141&gt;0,1/K141*34.6*67.1,"")</f>
        <v>263.82499999999999</v>
      </c>
      <c r="M141" s="17" t="str">
        <f>IF(Z141="","",(IF(Z141&gt;=2271,"7.4",IF(Z141&gt;=2101,"8.7",IF(Z141&gt;=1991,"9.4",IF(Z141&gt;=1871,"10.2",IF(Z141&gt;=1761,"11.1",IF(Z141&gt;=1651,"12.2",IF(Z141&gt;=1531,"13.2",IF(Z141&gt;=1421,"14.4",IF(Z141&gt;=1311,"15.8",IF(Z141&gt;=1196,"17.2",IF(Z141&gt;=1081,"18.7",IF(Z141&gt;=971,"20.5",IF(Z141&gt;=856,"20.8",IF(Z141&gt;=741,"21.0",IF(Z141&gt;=601,"21.8","22.5")))))))))))))))))</f>
        <v>8.7</v>
      </c>
      <c r="N141" s="16" t="str">
        <f>IF(Z141="","",(IF(Z141&gt;=2271,"10.6",IF(Z141&gt;=2101,"11.9",IF(Z141&gt;=1991,"12.7",IF(Z141&gt;=1871,"13.5",IF(Z141&gt;=1761,"14.4",IF(Z141&gt;=1651,"15.4",IF(Z141&gt;=1531,"16.5",IF(Z141&gt;=1421,"17.6",IF(Z141&gt;=1311,"19.0",IF(Z141&gt;=1196,"20.3",IF(Z141&gt;=1081,"21.8",IF(Z141&gt;=971,"23.4",IF(Z141&gt;=856,"23.7",IF(Z141&gt;=741,"24.5","24.6"))))))))))))))))</f>
        <v>11.9</v>
      </c>
      <c r="O141" s="15" t="str">
        <f>IF(Z141="","",IF(AE141="",TEXT(AB141,"#,##0.0"),IF(AB141-AE141&gt;0,CONCATENATE(TEXT(AE141,"#,##0.0"),"~",TEXT(AB141,"#,##0.0")),TEXT(AB141,"#,##0.0"))))</f>
        <v>16.0</v>
      </c>
      <c r="P141" s="13" t="s">
        <v>17</v>
      </c>
      <c r="Q141" s="14" t="s">
        <v>9</v>
      </c>
      <c r="R141" s="13" t="s">
        <v>16</v>
      </c>
      <c r="S141" s="12"/>
      <c r="T141" s="11" t="str">
        <f>IF((LEFT(D141,1)="6"),"☆☆☆☆☆",IF((LEFT(D141,1)="5"),"☆☆☆☆",IF((LEFT(D141,1)="4"),"☆☆☆"," ")))</f>
        <v>☆☆☆</v>
      </c>
      <c r="U141" s="10">
        <f>IF(K141="","",ROUNDDOWN(K141/M141*100,0))</f>
        <v>101</v>
      </c>
      <c r="V141" s="9">
        <f>IF(K141="","",ROUNDDOWN(K141/N141*100,0))</f>
        <v>73</v>
      </c>
      <c r="W141" s="9">
        <f>IF(Z141="","",IF(AF141="",IF(AC141&lt;55,"",AC141),IF(AF141-AC141&gt;0,CONCATENATE(AC141,"~",AF141),AC141)))</f>
        <v>55</v>
      </c>
      <c r="X141" s="8" t="str">
        <f>IF(AC141&lt;55,"",AD141)</f>
        <v>★0.5</v>
      </c>
      <c r="Z141" s="7">
        <v>2270</v>
      </c>
      <c r="AA141" s="7">
        <v>2270</v>
      </c>
      <c r="AB141" s="6">
        <f>IF(Z141="","",(ROUND(IF(Z141&gt;=2759,9.5,IF(Z141&lt;2759,(-2.47/1000000*Z141*Z141)-(8.52/10000*Z141)+30.65)),1)))</f>
        <v>16</v>
      </c>
      <c r="AC141" s="5">
        <f>IF(K141="","",ROUNDDOWN(K141/AB141*100,0))</f>
        <v>55</v>
      </c>
      <c r="AD141" s="5" t="str">
        <f>IF(AC141="","",IF(AC141&gt;=125,"★7.5",IF(AC141&gt;=120,"★7.0",IF(AC141&gt;=115,"★6.5",IF(AC141&gt;=110,"★6.0",IF(AC141&gt;=105,"★5.5",IF(AC141&gt;=100,"★5.0",IF(AC141&gt;=95,"★4.5",IF(AC141&gt;=90,"★4.0",IF(AC141&gt;=85,"★3.5",IF(AC141&gt;=80,"★3.0",IF(AC141&gt;=75,"★2.5",IF(AC141&gt;=70,"★2.0",IF(AC141&gt;=65,"★1.5",IF(AC141&gt;=60,"★1.0",IF(AC141&gt;=55,"★0.5"," "))))))))))))))))</f>
        <v>★0.5</v>
      </c>
      <c r="AE141" s="6">
        <f>IF(AA141="","",(ROUND(IF(AA141&gt;=2759,9.5,IF(AA141&lt;2759,(-2.47/1000000*AA141*AA141)-(8.52/10000*AA141)+30.65)),1)))</f>
        <v>16</v>
      </c>
      <c r="AF141" s="5">
        <f>IF(AE141="","",IF(K141="","",ROUNDDOWN(K141/AE141*100,0)))</f>
        <v>55</v>
      </c>
      <c r="AG141" s="5" t="str">
        <f>IF(AF141="","",IF(AF141&gt;=125,"★7.5",IF(AF141&gt;=120,"★7.0",IF(AF141&gt;=115,"★6.5",IF(AF141&gt;=110,"★6.0",IF(AF141&gt;=105,"★5.5",IF(AF141&gt;=100,"★5.0",IF(AF141&gt;=95,"★4.5",IF(AF141&gt;=90,"★4.0",IF(AF141&gt;=85,"★3.5",IF(AF141&gt;=80,"★3.0",IF(AF141&gt;=75,"★2.5",IF(AF141&gt;=70,"★2.0",IF(AF141&gt;=65,"★1.5",IF(AF141&gt;=60,"★1.0",IF(AF141&gt;=55,"★0.5"," "))))))))))))))))</f>
        <v>★0.5</v>
      </c>
      <c r="AH141" s="4"/>
    </row>
    <row r="142" spans="1:34" ht="24" customHeight="1" x14ac:dyDescent="0.2">
      <c r="A142" s="28"/>
      <c r="B142" s="27"/>
      <c r="C142" s="26"/>
      <c r="D142" s="12" t="s">
        <v>39</v>
      </c>
      <c r="E142" s="22" t="s">
        <v>45</v>
      </c>
      <c r="F142" s="14" t="s">
        <v>19</v>
      </c>
      <c r="G142" s="13">
        <v>3.9820000000000002</v>
      </c>
      <c r="H142" s="14" t="s">
        <v>18</v>
      </c>
      <c r="I142" s="21" t="str">
        <f>IF(Z142="","",(IF(AA142-Z142&gt;0,CONCATENATE(TEXT(Z142,"#,##0"),"~",TEXT(AA142,"#,##0")),TEXT(Z142,"#,##0"))))</f>
        <v>2,300</v>
      </c>
      <c r="J142" s="20">
        <v>5</v>
      </c>
      <c r="K142" s="19">
        <v>8.8000000000000007</v>
      </c>
      <c r="L142" s="18">
        <f>IF(K142&gt;0,1/K142*34.6*67.1,"")</f>
        <v>263.82499999999999</v>
      </c>
      <c r="M142" s="17" t="str">
        <f>IF(Z142="","",(IF(Z142&gt;=2271,"7.4",IF(Z142&gt;=2101,"8.7",IF(Z142&gt;=1991,"9.4",IF(Z142&gt;=1871,"10.2",IF(Z142&gt;=1761,"11.1",IF(Z142&gt;=1651,"12.2",IF(Z142&gt;=1531,"13.2",IF(Z142&gt;=1421,"14.4",IF(Z142&gt;=1311,"15.8",IF(Z142&gt;=1196,"17.2",IF(Z142&gt;=1081,"18.7",IF(Z142&gt;=971,"20.5",IF(Z142&gt;=856,"20.8",IF(Z142&gt;=741,"21.0",IF(Z142&gt;=601,"21.8","22.5")))))))))))))))))</f>
        <v>7.4</v>
      </c>
      <c r="N142" s="16" t="str">
        <f>IF(Z142="","",(IF(Z142&gt;=2271,"10.6",IF(Z142&gt;=2101,"11.9",IF(Z142&gt;=1991,"12.7",IF(Z142&gt;=1871,"13.5",IF(Z142&gt;=1761,"14.4",IF(Z142&gt;=1651,"15.4",IF(Z142&gt;=1531,"16.5",IF(Z142&gt;=1421,"17.6",IF(Z142&gt;=1311,"19.0",IF(Z142&gt;=1196,"20.3",IF(Z142&gt;=1081,"21.8",IF(Z142&gt;=971,"23.4",IF(Z142&gt;=856,"23.7",IF(Z142&gt;=741,"24.5","24.6"))))))))))))))))</f>
        <v>10.6</v>
      </c>
      <c r="O142" s="15" t="str">
        <f>IF(Z142="","",IF(AE142="",TEXT(AB142,"#,##0.0"),IF(AB142-AE142&gt;0,CONCATENATE(TEXT(AE142,"#,##0.0"),"~",TEXT(AB142,"#,##0.0")),TEXT(AB142,"#,##0.0"))))</f>
        <v>15.6</v>
      </c>
      <c r="P142" s="13" t="s">
        <v>17</v>
      </c>
      <c r="Q142" s="14" t="s">
        <v>9</v>
      </c>
      <c r="R142" s="13" t="s">
        <v>16</v>
      </c>
      <c r="S142" s="12"/>
      <c r="T142" s="11" t="str">
        <f>IF((LEFT(D142,1)="6"),"☆☆☆☆☆",IF((LEFT(D142,1)="5"),"☆☆☆☆",IF((LEFT(D142,1)="4"),"☆☆☆"," ")))</f>
        <v>☆☆☆</v>
      </c>
      <c r="U142" s="10">
        <f>IF(K142="","",ROUNDDOWN(K142/M142*100,0))</f>
        <v>118</v>
      </c>
      <c r="V142" s="9">
        <f>IF(K142="","",ROUNDDOWN(K142/N142*100,0))</f>
        <v>83</v>
      </c>
      <c r="W142" s="9">
        <f>IF(Z142="","",IF(AF142="",IF(AC142&lt;55,"",AC142),IF(AF142-AC142&gt;0,CONCATENATE(AC142,"~",AF142),AC142)))</f>
        <v>56</v>
      </c>
      <c r="X142" s="8" t="str">
        <f>IF(AC142&lt;55,"",AD142)</f>
        <v>★0.5</v>
      </c>
      <c r="Z142" s="7">
        <v>2300</v>
      </c>
      <c r="AA142" s="7">
        <v>2300</v>
      </c>
      <c r="AB142" s="6">
        <f>IF(Z142="","",(ROUND(IF(Z142&gt;=2759,9.5,IF(Z142&lt;2759,(-2.47/1000000*Z142*Z142)-(8.52/10000*Z142)+30.65)),1)))</f>
        <v>15.6</v>
      </c>
      <c r="AC142" s="5">
        <f>IF(K142="","",ROUNDDOWN(K142/AB142*100,0))</f>
        <v>56</v>
      </c>
      <c r="AD142" s="5" t="str">
        <f>IF(AC142="","",IF(AC142&gt;=125,"★7.5",IF(AC142&gt;=120,"★7.0",IF(AC142&gt;=115,"★6.5",IF(AC142&gt;=110,"★6.0",IF(AC142&gt;=105,"★5.5",IF(AC142&gt;=100,"★5.0",IF(AC142&gt;=95,"★4.5",IF(AC142&gt;=90,"★4.0",IF(AC142&gt;=85,"★3.5",IF(AC142&gt;=80,"★3.0",IF(AC142&gt;=75,"★2.5",IF(AC142&gt;=70,"★2.0",IF(AC142&gt;=65,"★1.5",IF(AC142&gt;=60,"★1.0",IF(AC142&gt;=55,"★0.5"," "))))))))))))))))</f>
        <v>★0.5</v>
      </c>
      <c r="AE142" s="6">
        <f>IF(AA142="","",(ROUND(IF(AA142&gt;=2759,9.5,IF(AA142&lt;2759,(-2.47/1000000*AA142*AA142)-(8.52/10000*AA142)+30.65)),1)))</f>
        <v>15.6</v>
      </c>
      <c r="AF142" s="5">
        <f>IF(AE142="","",IF(K142="","",ROUNDDOWN(K142/AE142*100,0)))</f>
        <v>56</v>
      </c>
      <c r="AG142" s="5" t="str">
        <f>IF(AF142="","",IF(AF142&gt;=125,"★7.5",IF(AF142&gt;=120,"★7.0",IF(AF142&gt;=115,"★6.5",IF(AF142&gt;=110,"★6.0",IF(AF142&gt;=105,"★5.5",IF(AF142&gt;=100,"★5.0",IF(AF142&gt;=95,"★4.5",IF(AF142&gt;=90,"★4.0",IF(AF142&gt;=85,"★3.5",IF(AF142&gt;=80,"★3.0",IF(AF142&gt;=75,"★2.5",IF(AF142&gt;=70,"★2.0",IF(AF142&gt;=65,"★1.5",IF(AF142&gt;=60,"★1.0",IF(AF142&gt;=55,"★0.5"," "))))))))))))))))</f>
        <v>★0.5</v>
      </c>
      <c r="AH142" s="4"/>
    </row>
    <row r="143" spans="1:34" ht="33.75" x14ac:dyDescent="0.2">
      <c r="A143" s="27"/>
      <c r="B143" s="27"/>
      <c r="C143" s="26"/>
      <c r="D143" s="12" t="s">
        <v>39</v>
      </c>
      <c r="E143" s="22" t="s">
        <v>44</v>
      </c>
      <c r="F143" s="14" t="s">
        <v>19</v>
      </c>
      <c r="G143" s="13">
        <v>3.9820000000000002</v>
      </c>
      <c r="H143" s="14" t="s">
        <v>18</v>
      </c>
      <c r="I143" s="21" t="str">
        <f>IF(Z143="","",(IF(AA143-Z143&gt;0,CONCATENATE(TEXT(Z143,"#,##0"),"~",TEXT(AA143,"#,##0")),TEXT(Z143,"#,##0"))))</f>
        <v>2,160~2,250</v>
      </c>
      <c r="J143" s="20">
        <v>5</v>
      </c>
      <c r="K143" s="19">
        <v>8.9</v>
      </c>
      <c r="L143" s="18">
        <f>IF(K143&gt;0,1/K143*34.6*67.1,"")</f>
        <v>260.86067415730338</v>
      </c>
      <c r="M143" s="17" t="str">
        <f>IF(Z143="","",(IF(Z143&gt;=2271,"7.4",IF(Z143&gt;=2101,"8.7",IF(Z143&gt;=1991,"9.4",IF(Z143&gt;=1871,"10.2",IF(Z143&gt;=1761,"11.1",IF(Z143&gt;=1651,"12.2",IF(Z143&gt;=1531,"13.2",IF(Z143&gt;=1421,"14.4",IF(Z143&gt;=1311,"15.8",IF(Z143&gt;=1196,"17.2",IF(Z143&gt;=1081,"18.7",IF(Z143&gt;=971,"20.5",IF(Z143&gt;=856,"20.8",IF(Z143&gt;=741,"21.0",IF(Z143&gt;=601,"21.8","22.5")))))))))))))))))</f>
        <v>8.7</v>
      </c>
      <c r="N143" s="16" t="str">
        <f>IF(Z143="","",(IF(Z143&gt;=2271,"10.6",IF(Z143&gt;=2101,"11.9",IF(Z143&gt;=1991,"12.7",IF(Z143&gt;=1871,"13.5",IF(Z143&gt;=1761,"14.4",IF(Z143&gt;=1651,"15.4",IF(Z143&gt;=1531,"16.5",IF(Z143&gt;=1421,"17.6",IF(Z143&gt;=1311,"19.0",IF(Z143&gt;=1196,"20.3",IF(Z143&gt;=1081,"21.8",IF(Z143&gt;=971,"23.4",IF(Z143&gt;=856,"23.7",IF(Z143&gt;=741,"24.5","24.6"))))))))))))))))</f>
        <v>11.9</v>
      </c>
      <c r="O143" s="15" t="str">
        <f>IF(Z143="","",IF(AE143="",TEXT(AB143,"#,##0.0"),IF(AB143-AE143&gt;0,CONCATENATE(TEXT(AE143,"#,##0.0"),"~",TEXT(AB143,"#,##0.0")),TEXT(AB143,"#,##0.0"))))</f>
        <v>16.2~17.3</v>
      </c>
      <c r="P143" s="13" t="s">
        <v>17</v>
      </c>
      <c r="Q143" s="14" t="s">
        <v>9</v>
      </c>
      <c r="R143" s="13" t="s">
        <v>16</v>
      </c>
      <c r="S143" s="12"/>
      <c r="T143" s="11" t="str">
        <f>IF((LEFT(D143,1)="6"),"☆☆☆☆☆",IF((LEFT(D143,1)="5"),"☆☆☆☆",IF((LEFT(D143,1)="4"),"☆☆☆"," ")))</f>
        <v>☆☆☆</v>
      </c>
      <c r="U143" s="10">
        <f>IF(K143="","",ROUNDDOWN(K143/M143*100,0))</f>
        <v>102</v>
      </c>
      <c r="V143" s="9">
        <f>IF(K143="","",ROUNDDOWN(K143/N143*100,0))</f>
        <v>74</v>
      </c>
      <c r="W143" s="9" t="str">
        <f>IF(Z143="","",IF(AF143="",IF(AC143&lt;55,"",AC143),IF(AF143-AC143&gt;0,CONCATENATE(AC143,"~",AF143),AC143)))</f>
        <v>51~54</v>
      </c>
      <c r="X143" s="8" t="str">
        <f>IF(AC143&lt;55,"",AD143)</f>
        <v/>
      </c>
      <c r="Z143" s="7">
        <v>2160</v>
      </c>
      <c r="AA143" s="7">
        <v>2250</v>
      </c>
      <c r="AB143" s="6">
        <f>IF(Z143="","",(ROUND(IF(Z143&gt;=2759,9.5,IF(Z143&lt;2759,(-2.47/1000000*Z143*Z143)-(8.52/10000*Z143)+30.65)),1)))</f>
        <v>17.3</v>
      </c>
      <c r="AC143" s="5">
        <f>IF(K143="","",ROUNDDOWN(K143/AB143*100,0))</f>
        <v>51</v>
      </c>
      <c r="AD143" s="5" t="str">
        <f>IF(AC143="","",IF(AC143&gt;=125,"★7.5",IF(AC143&gt;=120,"★7.0",IF(AC143&gt;=115,"★6.5",IF(AC143&gt;=110,"★6.0",IF(AC143&gt;=105,"★5.5",IF(AC143&gt;=100,"★5.0",IF(AC143&gt;=95,"★4.5",IF(AC143&gt;=90,"★4.0",IF(AC143&gt;=85,"★3.5",IF(AC143&gt;=80,"★3.0",IF(AC143&gt;=75,"★2.5",IF(AC143&gt;=70,"★2.0",IF(AC143&gt;=65,"★1.5",IF(AC143&gt;=60,"★1.0",IF(AC143&gt;=55,"★0.5"," "))))))))))))))))</f>
        <v xml:space="preserve"> </v>
      </c>
      <c r="AE143" s="6">
        <f>IF(AA143="","",(ROUND(IF(AA143&gt;=2759,9.5,IF(AA143&lt;2759,(-2.47/1000000*AA143*AA143)-(8.52/10000*AA143)+30.65)),1)))</f>
        <v>16.2</v>
      </c>
      <c r="AF143" s="5">
        <f>IF(AE143="","",IF(K143="","",ROUNDDOWN(K143/AE143*100,0)))</f>
        <v>54</v>
      </c>
      <c r="AG143" s="5" t="str">
        <f>IF(AF143="","",IF(AF143&gt;=125,"★7.5",IF(AF143&gt;=120,"★7.0",IF(AF143&gt;=115,"★6.5",IF(AF143&gt;=110,"★6.0",IF(AF143&gt;=105,"★5.5",IF(AF143&gt;=100,"★5.0",IF(AF143&gt;=95,"★4.5",IF(AF143&gt;=90,"★4.0",IF(AF143&gt;=85,"★3.5",IF(AF143&gt;=80,"★3.0",IF(AF143&gt;=75,"★2.5",IF(AF143&gt;=70,"★2.0",IF(AF143&gt;=65,"★1.5",IF(AF143&gt;=60,"★1.0",IF(AF143&gt;=55,"★0.5"," "))))))))))))))))</f>
        <v xml:space="preserve"> </v>
      </c>
      <c r="AH143" s="4"/>
    </row>
    <row r="144" spans="1:34" ht="24" customHeight="1" x14ac:dyDescent="0.2">
      <c r="A144" s="27"/>
      <c r="B144" s="27"/>
      <c r="C144" s="26"/>
      <c r="D144" s="12" t="s">
        <v>39</v>
      </c>
      <c r="E144" s="22" t="s">
        <v>43</v>
      </c>
      <c r="F144" s="14" t="s">
        <v>19</v>
      </c>
      <c r="G144" s="13">
        <v>3.9820000000000002</v>
      </c>
      <c r="H144" s="14" t="s">
        <v>18</v>
      </c>
      <c r="I144" s="21" t="str">
        <f>IF(Z144="","",(IF(AA144-Z144&gt;0,CONCATENATE(TEXT(Z144,"#,##0"),"~",TEXT(AA144,"#,##0")),TEXT(Z144,"#,##0"))))</f>
        <v>2,270</v>
      </c>
      <c r="J144" s="20">
        <v>5</v>
      </c>
      <c r="K144" s="19">
        <v>8.9</v>
      </c>
      <c r="L144" s="18">
        <f>IF(K144&gt;0,1/K144*34.6*67.1,"")</f>
        <v>260.86067415730338</v>
      </c>
      <c r="M144" s="17" t="str">
        <f>IF(Z144="","",(IF(Z144&gt;=2271,"7.4",IF(Z144&gt;=2101,"8.7",IF(Z144&gt;=1991,"9.4",IF(Z144&gt;=1871,"10.2",IF(Z144&gt;=1761,"11.1",IF(Z144&gt;=1651,"12.2",IF(Z144&gt;=1531,"13.2",IF(Z144&gt;=1421,"14.4",IF(Z144&gt;=1311,"15.8",IF(Z144&gt;=1196,"17.2",IF(Z144&gt;=1081,"18.7",IF(Z144&gt;=971,"20.5",IF(Z144&gt;=856,"20.8",IF(Z144&gt;=741,"21.0",IF(Z144&gt;=601,"21.8","22.5")))))))))))))))))</f>
        <v>8.7</v>
      </c>
      <c r="N144" s="16" t="str">
        <f>IF(Z144="","",(IF(Z144&gt;=2271,"10.6",IF(Z144&gt;=2101,"11.9",IF(Z144&gt;=1991,"12.7",IF(Z144&gt;=1871,"13.5",IF(Z144&gt;=1761,"14.4",IF(Z144&gt;=1651,"15.4",IF(Z144&gt;=1531,"16.5",IF(Z144&gt;=1421,"17.6",IF(Z144&gt;=1311,"19.0",IF(Z144&gt;=1196,"20.3",IF(Z144&gt;=1081,"21.8",IF(Z144&gt;=971,"23.4",IF(Z144&gt;=856,"23.7",IF(Z144&gt;=741,"24.5","24.6"))))))))))))))))</f>
        <v>11.9</v>
      </c>
      <c r="O144" s="15" t="str">
        <f>IF(Z144="","",IF(AE144="",TEXT(AB144,"#,##0.0"),IF(AB144-AE144&gt;0,CONCATENATE(TEXT(AE144,"#,##0.0"),"~",TEXT(AB144,"#,##0.0")),TEXT(AB144,"#,##0.0"))))</f>
        <v>16.0</v>
      </c>
      <c r="P144" s="13" t="s">
        <v>17</v>
      </c>
      <c r="Q144" s="14" t="s">
        <v>9</v>
      </c>
      <c r="R144" s="13" t="s">
        <v>16</v>
      </c>
      <c r="S144" s="12"/>
      <c r="T144" s="11" t="str">
        <f>IF((LEFT(D144,1)="6"),"☆☆☆☆☆",IF((LEFT(D144,1)="5"),"☆☆☆☆",IF((LEFT(D144,1)="4"),"☆☆☆"," ")))</f>
        <v>☆☆☆</v>
      </c>
      <c r="U144" s="10">
        <f>IF(K144="","",ROUNDDOWN(K144/M144*100,0))</f>
        <v>102</v>
      </c>
      <c r="V144" s="9">
        <f>IF(K144="","",ROUNDDOWN(K144/N144*100,0))</f>
        <v>74</v>
      </c>
      <c r="W144" s="9">
        <f>IF(Z144="","",IF(AF144="",IF(AC144&lt;55,"",AC144),IF(AF144-AC144&gt;0,CONCATENATE(AC144,"~",AF144),AC144)))</f>
        <v>55</v>
      </c>
      <c r="X144" s="8" t="str">
        <f>IF(AC144&lt;55,"",AD144)</f>
        <v>★0.5</v>
      </c>
      <c r="Z144" s="7">
        <v>2270</v>
      </c>
      <c r="AA144" s="7">
        <v>2270</v>
      </c>
      <c r="AB144" s="6">
        <f>IF(Z144="","",(ROUND(IF(Z144&gt;=2759,9.5,IF(Z144&lt;2759,(-2.47/1000000*Z144*Z144)-(8.52/10000*Z144)+30.65)),1)))</f>
        <v>16</v>
      </c>
      <c r="AC144" s="5">
        <f>IF(K144="","",ROUNDDOWN(K144/AB144*100,0))</f>
        <v>55</v>
      </c>
      <c r="AD144" s="5" t="str">
        <f>IF(AC144="","",IF(AC144&gt;=125,"★7.5",IF(AC144&gt;=120,"★7.0",IF(AC144&gt;=115,"★6.5",IF(AC144&gt;=110,"★6.0",IF(AC144&gt;=105,"★5.5",IF(AC144&gt;=100,"★5.0",IF(AC144&gt;=95,"★4.5",IF(AC144&gt;=90,"★4.0",IF(AC144&gt;=85,"★3.5",IF(AC144&gt;=80,"★3.0",IF(AC144&gt;=75,"★2.5",IF(AC144&gt;=70,"★2.0",IF(AC144&gt;=65,"★1.5",IF(AC144&gt;=60,"★1.0",IF(AC144&gt;=55,"★0.5"," "))))))))))))))))</f>
        <v>★0.5</v>
      </c>
      <c r="AE144" s="6">
        <f>IF(AA144="","",(ROUND(IF(AA144&gt;=2759,9.5,IF(AA144&lt;2759,(-2.47/1000000*AA144*AA144)-(8.52/10000*AA144)+30.65)),1)))</f>
        <v>16</v>
      </c>
      <c r="AF144" s="5">
        <f>IF(AE144="","",IF(K144="","",ROUNDDOWN(K144/AE144*100,0)))</f>
        <v>55</v>
      </c>
      <c r="AG144" s="5" t="str">
        <f>IF(AF144="","",IF(AF144&gt;=125,"★7.5",IF(AF144&gt;=120,"★7.0",IF(AF144&gt;=115,"★6.5",IF(AF144&gt;=110,"★6.0",IF(AF144&gt;=105,"★5.5",IF(AF144&gt;=100,"★5.0",IF(AF144&gt;=95,"★4.5",IF(AF144&gt;=90,"★4.0",IF(AF144&gt;=85,"★3.5",IF(AF144&gt;=80,"★3.0",IF(AF144&gt;=75,"★2.5",IF(AF144&gt;=70,"★2.0",IF(AF144&gt;=65,"★1.5",IF(AF144&gt;=60,"★1.0",IF(AF144&gt;=55,"★0.5"," "))))))))))))))))</f>
        <v>★0.5</v>
      </c>
      <c r="AH144" s="4"/>
    </row>
    <row r="145" spans="1:34" ht="24" customHeight="1" x14ac:dyDescent="0.2">
      <c r="A145" s="27"/>
      <c r="B145" s="27"/>
      <c r="C145" s="26"/>
      <c r="D145" s="12" t="s">
        <v>39</v>
      </c>
      <c r="E145" s="22" t="s">
        <v>42</v>
      </c>
      <c r="F145" s="14" t="s">
        <v>19</v>
      </c>
      <c r="G145" s="13">
        <v>3.9820000000000002</v>
      </c>
      <c r="H145" s="14" t="s">
        <v>18</v>
      </c>
      <c r="I145" s="21" t="str">
        <f>IF(Z145="","",(IF(AA145-Z145&gt;0,CONCATENATE(TEXT(Z145,"#,##0"),"~",TEXT(AA145,"#,##0")),TEXT(Z145,"#,##0"))))</f>
        <v>2,300</v>
      </c>
      <c r="J145" s="20">
        <v>5</v>
      </c>
      <c r="K145" s="19">
        <v>8.9</v>
      </c>
      <c r="L145" s="18">
        <f>IF(K145&gt;0,1/K145*34.6*67.1,"")</f>
        <v>260.86067415730338</v>
      </c>
      <c r="M145" s="17" t="str">
        <f>IF(Z145="","",(IF(Z145&gt;=2271,"7.4",IF(Z145&gt;=2101,"8.7",IF(Z145&gt;=1991,"9.4",IF(Z145&gt;=1871,"10.2",IF(Z145&gt;=1761,"11.1",IF(Z145&gt;=1651,"12.2",IF(Z145&gt;=1531,"13.2",IF(Z145&gt;=1421,"14.4",IF(Z145&gt;=1311,"15.8",IF(Z145&gt;=1196,"17.2",IF(Z145&gt;=1081,"18.7",IF(Z145&gt;=971,"20.5",IF(Z145&gt;=856,"20.8",IF(Z145&gt;=741,"21.0",IF(Z145&gt;=601,"21.8","22.5")))))))))))))))))</f>
        <v>7.4</v>
      </c>
      <c r="N145" s="16" t="str">
        <f>IF(Z145="","",(IF(Z145&gt;=2271,"10.6",IF(Z145&gt;=2101,"11.9",IF(Z145&gt;=1991,"12.7",IF(Z145&gt;=1871,"13.5",IF(Z145&gt;=1761,"14.4",IF(Z145&gt;=1651,"15.4",IF(Z145&gt;=1531,"16.5",IF(Z145&gt;=1421,"17.6",IF(Z145&gt;=1311,"19.0",IF(Z145&gt;=1196,"20.3",IF(Z145&gt;=1081,"21.8",IF(Z145&gt;=971,"23.4",IF(Z145&gt;=856,"23.7",IF(Z145&gt;=741,"24.5","24.6"))))))))))))))))</f>
        <v>10.6</v>
      </c>
      <c r="O145" s="15" t="str">
        <f>IF(Z145="","",IF(AE145="",TEXT(AB145,"#,##0.0"),IF(AB145-AE145&gt;0,CONCATENATE(TEXT(AE145,"#,##0.0"),"~",TEXT(AB145,"#,##0.0")),TEXT(AB145,"#,##0.0"))))</f>
        <v>15.6</v>
      </c>
      <c r="P145" s="13" t="s">
        <v>17</v>
      </c>
      <c r="Q145" s="14" t="s">
        <v>9</v>
      </c>
      <c r="R145" s="13" t="s">
        <v>16</v>
      </c>
      <c r="S145" s="12"/>
      <c r="T145" s="11" t="str">
        <f>IF((LEFT(D145,1)="6"),"☆☆☆☆☆",IF((LEFT(D145,1)="5"),"☆☆☆☆",IF((LEFT(D145,1)="4"),"☆☆☆"," ")))</f>
        <v>☆☆☆</v>
      </c>
      <c r="U145" s="10">
        <f>IF(K145="","",ROUNDDOWN(K145/M145*100,0))</f>
        <v>120</v>
      </c>
      <c r="V145" s="9">
        <f>IF(K145="","",ROUNDDOWN(K145/N145*100,0))</f>
        <v>83</v>
      </c>
      <c r="W145" s="9">
        <f>IF(Z145="","",IF(AF145="",IF(AC145&lt;55,"",AC145),IF(AF145-AC145&gt;0,CONCATENATE(AC145,"~",AF145),AC145)))</f>
        <v>57</v>
      </c>
      <c r="X145" s="8" t="str">
        <f>IF(AC145&lt;55,"",AD145)</f>
        <v>★0.5</v>
      </c>
      <c r="Z145" s="7">
        <v>2300</v>
      </c>
      <c r="AA145" s="7">
        <v>2300</v>
      </c>
      <c r="AB145" s="6">
        <f>IF(Z145="","",(ROUND(IF(Z145&gt;=2759,9.5,IF(Z145&lt;2759,(-2.47/1000000*Z145*Z145)-(8.52/10000*Z145)+30.65)),1)))</f>
        <v>15.6</v>
      </c>
      <c r="AC145" s="5">
        <f>IF(K145="","",ROUNDDOWN(K145/AB145*100,0))</f>
        <v>57</v>
      </c>
      <c r="AD145" s="5" t="str">
        <f>IF(AC145="","",IF(AC145&gt;=125,"★7.5",IF(AC145&gt;=120,"★7.0",IF(AC145&gt;=115,"★6.5",IF(AC145&gt;=110,"★6.0",IF(AC145&gt;=105,"★5.5",IF(AC145&gt;=100,"★5.0",IF(AC145&gt;=95,"★4.5",IF(AC145&gt;=90,"★4.0",IF(AC145&gt;=85,"★3.5",IF(AC145&gt;=80,"★3.0",IF(AC145&gt;=75,"★2.5",IF(AC145&gt;=70,"★2.0",IF(AC145&gt;=65,"★1.5",IF(AC145&gt;=60,"★1.0",IF(AC145&gt;=55,"★0.5"," "))))))))))))))))</f>
        <v>★0.5</v>
      </c>
      <c r="AE145" s="6">
        <f>IF(AA145="","",(ROUND(IF(AA145&gt;=2759,9.5,IF(AA145&lt;2759,(-2.47/1000000*AA145*AA145)-(8.52/10000*AA145)+30.65)),1)))</f>
        <v>15.6</v>
      </c>
      <c r="AF145" s="5">
        <f>IF(AE145="","",IF(K145="","",ROUNDDOWN(K145/AE145*100,0)))</f>
        <v>57</v>
      </c>
      <c r="AG145" s="5" t="str">
        <f>IF(AF145="","",IF(AF145&gt;=125,"★7.5",IF(AF145&gt;=120,"★7.0",IF(AF145&gt;=115,"★6.5",IF(AF145&gt;=110,"★6.0",IF(AF145&gt;=105,"★5.5",IF(AF145&gt;=100,"★5.0",IF(AF145&gt;=95,"★4.5",IF(AF145&gt;=90,"★4.0",IF(AF145&gt;=85,"★3.5",IF(AF145&gt;=80,"★3.0",IF(AF145&gt;=75,"★2.5",IF(AF145&gt;=70,"★2.0",IF(AF145&gt;=65,"★1.5",IF(AF145&gt;=60,"★1.0",IF(AF145&gt;=55,"★0.5"," "))))))))))))))))</f>
        <v>★0.5</v>
      </c>
      <c r="AH145" s="4"/>
    </row>
    <row r="146" spans="1:34" ht="24" customHeight="1" x14ac:dyDescent="0.2">
      <c r="A146" s="27"/>
      <c r="B146" s="27"/>
      <c r="C146" s="26"/>
      <c r="D146" s="12" t="s">
        <v>39</v>
      </c>
      <c r="E146" s="22" t="s">
        <v>25</v>
      </c>
      <c r="F146" s="14" t="s">
        <v>19</v>
      </c>
      <c r="G146" s="13">
        <v>3.9820000000000002</v>
      </c>
      <c r="H146" s="14" t="s">
        <v>18</v>
      </c>
      <c r="I146" s="21" t="str">
        <f>IF(Z146="","",(IF(AA146-Z146&gt;0,CONCATENATE(TEXT(Z146,"#,##0"),"~",TEXT(AA146,"#,##0")),TEXT(Z146,"#,##0"))))</f>
        <v>2,200</v>
      </c>
      <c r="J146" s="20">
        <v>5</v>
      </c>
      <c r="K146" s="19">
        <v>9.1</v>
      </c>
      <c r="L146" s="18">
        <f>IF(K146&gt;0,1/K146*34.6*67.1,"")</f>
        <v>255.12747252747252</v>
      </c>
      <c r="M146" s="17" t="str">
        <f>IF(Z146="","",(IF(Z146&gt;=2271,"7.4",IF(Z146&gt;=2101,"8.7",IF(Z146&gt;=1991,"9.4",IF(Z146&gt;=1871,"10.2",IF(Z146&gt;=1761,"11.1",IF(Z146&gt;=1651,"12.2",IF(Z146&gt;=1531,"13.2",IF(Z146&gt;=1421,"14.4",IF(Z146&gt;=1311,"15.8",IF(Z146&gt;=1196,"17.2",IF(Z146&gt;=1081,"18.7",IF(Z146&gt;=971,"20.5",IF(Z146&gt;=856,"20.8",IF(Z146&gt;=741,"21.0",IF(Z146&gt;=601,"21.8","22.5")))))))))))))))))</f>
        <v>8.7</v>
      </c>
      <c r="N146" s="16" t="str">
        <f>IF(Z146="","",(IF(Z146&gt;=2271,"10.6",IF(Z146&gt;=2101,"11.9",IF(Z146&gt;=1991,"12.7",IF(Z146&gt;=1871,"13.5",IF(Z146&gt;=1761,"14.4",IF(Z146&gt;=1651,"15.4",IF(Z146&gt;=1531,"16.5",IF(Z146&gt;=1421,"17.6",IF(Z146&gt;=1311,"19.0",IF(Z146&gt;=1196,"20.3",IF(Z146&gt;=1081,"21.8",IF(Z146&gt;=971,"23.4",IF(Z146&gt;=856,"23.7",IF(Z146&gt;=741,"24.5","24.6"))))))))))))))))</f>
        <v>11.9</v>
      </c>
      <c r="O146" s="15" t="str">
        <f>IF(Z146="","",IF(AE146="",TEXT(AB146,"#,##0.0"),IF(AB146-AE146&gt;0,CONCATENATE(TEXT(AE146,"#,##0.0"),"~",TEXT(AB146,"#,##0.0")),TEXT(AB146,"#,##0.0"))))</f>
        <v>16.8</v>
      </c>
      <c r="P146" s="13" t="s">
        <v>17</v>
      </c>
      <c r="Q146" s="14" t="s">
        <v>9</v>
      </c>
      <c r="R146" s="13" t="s">
        <v>16</v>
      </c>
      <c r="S146" s="12"/>
      <c r="T146" s="11" t="str">
        <f>IF((LEFT(D146,1)="6"),"☆☆☆☆☆",IF((LEFT(D146,1)="5"),"☆☆☆☆",IF((LEFT(D146,1)="4"),"☆☆☆"," ")))</f>
        <v>☆☆☆</v>
      </c>
      <c r="U146" s="10">
        <f>IF(K146="","",ROUNDDOWN(K146/M146*100,0))</f>
        <v>104</v>
      </c>
      <c r="V146" s="9">
        <f>IF(K146="","",ROUNDDOWN(K146/N146*100,0))</f>
        <v>76</v>
      </c>
      <c r="W146" s="9">
        <f>IF(Z146="","",IF(AF146="",IF(AC146&lt;55,"",AC146),IF(AF146-AC146&gt;0,CONCATENATE(AC146,"~",AF146),AC146)))</f>
        <v>54</v>
      </c>
      <c r="X146" s="8" t="str">
        <f>IF(AC146&lt;55,"",AD146)</f>
        <v/>
      </c>
      <c r="Z146" s="7">
        <v>2200</v>
      </c>
      <c r="AA146" s="7">
        <v>2200</v>
      </c>
      <c r="AB146" s="6">
        <f>IF(Z146="","",(ROUND(IF(Z146&gt;=2759,9.5,IF(Z146&lt;2759,(-2.47/1000000*Z146*Z146)-(8.52/10000*Z146)+30.65)),1)))</f>
        <v>16.8</v>
      </c>
      <c r="AC146" s="5">
        <f>IF(K146="","",ROUNDDOWN(K146/AB146*100,0))</f>
        <v>54</v>
      </c>
      <c r="AD146" s="5" t="str">
        <f>IF(AC146="","",IF(AC146&gt;=125,"★7.5",IF(AC146&gt;=120,"★7.0",IF(AC146&gt;=115,"★6.5",IF(AC146&gt;=110,"★6.0",IF(AC146&gt;=105,"★5.5",IF(AC146&gt;=100,"★5.0",IF(AC146&gt;=95,"★4.5",IF(AC146&gt;=90,"★4.0",IF(AC146&gt;=85,"★3.5",IF(AC146&gt;=80,"★3.0",IF(AC146&gt;=75,"★2.5",IF(AC146&gt;=70,"★2.0",IF(AC146&gt;=65,"★1.5",IF(AC146&gt;=60,"★1.0",IF(AC146&gt;=55,"★0.5"," "))))))))))))))))</f>
        <v xml:space="preserve"> </v>
      </c>
      <c r="AE146" s="6">
        <f>IF(AA146="","",(ROUND(IF(AA146&gt;=2759,9.5,IF(AA146&lt;2759,(-2.47/1000000*AA146*AA146)-(8.52/10000*AA146)+30.65)),1)))</f>
        <v>16.8</v>
      </c>
      <c r="AF146" s="5">
        <f>IF(AE146="","",IF(K146="","",ROUNDDOWN(K146/AE146*100,0)))</f>
        <v>54</v>
      </c>
      <c r="AG146" s="5" t="str">
        <f>IF(AF146="","",IF(AF146&gt;=125,"★7.5",IF(AF146&gt;=120,"★7.0",IF(AF146&gt;=115,"★6.5",IF(AF146&gt;=110,"★6.0",IF(AF146&gt;=105,"★5.5",IF(AF146&gt;=100,"★5.0",IF(AF146&gt;=95,"★4.5",IF(AF146&gt;=90,"★4.0",IF(AF146&gt;=85,"★3.5",IF(AF146&gt;=80,"★3.0",IF(AF146&gt;=75,"★2.5",IF(AF146&gt;=70,"★2.0",IF(AF146&gt;=65,"★1.5",IF(AF146&gt;=60,"★1.0",IF(AF146&gt;=55,"★0.5"," "))))))))))))))))</f>
        <v xml:space="preserve"> </v>
      </c>
      <c r="AH146" s="4"/>
    </row>
    <row r="147" spans="1:34" ht="24" customHeight="1" x14ac:dyDescent="0.2">
      <c r="A147" s="27"/>
      <c r="B147" s="27"/>
      <c r="C147" s="26"/>
      <c r="D147" s="12" t="s">
        <v>39</v>
      </c>
      <c r="E147" s="22" t="s">
        <v>41</v>
      </c>
      <c r="F147" s="14" t="s">
        <v>19</v>
      </c>
      <c r="G147" s="13">
        <v>3.9820000000000002</v>
      </c>
      <c r="H147" s="14" t="s">
        <v>18</v>
      </c>
      <c r="I147" s="21" t="str">
        <f>IF(Z147="","",(IF(AA147-Z147&gt;0,CONCATENATE(TEXT(Z147,"#,##0"),"~",TEXT(AA147,"#,##0")),TEXT(Z147,"#,##0"))))</f>
        <v>2,230~2,260</v>
      </c>
      <c r="J147" s="20">
        <v>5</v>
      </c>
      <c r="K147" s="19">
        <v>9.1</v>
      </c>
      <c r="L147" s="18">
        <f>IF(K147&gt;0,1/K147*34.6*67.1,"")</f>
        <v>255.12747252747252</v>
      </c>
      <c r="M147" s="17" t="str">
        <f>IF(Z147="","",(IF(Z147&gt;=2271,"7.4",IF(Z147&gt;=2101,"8.7",IF(Z147&gt;=1991,"9.4",IF(Z147&gt;=1871,"10.2",IF(Z147&gt;=1761,"11.1",IF(Z147&gt;=1651,"12.2",IF(Z147&gt;=1531,"13.2",IF(Z147&gt;=1421,"14.4",IF(Z147&gt;=1311,"15.8",IF(Z147&gt;=1196,"17.2",IF(Z147&gt;=1081,"18.7",IF(Z147&gt;=971,"20.5",IF(Z147&gt;=856,"20.8",IF(Z147&gt;=741,"21.0",IF(Z147&gt;=601,"21.8","22.5")))))))))))))))))</f>
        <v>8.7</v>
      </c>
      <c r="N147" s="16" t="str">
        <f>IF(Z147="","",(IF(Z147&gt;=2271,"10.6",IF(Z147&gt;=2101,"11.9",IF(Z147&gt;=1991,"12.7",IF(Z147&gt;=1871,"13.5",IF(Z147&gt;=1761,"14.4",IF(Z147&gt;=1651,"15.4",IF(Z147&gt;=1531,"16.5",IF(Z147&gt;=1421,"17.6",IF(Z147&gt;=1311,"19.0",IF(Z147&gt;=1196,"20.3",IF(Z147&gt;=1081,"21.8",IF(Z147&gt;=971,"23.4",IF(Z147&gt;=856,"23.7",IF(Z147&gt;=741,"24.5","24.6"))))))))))))))))</f>
        <v>11.9</v>
      </c>
      <c r="O147" s="15" t="str">
        <f>IF(Z147="","",IF(AE147="",TEXT(AB147,"#,##0.0"),IF(AB147-AE147&gt;0,CONCATENATE(TEXT(AE147,"#,##0.0"),"~",TEXT(AB147,"#,##0.0")),TEXT(AB147,"#,##0.0"))))</f>
        <v>16.1~16.5</v>
      </c>
      <c r="P147" s="13" t="s">
        <v>17</v>
      </c>
      <c r="Q147" s="14" t="s">
        <v>9</v>
      </c>
      <c r="R147" s="13" t="s">
        <v>16</v>
      </c>
      <c r="S147" s="12"/>
      <c r="T147" s="11" t="str">
        <f>IF((LEFT(D147,1)="6"),"☆☆☆☆☆",IF((LEFT(D147,1)="5"),"☆☆☆☆",IF((LEFT(D147,1)="4"),"☆☆☆"," ")))</f>
        <v>☆☆☆</v>
      </c>
      <c r="U147" s="10">
        <f>IF(K147="","",ROUNDDOWN(K147/M147*100,0))</f>
        <v>104</v>
      </c>
      <c r="V147" s="9">
        <f>IF(K147="","",ROUNDDOWN(K147/N147*100,0))</f>
        <v>76</v>
      </c>
      <c r="W147" s="9" t="str">
        <f>IF(Z147="","",IF(AF147="",IF(AC147&lt;55,"",AC147),IF(AF147-AC147&gt;0,CONCATENATE(AC147,"~",AF147),AC147)))</f>
        <v>55~56</v>
      </c>
      <c r="X147" s="8" t="str">
        <f>IF(AC147&lt;55,"",AD147)</f>
        <v>★0.5</v>
      </c>
      <c r="Z147" s="7">
        <v>2230</v>
      </c>
      <c r="AA147" s="7">
        <v>2260</v>
      </c>
      <c r="AB147" s="6">
        <f>IF(Z147="","",(ROUND(IF(Z147&gt;=2759,9.5,IF(Z147&lt;2759,(-2.47/1000000*Z147*Z147)-(8.52/10000*Z147)+30.65)),1)))</f>
        <v>16.5</v>
      </c>
      <c r="AC147" s="5">
        <f>IF(K147="","",ROUNDDOWN(K147/AB147*100,0))</f>
        <v>55</v>
      </c>
      <c r="AD147" s="5" t="str">
        <f>IF(AC147="","",IF(AC147&gt;=125,"★7.5",IF(AC147&gt;=120,"★7.0",IF(AC147&gt;=115,"★6.5",IF(AC147&gt;=110,"★6.0",IF(AC147&gt;=105,"★5.5",IF(AC147&gt;=100,"★5.0",IF(AC147&gt;=95,"★4.5",IF(AC147&gt;=90,"★4.0",IF(AC147&gt;=85,"★3.5",IF(AC147&gt;=80,"★3.0",IF(AC147&gt;=75,"★2.5",IF(AC147&gt;=70,"★2.0",IF(AC147&gt;=65,"★1.5",IF(AC147&gt;=60,"★1.0",IF(AC147&gt;=55,"★0.5"," "))))))))))))))))</f>
        <v>★0.5</v>
      </c>
      <c r="AE147" s="6">
        <f>IF(AA147="","",(ROUND(IF(AA147&gt;=2759,9.5,IF(AA147&lt;2759,(-2.47/1000000*AA147*AA147)-(8.52/10000*AA147)+30.65)),1)))</f>
        <v>16.100000000000001</v>
      </c>
      <c r="AF147" s="5">
        <f>IF(AE147="","",IF(K147="","",ROUNDDOWN(K147/AE147*100,0)))</f>
        <v>56</v>
      </c>
      <c r="AG147" s="5" t="str">
        <f>IF(AF147="","",IF(AF147&gt;=125,"★7.5",IF(AF147&gt;=120,"★7.0",IF(AF147&gt;=115,"★6.5",IF(AF147&gt;=110,"★6.0",IF(AF147&gt;=105,"★5.5",IF(AF147&gt;=100,"★5.0",IF(AF147&gt;=95,"★4.5",IF(AF147&gt;=90,"★4.0",IF(AF147&gt;=85,"★3.5",IF(AF147&gt;=80,"★3.0",IF(AF147&gt;=75,"★2.5",IF(AF147&gt;=70,"★2.0",IF(AF147&gt;=65,"★1.5",IF(AF147&gt;=60,"★1.0",IF(AF147&gt;=55,"★0.5"," "))))))))))))))))</f>
        <v>★0.5</v>
      </c>
      <c r="AH147" s="4"/>
    </row>
    <row r="148" spans="1:34" ht="24" customHeight="1" x14ac:dyDescent="0.2">
      <c r="A148" s="27"/>
      <c r="B148" s="27"/>
      <c r="C148" s="26"/>
      <c r="D148" s="12" t="s">
        <v>39</v>
      </c>
      <c r="E148" s="22" t="s">
        <v>40</v>
      </c>
      <c r="F148" s="14" t="s">
        <v>19</v>
      </c>
      <c r="G148" s="13">
        <v>3.9820000000000002</v>
      </c>
      <c r="H148" s="14" t="s">
        <v>18</v>
      </c>
      <c r="I148" s="21" t="str">
        <f>IF(Z148="","",(IF(AA148-Z148&gt;0,CONCATENATE(TEXT(Z148,"#,##0"),"~",TEXT(AA148,"#,##0")),TEXT(Z148,"#,##0"))))</f>
        <v>2,280~2,310</v>
      </c>
      <c r="J148" s="20">
        <v>5</v>
      </c>
      <c r="K148" s="19">
        <v>9.1</v>
      </c>
      <c r="L148" s="18">
        <f>IF(K148&gt;0,1/K148*34.6*67.1,"")</f>
        <v>255.12747252747252</v>
      </c>
      <c r="M148" s="17" t="str">
        <f>IF(Z148="","",(IF(Z148&gt;=2271,"7.4",IF(Z148&gt;=2101,"8.7",IF(Z148&gt;=1991,"9.4",IF(Z148&gt;=1871,"10.2",IF(Z148&gt;=1761,"11.1",IF(Z148&gt;=1651,"12.2",IF(Z148&gt;=1531,"13.2",IF(Z148&gt;=1421,"14.4",IF(Z148&gt;=1311,"15.8",IF(Z148&gt;=1196,"17.2",IF(Z148&gt;=1081,"18.7",IF(Z148&gt;=971,"20.5",IF(Z148&gt;=856,"20.8",IF(Z148&gt;=741,"21.0",IF(Z148&gt;=601,"21.8","22.5")))))))))))))))))</f>
        <v>7.4</v>
      </c>
      <c r="N148" s="16" t="str">
        <f>IF(Z148="","",(IF(Z148&gt;=2271,"10.6",IF(Z148&gt;=2101,"11.9",IF(Z148&gt;=1991,"12.7",IF(Z148&gt;=1871,"13.5",IF(Z148&gt;=1761,"14.4",IF(Z148&gt;=1651,"15.4",IF(Z148&gt;=1531,"16.5",IF(Z148&gt;=1421,"17.6",IF(Z148&gt;=1311,"19.0",IF(Z148&gt;=1196,"20.3",IF(Z148&gt;=1081,"21.8",IF(Z148&gt;=971,"23.4",IF(Z148&gt;=856,"23.7",IF(Z148&gt;=741,"24.5","24.6"))))))))))))))))</f>
        <v>10.6</v>
      </c>
      <c r="O148" s="15" t="str">
        <f>IF(Z148="","",IF(AE148="",TEXT(AB148,"#,##0.0"),IF(AB148-AE148&gt;0,CONCATENATE(TEXT(AE148,"#,##0.0"),"~",TEXT(AB148,"#,##0.0")),TEXT(AB148,"#,##0.0"))))</f>
        <v>15.5~15.9</v>
      </c>
      <c r="P148" s="13" t="s">
        <v>17</v>
      </c>
      <c r="Q148" s="14" t="s">
        <v>9</v>
      </c>
      <c r="R148" s="13" t="s">
        <v>16</v>
      </c>
      <c r="S148" s="12"/>
      <c r="T148" s="11" t="str">
        <f>IF((LEFT(D148,1)="6"),"☆☆☆☆☆",IF((LEFT(D148,1)="5"),"☆☆☆☆",IF((LEFT(D148,1)="4"),"☆☆☆"," ")))</f>
        <v>☆☆☆</v>
      </c>
      <c r="U148" s="10">
        <f>IF(K148="","",ROUNDDOWN(K148/M148*100,0))</f>
        <v>122</v>
      </c>
      <c r="V148" s="9">
        <f>IF(K148="","",ROUNDDOWN(K148/N148*100,0))</f>
        <v>85</v>
      </c>
      <c r="W148" s="9" t="str">
        <f>IF(Z148="","",IF(AF148="",IF(AC148&lt;55,"",AC148),IF(AF148-AC148&gt;0,CONCATENATE(AC148,"~",AF148),AC148)))</f>
        <v>57~58</v>
      </c>
      <c r="X148" s="8" t="str">
        <f>IF(AC148&lt;55,"",AD148)</f>
        <v>★0.5</v>
      </c>
      <c r="Z148" s="7">
        <v>2280</v>
      </c>
      <c r="AA148" s="7">
        <v>2310</v>
      </c>
      <c r="AB148" s="6">
        <f>IF(Z148="","",(ROUND(IF(Z148&gt;=2759,9.5,IF(Z148&lt;2759,(-2.47/1000000*Z148*Z148)-(8.52/10000*Z148)+30.65)),1)))</f>
        <v>15.9</v>
      </c>
      <c r="AC148" s="5">
        <f>IF(K148="","",ROUNDDOWN(K148/AB148*100,0))</f>
        <v>57</v>
      </c>
      <c r="AD148" s="5" t="str">
        <f>IF(AC148="","",IF(AC148&gt;=125,"★7.5",IF(AC148&gt;=120,"★7.0",IF(AC148&gt;=115,"★6.5",IF(AC148&gt;=110,"★6.0",IF(AC148&gt;=105,"★5.5",IF(AC148&gt;=100,"★5.0",IF(AC148&gt;=95,"★4.5",IF(AC148&gt;=90,"★4.0",IF(AC148&gt;=85,"★3.5",IF(AC148&gt;=80,"★3.0",IF(AC148&gt;=75,"★2.5",IF(AC148&gt;=70,"★2.0",IF(AC148&gt;=65,"★1.5",IF(AC148&gt;=60,"★1.0",IF(AC148&gt;=55,"★0.5"," "))))))))))))))))</f>
        <v>★0.5</v>
      </c>
      <c r="AE148" s="6">
        <f>IF(AA148="","",(ROUND(IF(AA148&gt;=2759,9.5,IF(AA148&lt;2759,(-2.47/1000000*AA148*AA148)-(8.52/10000*AA148)+30.65)),1)))</f>
        <v>15.5</v>
      </c>
      <c r="AF148" s="5">
        <f>IF(AE148="","",IF(K148="","",ROUNDDOWN(K148/AE148*100,0)))</f>
        <v>58</v>
      </c>
      <c r="AG148" s="5" t="str">
        <f>IF(AF148="","",IF(AF148&gt;=125,"★7.5",IF(AF148&gt;=120,"★7.0",IF(AF148&gt;=115,"★6.5",IF(AF148&gt;=110,"★6.0",IF(AF148&gt;=105,"★5.5",IF(AF148&gt;=100,"★5.0",IF(AF148&gt;=95,"★4.5",IF(AF148&gt;=90,"★4.0",IF(AF148&gt;=85,"★3.5",IF(AF148&gt;=80,"★3.0",IF(AF148&gt;=75,"★2.5",IF(AF148&gt;=70,"★2.0",IF(AF148&gt;=65,"★1.5",IF(AF148&gt;=60,"★1.0",IF(AF148&gt;=55,"★0.5"," "))))))))))))))))</f>
        <v>★0.5</v>
      </c>
      <c r="AH148" s="4"/>
    </row>
    <row r="149" spans="1:34" ht="24" customHeight="1" x14ac:dyDescent="0.2">
      <c r="A149" s="27"/>
      <c r="B149" s="27"/>
      <c r="C149" s="26"/>
      <c r="D149" s="12" t="s">
        <v>39</v>
      </c>
      <c r="E149" s="22" t="s">
        <v>38</v>
      </c>
      <c r="F149" s="14" t="s">
        <v>19</v>
      </c>
      <c r="G149" s="13">
        <v>3.9820000000000002</v>
      </c>
      <c r="H149" s="14" t="s">
        <v>18</v>
      </c>
      <c r="I149" s="21" t="str">
        <f>IF(Z149="","",(IF(AA149-Z149&gt;0,CONCATENATE(TEXT(Z149,"#,##0"),"~",TEXT(AA149,"#,##0")),TEXT(Z149,"#,##0"))))</f>
        <v>2,340</v>
      </c>
      <c r="J149" s="20">
        <v>5</v>
      </c>
      <c r="K149" s="19">
        <v>9.1</v>
      </c>
      <c r="L149" s="18">
        <f>IF(K149&gt;0,1/K149*34.6*67.1,"")</f>
        <v>255.12747252747252</v>
      </c>
      <c r="M149" s="17" t="str">
        <f>IF(Z149="","",(IF(Z149&gt;=2271,"7.4",IF(Z149&gt;=2101,"8.7",IF(Z149&gt;=1991,"9.4",IF(Z149&gt;=1871,"10.2",IF(Z149&gt;=1761,"11.1",IF(Z149&gt;=1651,"12.2",IF(Z149&gt;=1531,"13.2",IF(Z149&gt;=1421,"14.4",IF(Z149&gt;=1311,"15.8",IF(Z149&gt;=1196,"17.2",IF(Z149&gt;=1081,"18.7",IF(Z149&gt;=971,"20.5",IF(Z149&gt;=856,"20.8",IF(Z149&gt;=741,"21.0",IF(Z149&gt;=601,"21.8","22.5")))))))))))))))))</f>
        <v>7.4</v>
      </c>
      <c r="N149" s="16" t="str">
        <f>IF(Z149="","",(IF(Z149&gt;=2271,"10.6",IF(Z149&gt;=2101,"11.9",IF(Z149&gt;=1991,"12.7",IF(Z149&gt;=1871,"13.5",IF(Z149&gt;=1761,"14.4",IF(Z149&gt;=1651,"15.4",IF(Z149&gt;=1531,"16.5",IF(Z149&gt;=1421,"17.6",IF(Z149&gt;=1311,"19.0",IF(Z149&gt;=1196,"20.3",IF(Z149&gt;=1081,"21.8",IF(Z149&gt;=971,"23.4",IF(Z149&gt;=856,"23.7",IF(Z149&gt;=741,"24.5","24.6"))))))))))))))))</f>
        <v>10.6</v>
      </c>
      <c r="O149" s="15" t="str">
        <f>IF(Z149="","",IF(AE149="",TEXT(AB149,"#,##0.0"),IF(AB149-AE149&gt;0,CONCATENATE(TEXT(AE149,"#,##0.0"),"~",TEXT(AB149,"#,##0.0")),TEXT(AB149,"#,##0.0"))))</f>
        <v>15.1</v>
      </c>
      <c r="P149" s="13" t="s">
        <v>17</v>
      </c>
      <c r="Q149" s="14" t="s">
        <v>9</v>
      </c>
      <c r="R149" s="13" t="s">
        <v>16</v>
      </c>
      <c r="S149" s="12"/>
      <c r="T149" s="11" t="str">
        <f>IF((LEFT(D149,1)="6"),"☆☆☆☆☆",IF((LEFT(D149,1)="5"),"☆☆☆☆",IF((LEFT(D149,1)="4"),"☆☆☆"," ")))</f>
        <v>☆☆☆</v>
      </c>
      <c r="U149" s="10">
        <f>IF(K149="","",ROUNDDOWN(K149/M149*100,0))</f>
        <v>122</v>
      </c>
      <c r="V149" s="9">
        <f>IF(K149="","",ROUNDDOWN(K149/N149*100,0))</f>
        <v>85</v>
      </c>
      <c r="W149" s="9">
        <f>IF(Z149="","",IF(AF149="",IF(AC149&lt;55,"",AC149),IF(AF149-AC149&gt;0,CONCATENATE(AC149,"~",AF149),AC149)))</f>
        <v>60</v>
      </c>
      <c r="X149" s="8" t="str">
        <f>IF(AC149&lt;55,"",AD149)</f>
        <v>★1.0</v>
      </c>
      <c r="Z149" s="7">
        <v>2340</v>
      </c>
      <c r="AA149" s="7">
        <v>2340</v>
      </c>
      <c r="AB149" s="6">
        <f>IF(Z149="","",(ROUND(IF(Z149&gt;=2759,9.5,IF(Z149&lt;2759,(-2.47/1000000*Z149*Z149)-(8.52/10000*Z149)+30.65)),1)))</f>
        <v>15.1</v>
      </c>
      <c r="AC149" s="5">
        <f>IF(K149="","",ROUNDDOWN(K149/AB149*100,0))</f>
        <v>60</v>
      </c>
      <c r="AD149" s="5" t="str">
        <f>IF(AC149="","",IF(AC149&gt;=125,"★7.5",IF(AC149&gt;=120,"★7.0",IF(AC149&gt;=115,"★6.5",IF(AC149&gt;=110,"★6.0",IF(AC149&gt;=105,"★5.5",IF(AC149&gt;=100,"★5.0",IF(AC149&gt;=95,"★4.5",IF(AC149&gt;=90,"★4.0",IF(AC149&gt;=85,"★3.5",IF(AC149&gt;=80,"★3.0",IF(AC149&gt;=75,"★2.5",IF(AC149&gt;=70,"★2.0",IF(AC149&gt;=65,"★1.5",IF(AC149&gt;=60,"★1.0",IF(AC149&gt;=55,"★0.5"," "))))))))))))))))</f>
        <v>★1.0</v>
      </c>
      <c r="AE149" s="6">
        <f>IF(AA149="","",(ROUND(IF(AA149&gt;=2759,9.5,IF(AA149&lt;2759,(-2.47/1000000*AA149*AA149)-(8.52/10000*AA149)+30.65)),1)))</f>
        <v>15.1</v>
      </c>
      <c r="AF149" s="5">
        <f>IF(AE149="","",IF(K149="","",ROUNDDOWN(K149/AE149*100,0)))</f>
        <v>60</v>
      </c>
      <c r="AG149" s="5" t="str">
        <f>IF(AF149="","",IF(AF149&gt;=125,"★7.5",IF(AF149&gt;=120,"★7.0",IF(AF149&gt;=115,"★6.5",IF(AF149&gt;=110,"★6.0",IF(AF149&gt;=105,"★5.5",IF(AF149&gt;=100,"★5.0",IF(AF149&gt;=95,"★4.5",IF(AF149&gt;=90,"★4.0",IF(AF149&gt;=85,"★3.5",IF(AF149&gt;=80,"★3.0",IF(AF149&gt;=75,"★2.5",IF(AF149&gt;=70,"★2.0",IF(AF149&gt;=65,"★1.5",IF(AF149&gt;=60,"★1.0",IF(AF149&gt;=55,"★0.5"," "))))))))))))))))</f>
        <v>★1.0</v>
      </c>
      <c r="AH149" s="4"/>
    </row>
    <row r="150" spans="1:34" ht="24" customHeight="1" x14ac:dyDescent="0.2">
      <c r="A150" s="27"/>
      <c r="B150" s="27"/>
      <c r="C150" s="26"/>
      <c r="D150" s="12" t="s">
        <v>21</v>
      </c>
      <c r="E150" s="22" t="s">
        <v>37</v>
      </c>
      <c r="F150" s="14" t="s">
        <v>19</v>
      </c>
      <c r="G150" s="13">
        <v>3.9820000000000002</v>
      </c>
      <c r="H150" s="14" t="s">
        <v>18</v>
      </c>
      <c r="I150" s="21" t="str">
        <f>IF(Z150="","",(IF(AA150-Z150&gt;0,CONCATENATE(TEXT(Z150,"#,##0"),"~",TEXT(AA150,"#,##0")),TEXT(Z150,"#,##0"))))</f>
        <v>2,220~2,270</v>
      </c>
      <c r="J150" s="20">
        <v>5</v>
      </c>
      <c r="K150" s="19">
        <v>8.6999999999999993</v>
      </c>
      <c r="L150" s="18">
        <f>IF(K150&gt;0,1/K150*34.6*67.1,"")</f>
        <v>266.85747126436786</v>
      </c>
      <c r="M150" s="17" t="str">
        <f>IF(Z150="","",(IF(Z150&gt;=2271,"7.4",IF(Z150&gt;=2101,"8.7",IF(Z150&gt;=1991,"9.4",IF(Z150&gt;=1871,"10.2",IF(Z150&gt;=1761,"11.1",IF(Z150&gt;=1651,"12.2",IF(Z150&gt;=1531,"13.2",IF(Z150&gt;=1421,"14.4",IF(Z150&gt;=1311,"15.8",IF(Z150&gt;=1196,"17.2",IF(Z150&gt;=1081,"18.7",IF(Z150&gt;=971,"20.5",IF(Z150&gt;=856,"20.8",IF(Z150&gt;=741,"21.0",IF(Z150&gt;=601,"21.8","22.5")))))))))))))))))</f>
        <v>8.7</v>
      </c>
      <c r="N150" s="16" t="str">
        <f>IF(Z150="","",(IF(Z150&gt;=2271,"10.6",IF(Z150&gt;=2101,"11.9",IF(Z150&gt;=1991,"12.7",IF(Z150&gt;=1871,"13.5",IF(Z150&gt;=1761,"14.4",IF(Z150&gt;=1651,"15.4",IF(Z150&gt;=1531,"16.5",IF(Z150&gt;=1421,"17.6",IF(Z150&gt;=1311,"19.0",IF(Z150&gt;=1196,"20.3",IF(Z150&gt;=1081,"21.8",IF(Z150&gt;=971,"23.4",IF(Z150&gt;=856,"23.7",IF(Z150&gt;=741,"24.5","24.6"))))))))))))))))</f>
        <v>11.9</v>
      </c>
      <c r="O150" s="15" t="str">
        <f>IF(Z150="","",IF(AE150="",TEXT(AB150,"#,##0.0"),IF(AB150-AE150&gt;0,CONCATENATE(TEXT(AE150,"#,##0.0"),"~",TEXT(AB150,"#,##0.0")),TEXT(AB150,"#,##0.0"))))</f>
        <v>16.0~16.6</v>
      </c>
      <c r="P150" s="13" t="s">
        <v>17</v>
      </c>
      <c r="Q150" s="14" t="s">
        <v>9</v>
      </c>
      <c r="R150" s="13" t="s">
        <v>16</v>
      </c>
      <c r="S150" s="12"/>
      <c r="T150" s="11" t="str">
        <f>IF((LEFT(D150,1)="6"),"☆☆☆☆☆",IF((LEFT(D150,1)="5"),"☆☆☆☆",IF((LEFT(D150,1)="4"),"☆☆☆"," ")))</f>
        <v>☆☆☆</v>
      </c>
      <c r="U150" s="10">
        <f>IF(K150="","",ROUNDDOWN(K150/M150*100,0))</f>
        <v>100</v>
      </c>
      <c r="V150" s="9">
        <f>IF(K150="","",ROUNDDOWN(K150/N150*100,0))</f>
        <v>73</v>
      </c>
      <c r="W150" s="9" t="str">
        <f>IF(Z150="","",IF(AF150="",IF(AC150&lt;55,"",AC150),IF(AF150-AC150&gt;0,CONCATENATE(AC150,"~",AF150),AC150)))</f>
        <v>52~54</v>
      </c>
      <c r="X150" s="8" t="str">
        <f>IF(AC150&lt;55,"",AD150)</f>
        <v/>
      </c>
      <c r="Z150" s="7">
        <v>2220</v>
      </c>
      <c r="AA150" s="7">
        <v>2270</v>
      </c>
      <c r="AB150" s="6">
        <f>IF(Z150="","",(ROUND(IF(Z150&gt;=2759,9.5,IF(Z150&lt;2759,(-2.47/1000000*Z150*Z150)-(8.52/10000*Z150)+30.65)),1)))</f>
        <v>16.600000000000001</v>
      </c>
      <c r="AC150" s="5">
        <f>IF(K150="","",ROUNDDOWN(K150/AB150*100,0))</f>
        <v>52</v>
      </c>
      <c r="AD150" s="5" t="str">
        <f>IF(AC150="","",IF(AC150&gt;=125,"★7.5",IF(AC150&gt;=120,"★7.0",IF(AC150&gt;=115,"★6.5",IF(AC150&gt;=110,"★6.0",IF(AC150&gt;=105,"★5.5",IF(AC150&gt;=100,"★5.0",IF(AC150&gt;=95,"★4.5",IF(AC150&gt;=90,"★4.0",IF(AC150&gt;=85,"★3.5",IF(AC150&gt;=80,"★3.0",IF(AC150&gt;=75,"★2.5",IF(AC150&gt;=70,"★2.0",IF(AC150&gt;=65,"★1.5",IF(AC150&gt;=60,"★1.0",IF(AC150&gt;=55,"★0.5"," "))))))))))))))))</f>
        <v xml:space="preserve"> </v>
      </c>
      <c r="AE150" s="6">
        <f>IF(AA150="","",(ROUND(IF(AA150&gt;=2759,9.5,IF(AA150&lt;2759,(-2.47/1000000*AA150*AA150)-(8.52/10000*AA150)+30.65)),1)))</f>
        <v>16</v>
      </c>
      <c r="AF150" s="5">
        <f>IF(AE150="","",IF(K150="","",ROUNDDOWN(K150/AE150*100,0)))</f>
        <v>54</v>
      </c>
      <c r="AG150" s="5" t="str">
        <f>IF(AF150="","",IF(AF150&gt;=125,"★7.5",IF(AF150&gt;=120,"★7.0",IF(AF150&gt;=115,"★6.5",IF(AF150&gt;=110,"★6.0",IF(AF150&gt;=105,"★5.5",IF(AF150&gt;=100,"★5.0",IF(AF150&gt;=95,"★4.5",IF(AF150&gt;=90,"★4.0",IF(AF150&gt;=85,"★3.5",IF(AF150&gt;=80,"★3.0",IF(AF150&gt;=75,"★2.5",IF(AF150&gt;=70,"★2.0",IF(AF150&gt;=65,"★1.5",IF(AF150&gt;=60,"★1.0",IF(AF150&gt;=55,"★0.5"," "))))))))))))))))</f>
        <v xml:space="preserve"> </v>
      </c>
      <c r="AH150" s="4"/>
    </row>
    <row r="151" spans="1:34" ht="24" customHeight="1" x14ac:dyDescent="0.2">
      <c r="A151" s="27"/>
      <c r="B151" s="27"/>
      <c r="C151" s="26"/>
      <c r="D151" s="12" t="s">
        <v>21</v>
      </c>
      <c r="E151" s="22" t="s">
        <v>36</v>
      </c>
      <c r="F151" s="14" t="s">
        <v>19</v>
      </c>
      <c r="G151" s="13">
        <v>3.9820000000000002</v>
      </c>
      <c r="H151" s="14" t="s">
        <v>18</v>
      </c>
      <c r="I151" s="21" t="str">
        <f>IF(Z151="","",(IF(AA151-Z151&gt;0,CONCATENATE(TEXT(Z151,"#,##0"),"~",TEXT(AA151,"#,##0")),TEXT(Z151,"#,##0"))))</f>
        <v>2,280</v>
      </c>
      <c r="J151" s="20">
        <v>5</v>
      </c>
      <c r="K151" s="19">
        <v>8.6999999999999993</v>
      </c>
      <c r="L151" s="18">
        <f>IF(K151&gt;0,1/K151*34.6*67.1,"")</f>
        <v>266.85747126436786</v>
      </c>
      <c r="M151" s="17" t="str">
        <f>IF(Z151="","",(IF(Z151&gt;=2271,"7.4",IF(Z151&gt;=2101,"8.7",IF(Z151&gt;=1991,"9.4",IF(Z151&gt;=1871,"10.2",IF(Z151&gt;=1761,"11.1",IF(Z151&gt;=1651,"12.2",IF(Z151&gt;=1531,"13.2",IF(Z151&gt;=1421,"14.4",IF(Z151&gt;=1311,"15.8",IF(Z151&gt;=1196,"17.2",IF(Z151&gt;=1081,"18.7",IF(Z151&gt;=971,"20.5",IF(Z151&gt;=856,"20.8",IF(Z151&gt;=741,"21.0",IF(Z151&gt;=601,"21.8","22.5")))))))))))))))))</f>
        <v>7.4</v>
      </c>
      <c r="N151" s="16" t="str">
        <f>IF(Z151="","",(IF(Z151&gt;=2271,"10.6",IF(Z151&gt;=2101,"11.9",IF(Z151&gt;=1991,"12.7",IF(Z151&gt;=1871,"13.5",IF(Z151&gt;=1761,"14.4",IF(Z151&gt;=1651,"15.4",IF(Z151&gt;=1531,"16.5",IF(Z151&gt;=1421,"17.6",IF(Z151&gt;=1311,"19.0",IF(Z151&gt;=1196,"20.3",IF(Z151&gt;=1081,"21.8",IF(Z151&gt;=971,"23.4",IF(Z151&gt;=856,"23.7",IF(Z151&gt;=741,"24.5","24.6"))))))))))))))))</f>
        <v>10.6</v>
      </c>
      <c r="O151" s="15" t="str">
        <f>IF(Z151="","",IF(AE151="",TEXT(AB151,"#,##0.0"),IF(AB151-AE151&gt;0,CONCATENATE(TEXT(AE151,"#,##0.0"),"~",TEXT(AB151,"#,##0.0")),TEXT(AB151,"#,##0.0"))))</f>
        <v>15.9</v>
      </c>
      <c r="P151" s="13" t="s">
        <v>17</v>
      </c>
      <c r="Q151" s="14" t="s">
        <v>9</v>
      </c>
      <c r="R151" s="13" t="s">
        <v>16</v>
      </c>
      <c r="S151" s="12"/>
      <c r="T151" s="11" t="str">
        <f>IF((LEFT(D151,1)="6"),"☆☆☆☆☆",IF((LEFT(D151,1)="5"),"☆☆☆☆",IF((LEFT(D151,1)="4"),"☆☆☆"," ")))</f>
        <v>☆☆☆</v>
      </c>
      <c r="U151" s="10">
        <f>IF(K151="","",ROUNDDOWN(K151/M151*100,0))</f>
        <v>117</v>
      </c>
      <c r="V151" s="9">
        <f>IF(K151="","",ROUNDDOWN(K151/N151*100,0))</f>
        <v>82</v>
      </c>
      <c r="W151" s="9">
        <f>IF(Z151="","",IF(AF151="",IF(AC151&lt;55,"",AC151),IF(AF151-AC151&gt;0,CONCATENATE(AC151,"~",AF151),AC151)))</f>
        <v>54</v>
      </c>
      <c r="X151" s="8" t="str">
        <f>IF(AC151&lt;55,"",AD151)</f>
        <v/>
      </c>
      <c r="Z151" s="7">
        <v>2280</v>
      </c>
      <c r="AA151" s="7">
        <v>2280</v>
      </c>
      <c r="AB151" s="6">
        <f>IF(Z151="","",(ROUND(IF(Z151&gt;=2759,9.5,IF(Z151&lt;2759,(-2.47/1000000*Z151*Z151)-(8.52/10000*Z151)+30.65)),1)))</f>
        <v>15.9</v>
      </c>
      <c r="AC151" s="5">
        <f>IF(K151="","",ROUNDDOWN(K151/AB151*100,0))</f>
        <v>54</v>
      </c>
      <c r="AD151" s="5" t="str">
        <f>IF(AC151="","",IF(AC151&gt;=125,"★7.5",IF(AC151&gt;=120,"★7.0",IF(AC151&gt;=115,"★6.5",IF(AC151&gt;=110,"★6.0",IF(AC151&gt;=105,"★5.5",IF(AC151&gt;=100,"★5.0",IF(AC151&gt;=95,"★4.5",IF(AC151&gt;=90,"★4.0",IF(AC151&gt;=85,"★3.5",IF(AC151&gt;=80,"★3.0",IF(AC151&gt;=75,"★2.5",IF(AC151&gt;=70,"★2.0",IF(AC151&gt;=65,"★1.5",IF(AC151&gt;=60,"★1.0",IF(AC151&gt;=55,"★0.5"," "))))))))))))))))</f>
        <v xml:space="preserve"> </v>
      </c>
      <c r="AE151" s="6">
        <f>IF(AA151="","",(ROUND(IF(AA151&gt;=2759,9.5,IF(AA151&lt;2759,(-2.47/1000000*AA151*AA151)-(8.52/10000*AA151)+30.65)),1)))</f>
        <v>15.9</v>
      </c>
      <c r="AF151" s="5">
        <f>IF(AE151="","",IF(K151="","",ROUNDDOWN(K151/AE151*100,0)))</f>
        <v>54</v>
      </c>
      <c r="AG151" s="5" t="str">
        <f>IF(AF151="","",IF(AF151&gt;=125,"★7.5",IF(AF151&gt;=120,"★7.0",IF(AF151&gt;=115,"★6.5",IF(AF151&gt;=110,"★6.0",IF(AF151&gt;=105,"★5.5",IF(AF151&gt;=100,"★5.0",IF(AF151&gt;=95,"★4.5",IF(AF151&gt;=90,"★4.0",IF(AF151&gt;=85,"★3.5",IF(AF151&gt;=80,"★3.0",IF(AF151&gt;=75,"★2.5",IF(AF151&gt;=70,"★2.0",IF(AF151&gt;=65,"★1.5",IF(AF151&gt;=60,"★1.0",IF(AF151&gt;=55,"★0.5"," "))))))))))))))))</f>
        <v xml:space="preserve"> </v>
      </c>
      <c r="AH151" s="4"/>
    </row>
    <row r="152" spans="1:34" ht="24" customHeight="1" x14ac:dyDescent="0.2">
      <c r="A152" s="27"/>
      <c r="B152" s="27"/>
      <c r="C152" s="26"/>
      <c r="D152" s="12" t="s">
        <v>21</v>
      </c>
      <c r="E152" s="22" t="s">
        <v>35</v>
      </c>
      <c r="F152" s="14" t="s">
        <v>19</v>
      </c>
      <c r="G152" s="13">
        <v>3.9820000000000002</v>
      </c>
      <c r="H152" s="14" t="s">
        <v>18</v>
      </c>
      <c r="I152" s="21" t="str">
        <f>IF(Z152="","",(IF(AA152-Z152&gt;0,CONCATENATE(TEXT(Z152,"#,##0"),"~",TEXT(AA152,"#,##0")),TEXT(Z152,"#,##0"))))</f>
        <v>2,240~2,270</v>
      </c>
      <c r="J152" s="20">
        <v>4</v>
      </c>
      <c r="K152" s="19">
        <v>8.6999999999999993</v>
      </c>
      <c r="L152" s="18">
        <f>IF(K152&gt;0,1/K152*34.6*67.1,"")</f>
        <v>266.85747126436786</v>
      </c>
      <c r="M152" s="17" t="str">
        <f>IF(Z152="","",(IF(Z152&gt;=2271,"7.4",IF(Z152&gt;=2101,"8.7",IF(Z152&gt;=1991,"9.4",IF(Z152&gt;=1871,"10.2",IF(Z152&gt;=1761,"11.1",IF(Z152&gt;=1651,"12.2",IF(Z152&gt;=1531,"13.2",IF(Z152&gt;=1421,"14.4",IF(Z152&gt;=1311,"15.8",IF(Z152&gt;=1196,"17.2",IF(Z152&gt;=1081,"18.7",IF(Z152&gt;=971,"20.5",IF(Z152&gt;=856,"20.8",IF(Z152&gt;=741,"21.0",IF(Z152&gt;=601,"21.8","22.5")))))))))))))))))</f>
        <v>8.7</v>
      </c>
      <c r="N152" s="16" t="str">
        <f>IF(Z152="","",(IF(Z152&gt;=2271,"10.6",IF(Z152&gt;=2101,"11.9",IF(Z152&gt;=1991,"12.7",IF(Z152&gt;=1871,"13.5",IF(Z152&gt;=1761,"14.4",IF(Z152&gt;=1651,"15.4",IF(Z152&gt;=1531,"16.5",IF(Z152&gt;=1421,"17.6",IF(Z152&gt;=1311,"19.0",IF(Z152&gt;=1196,"20.3",IF(Z152&gt;=1081,"21.8",IF(Z152&gt;=971,"23.4",IF(Z152&gt;=856,"23.7",IF(Z152&gt;=741,"24.5","24.6"))))))))))))))))</f>
        <v>11.9</v>
      </c>
      <c r="O152" s="15" t="str">
        <f>IF(Z152="","",IF(AE152="",TEXT(AB152,"#,##0.0"),IF(AB152-AE152&gt;0,CONCATENATE(TEXT(AE152,"#,##0.0"),"~",TEXT(AB152,"#,##0.0")),TEXT(AB152,"#,##0.0"))))</f>
        <v>16.0~16.3</v>
      </c>
      <c r="P152" s="13" t="s">
        <v>17</v>
      </c>
      <c r="Q152" s="14" t="s">
        <v>9</v>
      </c>
      <c r="R152" s="13" t="s">
        <v>16</v>
      </c>
      <c r="S152" s="12"/>
      <c r="T152" s="11" t="str">
        <f>IF((LEFT(D152,1)="6"),"☆☆☆☆☆",IF((LEFT(D152,1)="5"),"☆☆☆☆",IF((LEFT(D152,1)="4"),"☆☆☆"," ")))</f>
        <v>☆☆☆</v>
      </c>
      <c r="U152" s="10">
        <f>IF(K152="","",ROUNDDOWN(K152/M152*100,0))</f>
        <v>100</v>
      </c>
      <c r="V152" s="9">
        <f>IF(K152="","",ROUNDDOWN(K152/N152*100,0))</f>
        <v>73</v>
      </c>
      <c r="W152" s="9" t="str">
        <f>IF(Z152="","",IF(AF152="",IF(AC152&lt;55,"",AC152),IF(AF152-AC152&gt;0,CONCATENATE(AC152,"~",AF152),AC152)))</f>
        <v>53~54</v>
      </c>
      <c r="X152" s="8" t="str">
        <f>IF(AC152&lt;55,"",AD152)</f>
        <v/>
      </c>
      <c r="Z152" s="7">
        <v>2240</v>
      </c>
      <c r="AA152" s="7">
        <v>2270</v>
      </c>
      <c r="AB152" s="6">
        <f>IF(Z152="","",(ROUND(IF(Z152&gt;=2759,9.5,IF(Z152&lt;2759,(-2.47/1000000*Z152*Z152)-(8.52/10000*Z152)+30.65)),1)))</f>
        <v>16.3</v>
      </c>
      <c r="AC152" s="5">
        <f>IF(K152="","",ROUNDDOWN(K152/AB152*100,0))</f>
        <v>53</v>
      </c>
      <c r="AD152" s="5" t="str">
        <f>IF(AC152="","",IF(AC152&gt;=125,"★7.5",IF(AC152&gt;=120,"★7.0",IF(AC152&gt;=115,"★6.5",IF(AC152&gt;=110,"★6.0",IF(AC152&gt;=105,"★5.5",IF(AC152&gt;=100,"★5.0",IF(AC152&gt;=95,"★4.5",IF(AC152&gt;=90,"★4.0",IF(AC152&gt;=85,"★3.5",IF(AC152&gt;=80,"★3.0",IF(AC152&gt;=75,"★2.5",IF(AC152&gt;=70,"★2.0",IF(AC152&gt;=65,"★1.5",IF(AC152&gt;=60,"★1.0",IF(AC152&gt;=55,"★0.5"," "))))))))))))))))</f>
        <v xml:space="preserve"> </v>
      </c>
      <c r="AE152" s="6">
        <f>IF(AA152="","",(ROUND(IF(AA152&gt;=2759,9.5,IF(AA152&lt;2759,(-2.47/1000000*AA152*AA152)-(8.52/10000*AA152)+30.65)),1)))</f>
        <v>16</v>
      </c>
      <c r="AF152" s="5">
        <f>IF(AE152="","",IF(K152="","",ROUNDDOWN(K152/AE152*100,0)))</f>
        <v>54</v>
      </c>
      <c r="AG152" s="5" t="str">
        <f>IF(AF152="","",IF(AF152&gt;=125,"★7.5",IF(AF152&gt;=120,"★7.0",IF(AF152&gt;=115,"★6.5",IF(AF152&gt;=110,"★6.0",IF(AF152&gt;=105,"★5.5",IF(AF152&gt;=100,"★5.0",IF(AF152&gt;=95,"★4.5",IF(AF152&gt;=90,"★4.0",IF(AF152&gt;=85,"★3.5",IF(AF152&gt;=80,"★3.0",IF(AF152&gt;=75,"★2.5",IF(AF152&gt;=70,"★2.0",IF(AF152&gt;=65,"★1.5",IF(AF152&gt;=60,"★1.0",IF(AF152&gt;=55,"★0.5"," "))))))))))))))))</f>
        <v xml:space="preserve"> </v>
      </c>
      <c r="AH152" s="4"/>
    </row>
    <row r="153" spans="1:34" ht="33.75" x14ac:dyDescent="0.2">
      <c r="A153" s="28"/>
      <c r="B153" s="27"/>
      <c r="C153" s="26"/>
      <c r="D153" s="12" t="s">
        <v>21</v>
      </c>
      <c r="E153" s="22" t="s">
        <v>34</v>
      </c>
      <c r="F153" s="14" t="s">
        <v>19</v>
      </c>
      <c r="G153" s="13">
        <v>3.9820000000000002</v>
      </c>
      <c r="H153" s="14" t="s">
        <v>18</v>
      </c>
      <c r="I153" s="21" t="str">
        <f>IF(Z153="","",(IF(AA153-Z153&gt;0,CONCATENATE(TEXT(Z153,"#,##0"),"~",TEXT(AA153,"#,##0")),TEXT(Z153,"#,##0"))))</f>
        <v>2,290~2,380</v>
      </c>
      <c r="J153" s="20">
        <v>4</v>
      </c>
      <c r="K153" s="19">
        <v>8.6999999999999993</v>
      </c>
      <c r="L153" s="18">
        <f>IF(K153&gt;0,1/K153*34.6*67.1,"")</f>
        <v>266.85747126436786</v>
      </c>
      <c r="M153" s="17" t="str">
        <f>IF(Z153="","",(IF(Z153&gt;=2271,"7.4",IF(Z153&gt;=2101,"8.7",IF(Z153&gt;=1991,"9.4",IF(Z153&gt;=1871,"10.2",IF(Z153&gt;=1761,"11.1",IF(Z153&gt;=1651,"12.2",IF(Z153&gt;=1531,"13.2",IF(Z153&gt;=1421,"14.4",IF(Z153&gt;=1311,"15.8",IF(Z153&gt;=1196,"17.2",IF(Z153&gt;=1081,"18.7",IF(Z153&gt;=971,"20.5",IF(Z153&gt;=856,"20.8",IF(Z153&gt;=741,"21.0",IF(Z153&gt;=601,"21.8","22.5")))))))))))))))))</f>
        <v>7.4</v>
      </c>
      <c r="N153" s="16" t="str">
        <f>IF(Z153="","",(IF(Z153&gt;=2271,"10.6",IF(Z153&gt;=2101,"11.9",IF(Z153&gt;=1991,"12.7",IF(Z153&gt;=1871,"13.5",IF(Z153&gt;=1761,"14.4",IF(Z153&gt;=1651,"15.4",IF(Z153&gt;=1531,"16.5",IF(Z153&gt;=1421,"17.6",IF(Z153&gt;=1311,"19.0",IF(Z153&gt;=1196,"20.3",IF(Z153&gt;=1081,"21.8",IF(Z153&gt;=971,"23.4",IF(Z153&gt;=856,"23.7",IF(Z153&gt;=741,"24.5","24.6"))))))))))))))))</f>
        <v>10.6</v>
      </c>
      <c r="O153" s="15" t="str">
        <f>IF(Z153="","",IF(AE153="",TEXT(AB153,"#,##0.0"),IF(AB153-AE153&gt;0,CONCATENATE(TEXT(AE153,"#,##0.0"),"~",TEXT(AB153,"#,##0.0")),TEXT(AB153,"#,##0.0"))))</f>
        <v>14.6~15.7</v>
      </c>
      <c r="P153" s="13" t="s">
        <v>17</v>
      </c>
      <c r="Q153" s="14" t="s">
        <v>9</v>
      </c>
      <c r="R153" s="13" t="s">
        <v>16</v>
      </c>
      <c r="S153" s="12"/>
      <c r="T153" s="11" t="str">
        <f>IF((LEFT(D153,1)="6"),"☆☆☆☆☆",IF((LEFT(D153,1)="5"),"☆☆☆☆",IF((LEFT(D153,1)="4"),"☆☆☆"," ")))</f>
        <v>☆☆☆</v>
      </c>
      <c r="U153" s="10">
        <f>IF(K153="","",ROUNDDOWN(K153/M153*100,0))</f>
        <v>117</v>
      </c>
      <c r="V153" s="9">
        <f>IF(K153="","",ROUNDDOWN(K153/N153*100,0))</f>
        <v>82</v>
      </c>
      <c r="W153" s="9" t="str">
        <f>IF(Z153="","",IF(AF153="",IF(AC153&lt;55,"",AC153),IF(AF153-AC153&gt;0,CONCATENATE(AC153,"~",AF153),AC153)))</f>
        <v>55~59</v>
      </c>
      <c r="X153" s="8" t="str">
        <f>IF(AC153&lt;55,"",AD153)</f>
        <v>★0.5</v>
      </c>
      <c r="Z153" s="7">
        <v>2290</v>
      </c>
      <c r="AA153" s="7">
        <v>2380</v>
      </c>
      <c r="AB153" s="6">
        <f>IF(Z153="","",(ROUND(IF(Z153&gt;=2759,9.5,IF(Z153&lt;2759,(-2.47/1000000*Z153*Z153)-(8.52/10000*Z153)+30.65)),1)))</f>
        <v>15.7</v>
      </c>
      <c r="AC153" s="5">
        <f>IF(K153="","",ROUNDDOWN(K153/AB153*100,0))</f>
        <v>55</v>
      </c>
      <c r="AD153" s="5" t="str">
        <f>IF(AC153="","",IF(AC153&gt;=125,"★7.5",IF(AC153&gt;=120,"★7.0",IF(AC153&gt;=115,"★6.5",IF(AC153&gt;=110,"★6.0",IF(AC153&gt;=105,"★5.5",IF(AC153&gt;=100,"★5.0",IF(AC153&gt;=95,"★4.5",IF(AC153&gt;=90,"★4.0",IF(AC153&gt;=85,"★3.5",IF(AC153&gt;=80,"★3.0",IF(AC153&gt;=75,"★2.5",IF(AC153&gt;=70,"★2.0",IF(AC153&gt;=65,"★1.5",IF(AC153&gt;=60,"★1.0",IF(AC153&gt;=55,"★0.5"," "))))))))))))))))</f>
        <v>★0.5</v>
      </c>
      <c r="AE153" s="6">
        <f>IF(AA153="","",(ROUND(IF(AA153&gt;=2759,9.5,IF(AA153&lt;2759,(-2.47/1000000*AA153*AA153)-(8.52/10000*AA153)+30.65)),1)))</f>
        <v>14.6</v>
      </c>
      <c r="AF153" s="5">
        <f>IF(AE153="","",IF(K153="","",ROUNDDOWN(K153/AE153*100,0)))</f>
        <v>59</v>
      </c>
      <c r="AG153" s="5" t="str">
        <f>IF(AF153="","",IF(AF153&gt;=125,"★7.5",IF(AF153&gt;=120,"★7.0",IF(AF153&gt;=115,"★6.5",IF(AF153&gt;=110,"★6.0",IF(AF153&gt;=105,"★5.5",IF(AF153&gt;=100,"★5.0",IF(AF153&gt;=95,"★4.5",IF(AF153&gt;=90,"★4.0",IF(AF153&gt;=85,"★3.5",IF(AF153&gt;=80,"★3.0",IF(AF153&gt;=75,"★2.5",IF(AF153&gt;=70,"★2.0",IF(AF153&gt;=65,"★1.5",IF(AF153&gt;=60,"★1.0",IF(AF153&gt;=55,"★0.5"," "))))))))))))))))</f>
        <v>★0.5</v>
      </c>
      <c r="AH153" s="4"/>
    </row>
    <row r="154" spans="1:34" ht="24" customHeight="1" x14ac:dyDescent="0.2">
      <c r="A154" s="28"/>
      <c r="B154" s="27"/>
      <c r="C154" s="26"/>
      <c r="D154" s="12" t="s">
        <v>21</v>
      </c>
      <c r="E154" s="22" t="s">
        <v>33</v>
      </c>
      <c r="F154" s="14" t="s">
        <v>19</v>
      </c>
      <c r="G154" s="13">
        <v>3.9820000000000002</v>
      </c>
      <c r="H154" s="14" t="s">
        <v>18</v>
      </c>
      <c r="I154" s="21" t="str">
        <f>IF(Z154="","",(IF(AA154-Z154&gt;0,CONCATENATE(TEXT(Z154,"#,##0"),"~",TEXT(AA154,"#,##0")),TEXT(Z154,"#,##0"))))</f>
        <v>2,300~2,360</v>
      </c>
      <c r="J154" s="20">
        <v>5</v>
      </c>
      <c r="K154" s="19">
        <v>8.6999999999999993</v>
      </c>
      <c r="L154" s="18">
        <f>IF(K154&gt;0,1/K154*34.6*67.1,"")</f>
        <v>266.85747126436786</v>
      </c>
      <c r="M154" s="17" t="str">
        <f>IF(Z154="","",(IF(Z154&gt;=2271,"7.4",IF(Z154&gt;=2101,"8.7",IF(Z154&gt;=1991,"9.4",IF(Z154&gt;=1871,"10.2",IF(Z154&gt;=1761,"11.1",IF(Z154&gt;=1651,"12.2",IF(Z154&gt;=1531,"13.2",IF(Z154&gt;=1421,"14.4",IF(Z154&gt;=1311,"15.8",IF(Z154&gt;=1196,"17.2",IF(Z154&gt;=1081,"18.7",IF(Z154&gt;=971,"20.5",IF(Z154&gt;=856,"20.8",IF(Z154&gt;=741,"21.0",IF(Z154&gt;=601,"21.8","22.5")))))))))))))))))</f>
        <v>7.4</v>
      </c>
      <c r="N154" s="16" t="str">
        <f>IF(Z154="","",(IF(Z154&gt;=2271,"10.6",IF(Z154&gt;=2101,"11.9",IF(Z154&gt;=1991,"12.7",IF(Z154&gt;=1871,"13.5",IF(Z154&gt;=1761,"14.4",IF(Z154&gt;=1651,"15.4",IF(Z154&gt;=1531,"16.5",IF(Z154&gt;=1421,"17.6",IF(Z154&gt;=1311,"19.0",IF(Z154&gt;=1196,"20.3",IF(Z154&gt;=1081,"21.8",IF(Z154&gt;=971,"23.4",IF(Z154&gt;=856,"23.7",IF(Z154&gt;=741,"24.5","24.6"))))))))))))))))</f>
        <v>10.6</v>
      </c>
      <c r="O154" s="15" t="str">
        <f>IF(Z154="","",IF(AE154="",TEXT(AB154,"#,##0.0"),IF(AB154-AE154&gt;0,CONCATENATE(TEXT(AE154,"#,##0.0"),"~",TEXT(AB154,"#,##0.0")),TEXT(AB154,"#,##0.0"))))</f>
        <v>14.9~15.6</v>
      </c>
      <c r="P154" s="13" t="s">
        <v>17</v>
      </c>
      <c r="Q154" s="14" t="s">
        <v>9</v>
      </c>
      <c r="R154" s="13" t="s">
        <v>16</v>
      </c>
      <c r="S154" s="12"/>
      <c r="T154" s="11" t="str">
        <f>IF((LEFT(D154,1)="6"),"☆☆☆☆☆",IF((LEFT(D154,1)="5"),"☆☆☆☆",IF((LEFT(D154,1)="4"),"☆☆☆"," ")))</f>
        <v>☆☆☆</v>
      </c>
      <c r="U154" s="10">
        <f>IF(K154="","",ROUNDDOWN(K154/M154*100,0))</f>
        <v>117</v>
      </c>
      <c r="V154" s="9">
        <f>IF(K154="","",ROUNDDOWN(K154/N154*100,0))</f>
        <v>82</v>
      </c>
      <c r="W154" s="9" t="str">
        <f>IF(Z154="","",IF(AF154="",IF(AC154&lt;55,"",AC154),IF(AF154-AC154&gt;0,CONCATENATE(AC154,"~",AF154),AC154)))</f>
        <v>55~58</v>
      </c>
      <c r="X154" s="8" t="str">
        <f>IF(AC154&lt;55,"",AD154)</f>
        <v>★0.5</v>
      </c>
      <c r="Z154" s="7">
        <v>2300</v>
      </c>
      <c r="AA154" s="7">
        <v>2360</v>
      </c>
      <c r="AB154" s="6">
        <f>IF(Z154="","",(ROUND(IF(Z154&gt;=2759,9.5,IF(Z154&lt;2759,(-2.47/1000000*Z154*Z154)-(8.52/10000*Z154)+30.65)),1)))</f>
        <v>15.6</v>
      </c>
      <c r="AC154" s="5">
        <f>IF(K154="","",ROUNDDOWN(K154/AB154*100,0))</f>
        <v>55</v>
      </c>
      <c r="AD154" s="5" t="str">
        <f>IF(AC154="","",IF(AC154&gt;=125,"★7.5",IF(AC154&gt;=120,"★7.0",IF(AC154&gt;=115,"★6.5",IF(AC154&gt;=110,"★6.0",IF(AC154&gt;=105,"★5.5",IF(AC154&gt;=100,"★5.0",IF(AC154&gt;=95,"★4.5",IF(AC154&gt;=90,"★4.0",IF(AC154&gt;=85,"★3.5",IF(AC154&gt;=80,"★3.0",IF(AC154&gt;=75,"★2.5",IF(AC154&gt;=70,"★2.0",IF(AC154&gt;=65,"★1.5",IF(AC154&gt;=60,"★1.0",IF(AC154&gt;=55,"★0.5"," "))))))))))))))))</f>
        <v>★0.5</v>
      </c>
      <c r="AE154" s="6">
        <f>IF(AA154="","",(ROUND(IF(AA154&gt;=2759,9.5,IF(AA154&lt;2759,(-2.47/1000000*AA154*AA154)-(8.52/10000*AA154)+30.65)),1)))</f>
        <v>14.9</v>
      </c>
      <c r="AF154" s="5">
        <f>IF(AE154="","",IF(K154="","",ROUNDDOWN(K154/AE154*100,0)))</f>
        <v>58</v>
      </c>
      <c r="AG154" s="5" t="str">
        <f>IF(AF154="","",IF(AF154&gt;=125,"★7.5",IF(AF154&gt;=120,"★7.0",IF(AF154&gt;=115,"★6.5",IF(AF154&gt;=110,"★6.0",IF(AF154&gt;=105,"★5.5",IF(AF154&gt;=100,"★5.0",IF(AF154&gt;=95,"★4.5",IF(AF154&gt;=90,"★4.0",IF(AF154&gt;=85,"★3.5",IF(AF154&gt;=80,"★3.0",IF(AF154&gt;=75,"★2.5",IF(AF154&gt;=70,"★2.0",IF(AF154&gt;=65,"★1.5",IF(AF154&gt;=60,"★1.0",IF(AF154&gt;=55,"★0.5"," "))))))))))))))))</f>
        <v>★0.5</v>
      </c>
      <c r="AH154" s="4"/>
    </row>
    <row r="155" spans="1:34" ht="24" customHeight="1" x14ac:dyDescent="0.2">
      <c r="A155" s="28"/>
      <c r="B155" s="27"/>
      <c r="C155" s="26"/>
      <c r="D155" s="12" t="s">
        <v>21</v>
      </c>
      <c r="E155" s="22" t="s">
        <v>32</v>
      </c>
      <c r="F155" s="14" t="s">
        <v>19</v>
      </c>
      <c r="G155" s="13">
        <v>3.9820000000000002</v>
      </c>
      <c r="H155" s="14" t="s">
        <v>18</v>
      </c>
      <c r="I155" s="21" t="str">
        <f>IF(Z155="","",(IF(AA155-Z155&gt;0,CONCATENATE(TEXT(Z155,"#,##0"),"~",TEXT(AA155,"#,##0")),TEXT(Z155,"#,##0"))))</f>
        <v>2,220~2,250</v>
      </c>
      <c r="J155" s="20">
        <v>5</v>
      </c>
      <c r="K155" s="19">
        <v>8.8000000000000007</v>
      </c>
      <c r="L155" s="18">
        <f>IF(K155&gt;0,1/K155*34.6*67.1,"")</f>
        <v>263.82499999999999</v>
      </c>
      <c r="M155" s="17" t="str">
        <f>IF(Z155="","",(IF(Z155&gt;=2271,"7.4",IF(Z155&gt;=2101,"8.7",IF(Z155&gt;=1991,"9.4",IF(Z155&gt;=1871,"10.2",IF(Z155&gt;=1761,"11.1",IF(Z155&gt;=1651,"12.2",IF(Z155&gt;=1531,"13.2",IF(Z155&gt;=1421,"14.4",IF(Z155&gt;=1311,"15.8",IF(Z155&gt;=1196,"17.2",IF(Z155&gt;=1081,"18.7",IF(Z155&gt;=971,"20.5",IF(Z155&gt;=856,"20.8",IF(Z155&gt;=741,"21.0",IF(Z155&gt;=601,"21.8","22.5")))))))))))))))))</f>
        <v>8.7</v>
      </c>
      <c r="N155" s="16" t="str">
        <f>IF(Z155="","",(IF(Z155&gt;=2271,"10.6",IF(Z155&gt;=2101,"11.9",IF(Z155&gt;=1991,"12.7",IF(Z155&gt;=1871,"13.5",IF(Z155&gt;=1761,"14.4",IF(Z155&gt;=1651,"15.4",IF(Z155&gt;=1531,"16.5",IF(Z155&gt;=1421,"17.6",IF(Z155&gt;=1311,"19.0",IF(Z155&gt;=1196,"20.3",IF(Z155&gt;=1081,"21.8",IF(Z155&gt;=971,"23.4",IF(Z155&gt;=856,"23.7",IF(Z155&gt;=741,"24.5","24.6"))))))))))))))))</f>
        <v>11.9</v>
      </c>
      <c r="O155" s="15" t="str">
        <f>IF(Z155="","",IF(AE155="",TEXT(AB155,"#,##0.0"),IF(AB155-AE155&gt;0,CONCATENATE(TEXT(AE155,"#,##0.0"),"~",TEXT(AB155,"#,##0.0")),TEXT(AB155,"#,##0.0"))))</f>
        <v>16.2~16.6</v>
      </c>
      <c r="P155" s="13" t="s">
        <v>17</v>
      </c>
      <c r="Q155" s="14" t="s">
        <v>9</v>
      </c>
      <c r="R155" s="13" t="s">
        <v>16</v>
      </c>
      <c r="S155" s="12"/>
      <c r="T155" s="11" t="str">
        <f>IF((LEFT(D155,1)="6"),"☆☆☆☆☆",IF((LEFT(D155,1)="5"),"☆☆☆☆",IF((LEFT(D155,1)="4"),"☆☆☆"," ")))</f>
        <v>☆☆☆</v>
      </c>
      <c r="U155" s="10">
        <f>IF(K155="","",ROUNDDOWN(K155/M155*100,0))</f>
        <v>101</v>
      </c>
      <c r="V155" s="9">
        <f>IF(K155="","",ROUNDDOWN(K155/N155*100,0))</f>
        <v>73</v>
      </c>
      <c r="W155" s="9" t="str">
        <f>IF(Z155="","",IF(AF155="",IF(AC155&lt;55,"",AC155),IF(AF155-AC155&gt;0,CONCATENATE(AC155,"~",AF155),AC155)))</f>
        <v>53~54</v>
      </c>
      <c r="X155" s="8" t="str">
        <f>IF(AC155&lt;55,"",AD155)</f>
        <v/>
      </c>
      <c r="Z155" s="7">
        <v>2220</v>
      </c>
      <c r="AA155" s="7">
        <v>2250</v>
      </c>
      <c r="AB155" s="6">
        <f>IF(Z155="","",(ROUND(IF(Z155&gt;=2759,9.5,IF(Z155&lt;2759,(-2.47/1000000*Z155*Z155)-(8.52/10000*Z155)+30.65)),1)))</f>
        <v>16.600000000000001</v>
      </c>
      <c r="AC155" s="5">
        <f>IF(K155="","",ROUNDDOWN(K155/AB155*100,0))</f>
        <v>53</v>
      </c>
      <c r="AD155" s="5" t="str">
        <f>IF(AC155="","",IF(AC155&gt;=125,"★7.5",IF(AC155&gt;=120,"★7.0",IF(AC155&gt;=115,"★6.5",IF(AC155&gt;=110,"★6.0",IF(AC155&gt;=105,"★5.5",IF(AC155&gt;=100,"★5.0",IF(AC155&gt;=95,"★4.5",IF(AC155&gt;=90,"★4.0",IF(AC155&gt;=85,"★3.5",IF(AC155&gt;=80,"★3.0",IF(AC155&gt;=75,"★2.5",IF(AC155&gt;=70,"★2.0",IF(AC155&gt;=65,"★1.5",IF(AC155&gt;=60,"★1.0",IF(AC155&gt;=55,"★0.5"," "))))))))))))))))</f>
        <v xml:space="preserve"> </v>
      </c>
      <c r="AE155" s="6">
        <f>IF(AA155="","",(ROUND(IF(AA155&gt;=2759,9.5,IF(AA155&lt;2759,(-2.47/1000000*AA155*AA155)-(8.52/10000*AA155)+30.65)),1)))</f>
        <v>16.2</v>
      </c>
      <c r="AF155" s="5">
        <f>IF(AE155="","",IF(K155="","",ROUNDDOWN(K155/AE155*100,0)))</f>
        <v>54</v>
      </c>
      <c r="AG155" s="5" t="str">
        <f>IF(AF155="","",IF(AF155&gt;=125,"★7.5",IF(AF155&gt;=120,"★7.0",IF(AF155&gt;=115,"★6.5",IF(AF155&gt;=110,"★6.0",IF(AF155&gt;=105,"★5.5",IF(AF155&gt;=100,"★5.0",IF(AF155&gt;=95,"★4.5",IF(AF155&gt;=90,"★4.0",IF(AF155&gt;=85,"★3.5",IF(AF155&gt;=80,"★3.0",IF(AF155&gt;=75,"★2.5",IF(AF155&gt;=70,"★2.0",IF(AF155&gt;=65,"★1.5",IF(AF155&gt;=60,"★1.0",IF(AF155&gt;=55,"★0.5"," "))))))))))))))))</f>
        <v xml:space="preserve"> </v>
      </c>
      <c r="AH155" s="4"/>
    </row>
    <row r="156" spans="1:34" ht="33.75" x14ac:dyDescent="0.2">
      <c r="A156" s="28"/>
      <c r="B156" s="27"/>
      <c r="C156" s="26"/>
      <c r="D156" s="12" t="s">
        <v>21</v>
      </c>
      <c r="E156" s="22" t="s">
        <v>31</v>
      </c>
      <c r="F156" s="14" t="s">
        <v>19</v>
      </c>
      <c r="G156" s="13">
        <v>3.9820000000000002</v>
      </c>
      <c r="H156" s="14" t="s">
        <v>18</v>
      </c>
      <c r="I156" s="21" t="str">
        <f>IF(Z156="","",(IF(AA156-Z156&gt;0,CONCATENATE(TEXT(Z156,"#,##0"),"~",TEXT(AA156,"#,##0")),TEXT(Z156,"#,##0"))))</f>
        <v>2,280~2,360</v>
      </c>
      <c r="J156" s="20">
        <v>5</v>
      </c>
      <c r="K156" s="19">
        <v>8.8000000000000007</v>
      </c>
      <c r="L156" s="18">
        <f>IF(K156&gt;0,1/K156*34.6*67.1,"")</f>
        <v>263.82499999999999</v>
      </c>
      <c r="M156" s="17" t="str">
        <f>IF(Z156="","",(IF(Z156&gt;=2271,"7.4",IF(Z156&gt;=2101,"8.7",IF(Z156&gt;=1991,"9.4",IF(Z156&gt;=1871,"10.2",IF(Z156&gt;=1761,"11.1",IF(Z156&gt;=1651,"12.2",IF(Z156&gt;=1531,"13.2",IF(Z156&gt;=1421,"14.4",IF(Z156&gt;=1311,"15.8",IF(Z156&gt;=1196,"17.2",IF(Z156&gt;=1081,"18.7",IF(Z156&gt;=971,"20.5",IF(Z156&gt;=856,"20.8",IF(Z156&gt;=741,"21.0",IF(Z156&gt;=601,"21.8","22.5")))))))))))))))))</f>
        <v>7.4</v>
      </c>
      <c r="N156" s="16" t="str">
        <f>IF(Z156="","",(IF(Z156&gt;=2271,"10.6",IF(Z156&gt;=2101,"11.9",IF(Z156&gt;=1991,"12.7",IF(Z156&gt;=1871,"13.5",IF(Z156&gt;=1761,"14.4",IF(Z156&gt;=1651,"15.4",IF(Z156&gt;=1531,"16.5",IF(Z156&gt;=1421,"17.6",IF(Z156&gt;=1311,"19.0",IF(Z156&gt;=1196,"20.3",IF(Z156&gt;=1081,"21.8",IF(Z156&gt;=971,"23.4",IF(Z156&gt;=856,"23.7",IF(Z156&gt;=741,"24.5","24.6"))))))))))))))))</f>
        <v>10.6</v>
      </c>
      <c r="O156" s="15" t="str">
        <f>IF(Z156="","",IF(AE156="",TEXT(AB156,"#,##0.0"),IF(AB156-AE156&gt;0,CONCATENATE(TEXT(AE156,"#,##0.0"),"~",TEXT(AB156,"#,##0.0")),TEXT(AB156,"#,##0.0"))))</f>
        <v>14.9~15.9</v>
      </c>
      <c r="P156" s="13" t="s">
        <v>17</v>
      </c>
      <c r="Q156" s="14" t="s">
        <v>9</v>
      </c>
      <c r="R156" s="13" t="s">
        <v>16</v>
      </c>
      <c r="S156" s="12"/>
      <c r="T156" s="11" t="str">
        <f>IF((LEFT(D156,1)="6"),"☆☆☆☆☆",IF((LEFT(D156,1)="5"),"☆☆☆☆",IF((LEFT(D156,1)="4"),"☆☆☆"," ")))</f>
        <v>☆☆☆</v>
      </c>
      <c r="U156" s="10">
        <f>IF(K156="","",ROUNDDOWN(K156/M156*100,0))</f>
        <v>118</v>
      </c>
      <c r="V156" s="9">
        <f>IF(K156="","",ROUNDDOWN(K156/N156*100,0))</f>
        <v>83</v>
      </c>
      <c r="W156" s="9" t="str">
        <f>IF(Z156="","",IF(AF156="",IF(AC156&lt;55,"",AC156),IF(AF156-AC156&gt;0,CONCATENATE(AC156,"~",AF156),AC156)))</f>
        <v>55~59</v>
      </c>
      <c r="X156" s="8" t="str">
        <f>IF(AC156&lt;55,"",AD156)</f>
        <v>★0.5</v>
      </c>
      <c r="Z156" s="7">
        <v>2280</v>
      </c>
      <c r="AA156" s="7">
        <v>2360</v>
      </c>
      <c r="AB156" s="6">
        <f>IF(Z156="","",(ROUND(IF(Z156&gt;=2759,9.5,IF(Z156&lt;2759,(-2.47/1000000*Z156*Z156)-(8.52/10000*Z156)+30.65)),1)))</f>
        <v>15.9</v>
      </c>
      <c r="AC156" s="5">
        <f>IF(K156="","",ROUNDDOWN(K156/AB156*100,0))</f>
        <v>55</v>
      </c>
      <c r="AD156" s="5" t="str">
        <f>IF(AC156="","",IF(AC156&gt;=125,"★7.5",IF(AC156&gt;=120,"★7.0",IF(AC156&gt;=115,"★6.5",IF(AC156&gt;=110,"★6.0",IF(AC156&gt;=105,"★5.5",IF(AC156&gt;=100,"★5.0",IF(AC156&gt;=95,"★4.5",IF(AC156&gt;=90,"★4.0",IF(AC156&gt;=85,"★3.5",IF(AC156&gt;=80,"★3.0",IF(AC156&gt;=75,"★2.5",IF(AC156&gt;=70,"★2.0",IF(AC156&gt;=65,"★1.5",IF(AC156&gt;=60,"★1.0",IF(AC156&gt;=55,"★0.5"," "))))))))))))))))</f>
        <v>★0.5</v>
      </c>
      <c r="AE156" s="6">
        <f>IF(AA156="","",(ROUND(IF(AA156&gt;=2759,9.5,IF(AA156&lt;2759,(-2.47/1000000*AA156*AA156)-(8.52/10000*AA156)+30.65)),1)))</f>
        <v>14.9</v>
      </c>
      <c r="AF156" s="5">
        <f>IF(AE156="","",IF(K156="","",ROUNDDOWN(K156/AE156*100,0)))</f>
        <v>59</v>
      </c>
      <c r="AG156" s="5" t="str">
        <f>IF(AF156="","",IF(AF156&gt;=125,"★7.5",IF(AF156&gt;=120,"★7.0",IF(AF156&gt;=115,"★6.5",IF(AF156&gt;=110,"★6.0",IF(AF156&gt;=105,"★5.5",IF(AF156&gt;=100,"★5.0",IF(AF156&gt;=95,"★4.5",IF(AF156&gt;=90,"★4.0",IF(AF156&gt;=85,"★3.5",IF(AF156&gt;=80,"★3.0",IF(AF156&gt;=75,"★2.5",IF(AF156&gt;=70,"★2.0",IF(AF156&gt;=65,"★1.5",IF(AF156&gt;=60,"★1.0",IF(AF156&gt;=55,"★0.5"," "))))))))))))))))</f>
        <v>★0.5</v>
      </c>
      <c r="AH156" s="4"/>
    </row>
    <row r="157" spans="1:34" ht="24" customHeight="1" x14ac:dyDescent="0.2">
      <c r="A157" s="28"/>
      <c r="B157" s="27"/>
      <c r="C157" s="26"/>
      <c r="D157" s="12" t="s">
        <v>21</v>
      </c>
      <c r="E157" s="22" t="s">
        <v>30</v>
      </c>
      <c r="F157" s="14" t="s">
        <v>19</v>
      </c>
      <c r="G157" s="13">
        <v>3.9820000000000002</v>
      </c>
      <c r="H157" s="14" t="s">
        <v>18</v>
      </c>
      <c r="I157" s="21" t="str">
        <f>IF(Z157="","",(IF(AA157-Z157&gt;0,CONCATENATE(TEXT(Z157,"#,##0"),"~",TEXT(AA157,"#,##0")),TEXT(Z157,"#,##0"))))</f>
        <v>2,240</v>
      </c>
      <c r="J157" s="20">
        <v>4</v>
      </c>
      <c r="K157" s="19">
        <v>8.8000000000000007</v>
      </c>
      <c r="L157" s="18">
        <f>IF(K157&gt;0,1/K157*34.6*67.1,"")</f>
        <v>263.82499999999999</v>
      </c>
      <c r="M157" s="17" t="str">
        <f>IF(Z157="","",(IF(Z157&gt;=2271,"7.4",IF(Z157&gt;=2101,"8.7",IF(Z157&gt;=1991,"9.4",IF(Z157&gt;=1871,"10.2",IF(Z157&gt;=1761,"11.1",IF(Z157&gt;=1651,"12.2",IF(Z157&gt;=1531,"13.2",IF(Z157&gt;=1421,"14.4",IF(Z157&gt;=1311,"15.8",IF(Z157&gt;=1196,"17.2",IF(Z157&gt;=1081,"18.7",IF(Z157&gt;=971,"20.5",IF(Z157&gt;=856,"20.8",IF(Z157&gt;=741,"21.0",IF(Z157&gt;=601,"21.8","22.5")))))))))))))))))</f>
        <v>8.7</v>
      </c>
      <c r="N157" s="16" t="str">
        <f>IF(Z157="","",(IF(Z157&gt;=2271,"10.6",IF(Z157&gt;=2101,"11.9",IF(Z157&gt;=1991,"12.7",IF(Z157&gt;=1871,"13.5",IF(Z157&gt;=1761,"14.4",IF(Z157&gt;=1651,"15.4",IF(Z157&gt;=1531,"16.5",IF(Z157&gt;=1421,"17.6",IF(Z157&gt;=1311,"19.0",IF(Z157&gt;=1196,"20.3",IF(Z157&gt;=1081,"21.8",IF(Z157&gt;=971,"23.4",IF(Z157&gt;=856,"23.7",IF(Z157&gt;=741,"24.5","24.6"))))))))))))))))</f>
        <v>11.9</v>
      </c>
      <c r="O157" s="15" t="str">
        <f>IF(Z157="","",IF(AE157="",TEXT(AB157,"#,##0.0"),IF(AB157-AE157&gt;0,CONCATENATE(TEXT(AE157,"#,##0.0"),"~",TEXT(AB157,"#,##0.0")),TEXT(AB157,"#,##0.0"))))</f>
        <v>16.3</v>
      </c>
      <c r="P157" s="13" t="s">
        <v>17</v>
      </c>
      <c r="Q157" s="14" t="s">
        <v>9</v>
      </c>
      <c r="R157" s="13" t="s">
        <v>16</v>
      </c>
      <c r="S157" s="12"/>
      <c r="T157" s="11" t="str">
        <f>IF((LEFT(D157,1)="6"),"☆☆☆☆☆",IF((LEFT(D157,1)="5"),"☆☆☆☆",IF((LEFT(D157,1)="4"),"☆☆☆"," ")))</f>
        <v>☆☆☆</v>
      </c>
      <c r="U157" s="10">
        <f>IF(K157="","",ROUNDDOWN(K157/M157*100,0))</f>
        <v>101</v>
      </c>
      <c r="V157" s="9">
        <f>IF(K157="","",ROUNDDOWN(K157/N157*100,0))</f>
        <v>73</v>
      </c>
      <c r="W157" s="9">
        <f>IF(Z157="","",IF(AF157="",IF(AC157&lt;55,"",AC157),IF(AF157-AC157&gt;0,CONCATENATE(AC157,"~",AF157),AC157)))</f>
        <v>53</v>
      </c>
      <c r="X157" s="8" t="str">
        <f>IF(AC157&lt;55,"",AD157)</f>
        <v/>
      </c>
      <c r="Z157" s="7">
        <v>2240</v>
      </c>
      <c r="AA157" s="7">
        <v>2240</v>
      </c>
      <c r="AB157" s="6">
        <f>IF(Z157="","",(ROUND(IF(Z157&gt;=2759,9.5,IF(Z157&lt;2759,(-2.47/1000000*Z157*Z157)-(8.52/10000*Z157)+30.65)),1)))</f>
        <v>16.3</v>
      </c>
      <c r="AC157" s="5">
        <f>IF(K157="","",ROUNDDOWN(K157/AB157*100,0))</f>
        <v>53</v>
      </c>
      <c r="AD157" s="5" t="str">
        <f>IF(AC157="","",IF(AC157&gt;=125,"★7.5",IF(AC157&gt;=120,"★7.0",IF(AC157&gt;=115,"★6.5",IF(AC157&gt;=110,"★6.0",IF(AC157&gt;=105,"★5.5",IF(AC157&gt;=100,"★5.0",IF(AC157&gt;=95,"★4.5",IF(AC157&gt;=90,"★4.0",IF(AC157&gt;=85,"★3.5",IF(AC157&gt;=80,"★3.0",IF(AC157&gt;=75,"★2.5",IF(AC157&gt;=70,"★2.0",IF(AC157&gt;=65,"★1.5",IF(AC157&gt;=60,"★1.0",IF(AC157&gt;=55,"★0.5"," "))))))))))))))))</f>
        <v xml:space="preserve"> </v>
      </c>
      <c r="AE157" s="6">
        <f>IF(AA157="","",(ROUND(IF(AA157&gt;=2759,9.5,IF(AA157&lt;2759,(-2.47/1000000*AA157*AA157)-(8.52/10000*AA157)+30.65)),1)))</f>
        <v>16.3</v>
      </c>
      <c r="AF157" s="5">
        <f>IF(AE157="","",IF(K157="","",ROUNDDOWN(K157/AE157*100,0)))</f>
        <v>53</v>
      </c>
      <c r="AG157" s="5" t="str">
        <f>IF(AF157="","",IF(AF157&gt;=125,"★7.5",IF(AF157&gt;=120,"★7.0",IF(AF157&gt;=115,"★6.5",IF(AF157&gt;=110,"★6.0",IF(AF157&gt;=105,"★5.5",IF(AF157&gt;=100,"★5.0",IF(AF157&gt;=95,"★4.5",IF(AF157&gt;=90,"★4.0",IF(AF157&gt;=85,"★3.5",IF(AF157&gt;=80,"★3.0",IF(AF157&gt;=75,"★2.5",IF(AF157&gt;=70,"★2.0",IF(AF157&gt;=65,"★1.5",IF(AF157&gt;=60,"★1.0",IF(AF157&gt;=55,"★0.5"," "))))))))))))))))</f>
        <v xml:space="preserve"> </v>
      </c>
      <c r="AH157" s="4"/>
    </row>
    <row r="158" spans="1:34" ht="33.75" x14ac:dyDescent="0.2">
      <c r="A158" s="28"/>
      <c r="B158" s="27"/>
      <c r="C158" s="26"/>
      <c r="D158" s="12" t="s">
        <v>21</v>
      </c>
      <c r="E158" s="22" t="s">
        <v>29</v>
      </c>
      <c r="F158" s="14" t="s">
        <v>19</v>
      </c>
      <c r="G158" s="13">
        <v>3.9820000000000002</v>
      </c>
      <c r="H158" s="14" t="s">
        <v>18</v>
      </c>
      <c r="I158" s="21" t="str">
        <f>IF(Z158="","",(IF(AA158-Z158&gt;0,CONCATENATE(TEXT(Z158,"#,##0"),"~",TEXT(AA158,"#,##0")),TEXT(Z158,"#,##0"))))</f>
        <v>2,290~2,350</v>
      </c>
      <c r="J158" s="20">
        <v>4</v>
      </c>
      <c r="K158" s="19">
        <v>8.8000000000000007</v>
      </c>
      <c r="L158" s="18">
        <f>IF(K158&gt;0,1/K158*34.6*67.1,"")</f>
        <v>263.82499999999999</v>
      </c>
      <c r="M158" s="17" t="str">
        <f>IF(Z158="","",(IF(Z158&gt;=2271,"7.4",IF(Z158&gt;=2101,"8.7",IF(Z158&gt;=1991,"9.4",IF(Z158&gt;=1871,"10.2",IF(Z158&gt;=1761,"11.1",IF(Z158&gt;=1651,"12.2",IF(Z158&gt;=1531,"13.2",IF(Z158&gt;=1421,"14.4",IF(Z158&gt;=1311,"15.8",IF(Z158&gt;=1196,"17.2",IF(Z158&gt;=1081,"18.7",IF(Z158&gt;=971,"20.5",IF(Z158&gt;=856,"20.8",IF(Z158&gt;=741,"21.0",IF(Z158&gt;=601,"21.8","22.5")))))))))))))))))</f>
        <v>7.4</v>
      </c>
      <c r="N158" s="16" t="str">
        <f>IF(Z158="","",(IF(Z158&gt;=2271,"10.6",IF(Z158&gt;=2101,"11.9",IF(Z158&gt;=1991,"12.7",IF(Z158&gt;=1871,"13.5",IF(Z158&gt;=1761,"14.4",IF(Z158&gt;=1651,"15.4",IF(Z158&gt;=1531,"16.5",IF(Z158&gt;=1421,"17.6",IF(Z158&gt;=1311,"19.0",IF(Z158&gt;=1196,"20.3",IF(Z158&gt;=1081,"21.8",IF(Z158&gt;=971,"23.4",IF(Z158&gt;=856,"23.7",IF(Z158&gt;=741,"24.5","24.6"))))))))))))))))</f>
        <v>10.6</v>
      </c>
      <c r="O158" s="15" t="str">
        <f>IF(Z158="","",IF(AE158="",TEXT(AB158,"#,##0.0"),IF(AB158-AE158&gt;0,CONCATENATE(TEXT(AE158,"#,##0.0"),"~",TEXT(AB158,"#,##0.0")),TEXT(AB158,"#,##0.0"))))</f>
        <v>15.0~15.7</v>
      </c>
      <c r="P158" s="13" t="s">
        <v>17</v>
      </c>
      <c r="Q158" s="14" t="s">
        <v>9</v>
      </c>
      <c r="R158" s="13" t="s">
        <v>16</v>
      </c>
      <c r="S158" s="12"/>
      <c r="T158" s="11" t="str">
        <f>IF((LEFT(D158,1)="6"),"☆☆☆☆☆",IF((LEFT(D158,1)="5"),"☆☆☆☆",IF((LEFT(D158,1)="4"),"☆☆☆"," ")))</f>
        <v>☆☆☆</v>
      </c>
      <c r="U158" s="10">
        <f>IF(K158="","",ROUNDDOWN(K158/M158*100,0))</f>
        <v>118</v>
      </c>
      <c r="V158" s="9">
        <f>IF(K158="","",ROUNDDOWN(K158/N158*100,0))</f>
        <v>83</v>
      </c>
      <c r="W158" s="9" t="str">
        <f>IF(Z158="","",IF(AF158="",IF(AC158&lt;55,"",AC158),IF(AF158-AC158&gt;0,CONCATENATE(AC158,"~",AF158),AC158)))</f>
        <v>56~58</v>
      </c>
      <c r="X158" s="8" t="str">
        <f>IF(AC158&lt;55,"",AD158)</f>
        <v>★0.5</v>
      </c>
      <c r="Z158" s="7">
        <v>2290</v>
      </c>
      <c r="AA158" s="7">
        <v>2350</v>
      </c>
      <c r="AB158" s="6">
        <f>IF(Z158="","",(ROUND(IF(Z158&gt;=2759,9.5,IF(Z158&lt;2759,(-2.47/1000000*Z158*Z158)-(8.52/10000*Z158)+30.65)),1)))</f>
        <v>15.7</v>
      </c>
      <c r="AC158" s="5">
        <f>IF(K158="","",ROUNDDOWN(K158/AB158*100,0))</f>
        <v>56</v>
      </c>
      <c r="AD158" s="5" t="str">
        <f>IF(AC158="","",IF(AC158&gt;=125,"★7.5",IF(AC158&gt;=120,"★7.0",IF(AC158&gt;=115,"★6.5",IF(AC158&gt;=110,"★6.0",IF(AC158&gt;=105,"★5.5",IF(AC158&gt;=100,"★5.0",IF(AC158&gt;=95,"★4.5",IF(AC158&gt;=90,"★4.0",IF(AC158&gt;=85,"★3.5",IF(AC158&gt;=80,"★3.0",IF(AC158&gt;=75,"★2.5",IF(AC158&gt;=70,"★2.0",IF(AC158&gt;=65,"★1.5",IF(AC158&gt;=60,"★1.0",IF(AC158&gt;=55,"★0.5"," "))))))))))))))))</f>
        <v>★0.5</v>
      </c>
      <c r="AE158" s="6">
        <f>IF(AA158="","",(ROUND(IF(AA158&gt;=2759,9.5,IF(AA158&lt;2759,(-2.47/1000000*AA158*AA158)-(8.52/10000*AA158)+30.65)),1)))</f>
        <v>15</v>
      </c>
      <c r="AF158" s="5">
        <f>IF(AE158="","",IF(K158="","",ROUNDDOWN(K158/AE158*100,0)))</f>
        <v>58</v>
      </c>
      <c r="AG158" s="5" t="str">
        <f>IF(AF158="","",IF(AF158&gt;=125,"★7.5",IF(AF158&gt;=120,"★7.0",IF(AF158&gt;=115,"★6.5",IF(AF158&gt;=110,"★6.0",IF(AF158&gt;=105,"★5.5",IF(AF158&gt;=100,"★5.0",IF(AF158&gt;=95,"★4.5",IF(AF158&gt;=90,"★4.0",IF(AF158&gt;=85,"★3.5",IF(AF158&gt;=80,"★3.0",IF(AF158&gt;=75,"★2.5",IF(AF158&gt;=70,"★2.0",IF(AF158&gt;=65,"★1.5",IF(AF158&gt;=60,"★1.0",IF(AF158&gt;=55,"★0.5"," "))))))))))))))))</f>
        <v>★0.5</v>
      </c>
      <c r="AH158" s="4"/>
    </row>
    <row r="159" spans="1:34" ht="24" customHeight="1" x14ac:dyDescent="0.2">
      <c r="A159" s="28"/>
      <c r="B159" s="27"/>
      <c r="C159" s="26"/>
      <c r="D159" s="12" t="s">
        <v>21</v>
      </c>
      <c r="E159" s="22" t="s">
        <v>28</v>
      </c>
      <c r="F159" s="14" t="s">
        <v>19</v>
      </c>
      <c r="G159" s="13">
        <v>3.9820000000000002</v>
      </c>
      <c r="H159" s="14" t="s">
        <v>18</v>
      </c>
      <c r="I159" s="21" t="str">
        <f>IF(Z159="","",(IF(AA159-Z159&gt;0,CONCATENATE(TEXT(Z159,"#,##0"),"~",TEXT(AA159,"#,##0")),TEXT(Z159,"#,##0"))))</f>
        <v>2,270</v>
      </c>
      <c r="J159" s="20">
        <v>5</v>
      </c>
      <c r="K159" s="19">
        <v>8.8000000000000007</v>
      </c>
      <c r="L159" s="18">
        <f>IF(K159&gt;0,1/K159*34.6*67.1,"")</f>
        <v>263.82499999999999</v>
      </c>
      <c r="M159" s="17" t="str">
        <f>IF(Z159="","",(IF(Z159&gt;=2271,"7.4",IF(Z159&gt;=2101,"8.7",IF(Z159&gt;=1991,"9.4",IF(Z159&gt;=1871,"10.2",IF(Z159&gt;=1761,"11.1",IF(Z159&gt;=1651,"12.2",IF(Z159&gt;=1531,"13.2",IF(Z159&gt;=1421,"14.4",IF(Z159&gt;=1311,"15.8",IF(Z159&gt;=1196,"17.2",IF(Z159&gt;=1081,"18.7",IF(Z159&gt;=971,"20.5",IF(Z159&gt;=856,"20.8",IF(Z159&gt;=741,"21.0",IF(Z159&gt;=601,"21.8","22.5")))))))))))))))))</f>
        <v>8.7</v>
      </c>
      <c r="N159" s="16" t="str">
        <f>IF(Z159="","",(IF(Z159&gt;=2271,"10.6",IF(Z159&gt;=2101,"11.9",IF(Z159&gt;=1991,"12.7",IF(Z159&gt;=1871,"13.5",IF(Z159&gt;=1761,"14.4",IF(Z159&gt;=1651,"15.4",IF(Z159&gt;=1531,"16.5",IF(Z159&gt;=1421,"17.6",IF(Z159&gt;=1311,"19.0",IF(Z159&gt;=1196,"20.3",IF(Z159&gt;=1081,"21.8",IF(Z159&gt;=971,"23.4",IF(Z159&gt;=856,"23.7",IF(Z159&gt;=741,"24.5","24.6"))))))))))))))))</f>
        <v>11.9</v>
      </c>
      <c r="O159" s="15" t="str">
        <f>IF(Z159="","",IF(AE159="",TEXT(AB159,"#,##0.0"),IF(AB159-AE159&gt;0,CONCATENATE(TEXT(AE159,"#,##0.0"),"~",TEXT(AB159,"#,##0.0")),TEXT(AB159,"#,##0.0"))))</f>
        <v>16.0</v>
      </c>
      <c r="P159" s="13" t="s">
        <v>17</v>
      </c>
      <c r="Q159" s="14" t="s">
        <v>9</v>
      </c>
      <c r="R159" s="13" t="s">
        <v>16</v>
      </c>
      <c r="S159" s="12"/>
      <c r="T159" s="11" t="str">
        <f>IF((LEFT(D159,1)="6"),"☆☆☆☆☆",IF((LEFT(D159,1)="5"),"☆☆☆☆",IF((LEFT(D159,1)="4"),"☆☆☆"," ")))</f>
        <v>☆☆☆</v>
      </c>
      <c r="U159" s="10">
        <f>IF(K159="","",ROUNDDOWN(K159/M159*100,0))</f>
        <v>101</v>
      </c>
      <c r="V159" s="9">
        <f>IF(K159="","",ROUNDDOWN(K159/N159*100,0))</f>
        <v>73</v>
      </c>
      <c r="W159" s="9">
        <f>IF(Z159="","",IF(AF159="",IF(AC159&lt;55,"",AC159),IF(AF159-AC159&gt;0,CONCATENATE(AC159,"~",AF159),AC159)))</f>
        <v>55</v>
      </c>
      <c r="X159" s="8" t="str">
        <f>IF(AC159&lt;55,"",AD159)</f>
        <v>★0.5</v>
      </c>
      <c r="Z159" s="7">
        <v>2270</v>
      </c>
      <c r="AA159" s="7">
        <v>2270</v>
      </c>
      <c r="AB159" s="6">
        <f>IF(Z159="","",(ROUND(IF(Z159&gt;=2759,9.5,IF(Z159&lt;2759,(-2.47/1000000*Z159*Z159)-(8.52/10000*Z159)+30.65)),1)))</f>
        <v>16</v>
      </c>
      <c r="AC159" s="5">
        <f>IF(K159="","",ROUNDDOWN(K159/AB159*100,0))</f>
        <v>55</v>
      </c>
      <c r="AD159" s="5" t="str">
        <f>IF(AC159="","",IF(AC159&gt;=125,"★7.5",IF(AC159&gt;=120,"★7.0",IF(AC159&gt;=115,"★6.5",IF(AC159&gt;=110,"★6.0",IF(AC159&gt;=105,"★5.5",IF(AC159&gt;=100,"★5.0",IF(AC159&gt;=95,"★4.5",IF(AC159&gt;=90,"★4.0",IF(AC159&gt;=85,"★3.5",IF(AC159&gt;=80,"★3.0",IF(AC159&gt;=75,"★2.5",IF(AC159&gt;=70,"★2.0",IF(AC159&gt;=65,"★1.5",IF(AC159&gt;=60,"★1.0",IF(AC159&gt;=55,"★0.5"," "))))))))))))))))</f>
        <v>★0.5</v>
      </c>
      <c r="AE159" s="6">
        <f>IF(AA159="","",(ROUND(IF(AA159&gt;=2759,9.5,IF(AA159&lt;2759,(-2.47/1000000*AA159*AA159)-(8.52/10000*AA159)+30.65)),1)))</f>
        <v>16</v>
      </c>
      <c r="AF159" s="5">
        <f>IF(AE159="","",IF(K159="","",ROUNDDOWN(K159/AE159*100,0)))</f>
        <v>55</v>
      </c>
      <c r="AG159" s="5" t="str">
        <f>IF(AF159="","",IF(AF159&gt;=125,"★7.5",IF(AF159&gt;=120,"★7.0",IF(AF159&gt;=115,"★6.5",IF(AF159&gt;=110,"★6.0",IF(AF159&gt;=105,"★5.5",IF(AF159&gt;=100,"★5.0",IF(AF159&gt;=95,"★4.5",IF(AF159&gt;=90,"★4.0",IF(AF159&gt;=85,"★3.5",IF(AF159&gt;=80,"★3.0",IF(AF159&gt;=75,"★2.5",IF(AF159&gt;=70,"★2.0",IF(AF159&gt;=65,"★1.5",IF(AF159&gt;=60,"★1.0",IF(AF159&gt;=55,"★0.5"," "))))))))))))))))</f>
        <v>★0.5</v>
      </c>
      <c r="AH159" s="4"/>
    </row>
    <row r="160" spans="1:34" ht="24" customHeight="1" x14ac:dyDescent="0.2">
      <c r="A160" s="28"/>
      <c r="B160" s="27"/>
      <c r="C160" s="26"/>
      <c r="D160" s="12" t="s">
        <v>21</v>
      </c>
      <c r="E160" s="22" t="s">
        <v>27</v>
      </c>
      <c r="F160" s="14" t="s">
        <v>19</v>
      </c>
      <c r="G160" s="13">
        <v>3.9820000000000002</v>
      </c>
      <c r="H160" s="14" t="s">
        <v>18</v>
      </c>
      <c r="I160" s="21" t="str">
        <f>IF(Z160="","",(IF(AA160-Z160&gt;0,CONCATENATE(TEXT(Z160,"#,##0"),"~",TEXT(AA160,"#,##0")),TEXT(Z160,"#,##0"))))</f>
        <v>2,270</v>
      </c>
      <c r="J160" s="20">
        <v>4</v>
      </c>
      <c r="K160" s="19">
        <v>8.8000000000000007</v>
      </c>
      <c r="L160" s="18">
        <f>IF(K160&gt;0,1/K160*34.6*67.1,"")</f>
        <v>263.82499999999999</v>
      </c>
      <c r="M160" s="17" t="str">
        <f>IF(Z160="","",(IF(Z160&gt;=2271,"7.4",IF(Z160&gt;=2101,"8.7",IF(Z160&gt;=1991,"9.4",IF(Z160&gt;=1871,"10.2",IF(Z160&gt;=1761,"11.1",IF(Z160&gt;=1651,"12.2",IF(Z160&gt;=1531,"13.2",IF(Z160&gt;=1421,"14.4",IF(Z160&gt;=1311,"15.8",IF(Z160&gt;=1196,"17.2",IF(Z160&gt;=1081,"18.7",IF(Z160&gt;=971,"20.5",IF(Z160&gt;=856,"20.8",IF(Z160&gt;=741,"21.0",IF(Z160&gt;=601,"21.8","22.5")))))))))))))))))</f>
        <v>8.7</v>
      </c>
      <c r="N160" s="16" t="str">
        <f>IF(Z160="","",(IF(Z160&gt;=2271,"10.6",IF(Z160&gt;=2101,"11.9",IF(Z160&gt;=1991,"12.7",IF(Z160&gt;=1871,"13.5",IF(Z160&gt;=1761,"14.4",IF(Z160&gt;=1651,"15.4",IF(Z160&gt;=1531,"16.5",IF(Z160&gt;=1421,"17.6",IF(Z160&gt;=1311,"19.0",IF(Z160&gt;=1196,"20.3",IF(Z160&gt;=1081,"21.8",IF(Z160&gt;=971,"23.4",IF(Z160&gt;=856,"23.7",IF(Z160&gt;=741,"24.5","24.6"))))))))))))))))</f>
        <v>11.9</v>
      </c>
      <c r="O160" s="15" t="str">
        <f>IF(Z160="","",IF(AE160="",TEXT(AB160,"#,##0.0"),IF(AB160-AE160&gt;0,CONCATENATE(TEXT(AE160,"#,##0.0"),"~",TEXT(AB160,"#,##0.0")),TEXT(AB160,"#,##0.0"))))</f>
        <v>16.0</v>
      </c>
      <c r="P160" s="13" t="s">
        <v>17</v>
      </c>
      <c r="Q160" s="14" t="s">
        <v>9</v>
      </c>
      <c r="R160" s="13" t="s">
        <v>16</v>
      </c>
      <c r="S160" s="12"/>
      <c r="T160" s="11" t="str">
        <f>IF((LEFT(D160,1)="6"),"☆☆☆☆☆",IF((LEFT(D160,1)="5"),"☆☆☆☆",IF((LEFT(D160,1)="4"),"☆☆☆"," ")))</f>
        <v>☆☆☆</v>
      </c>
      <c r="U160" s="10">
        <f>IF(K160="","",ROUNDDOWN(K160/M160*100,0))</f>
        <v>101</v>
      </c>
      <c r="V160" s="9">
        <f>IF(K160="","",ROUNDDOWN(K160/N160*100,0))</f>
        <v>73</v>
      </c>
      <c r="W160" s="9">
        <f>IF(Z160="","",IF(AF160="",IF(AC160&lt;55,"",AC160),IF(AF160-AC160&gt;0,CONCATENATE(AC160,"~",AF160),AC160)))</f>
        <v>55</v>
      </c>
      <c r="X160" s="8" t="str">
        <f>IF(AC160&lt;55,"",AD160)</f>
        <v>★0.5</v>
      </c>
      <c r="Z160" s="7">
        <v>2270</v>
      </c>
      <c r="AA160" s="7">
        <v>2270</v>
      </c>
      <c r="AB160" s="6">
        <f>IF(Z160="","",(ROUND(IF(Z160&gt;=2759,9.5,IF(Z160&lt;2759,(-2.47/1000000*Z160*Z160)-(8.52/10000*Z160)+30.65)),1)))</f>
        <v>16</v>
      </c>
      <c r="AC160" s="5">
        <f>IF(K160="","",ROUNDDOWN(K160/AB160*100,0))</f>
        <v>55</v>
      </c>
      <c r="AD160" s="5" t="str">
        <f>IF(AC160="","",IF(AC160&gt;=125,"★7.5",IF(AC160&gt;=120,"★7.0",IF(AC160&gt;=115,"★6.5",IF(AC160&gt;=110,"★6.0",IF(AC160&gt;=105,"★5.5",IF(AC160&gt;=100,"★5.0",IF(AC160&gt;=95,"★4.5",IF(AC160&gt;=90,"★4.0",IF(AC160&gt;=85,"★3.5",IF(AC160&gt;=80,"★3.0",IF(AC160&gt;=75,"★2.5",IF(AC160&gt;=70,"★2.0",IF(AC160&gt;=65,"★1.5",IF(AC160&gt;=60,"★1.0",IF(AC160&gt;=55,"★0.5"," "))))))))))))))))</f>
        <v>★0.5</v>
      </c>
      <c r="AE160" s="6">
        <f>IF(AA160="","",(ROUND(IF(AA160&gt;=2759,9.5,IF(AA160&lt;2759,(-2.47/1000000*AA160*AA160)-(8.52/10000*AA160)+30.65)),1)))</f>
        <v>16</v>
      </c>
      <c r="AF160" s="5">
        <f>IF(AE160="","",IF(K160="","",ROUNDDOWN(K160/AE160*100,0)))</f>
        <v>55</v>
      </c>
      <c r="AG160" s="5" t="str">
        <f>IF(AF160="","",IF(AF160&gt;=125,"★7.5",IF(AF160&gt;=120,"★7.0",IF(AF160&gt;=115,"★6.5",IF(AF160&gt;=110,"★6.0",IF(AF160&gt;=105,"★5.5",IF(AF160&gt;=100,"★5.0",IF(AF160&gt;=95,"★4.5",IF(AF160&gt;=90,"★4.0",IF(AF160&gt;=85,"★3.5",IF(AF160&gt;=80,"★3.0",IF(AF160&gt;=75,"★2.5",IF(AF160&gt;=70,"★2.0",IF(AF160&gt;=65,"★1.5",IF(AF160&gt;=60,"★1.0",IF(AF160&gt;=55,"★0.5"," "))))))))))))))))</f>
        <v>★0.5</v>
      </c>
      <c r="AH160" s="4"/>
    </row>
    <row r="161" spans="1:34" ht="24" customHeight="1" x14ac:dyDescent="0.2">
      <c r="A161" s="28"/>
      <c r="B161" s="27"/>
      <c r="C161" s="26"/>
      <c r="D161" s="12" t="s">
        <v>21</v>
      </c>
      <c r="E161" s="22" t="s">
        <v>26</v>
      </c>
      <c r="F161" s="14" t="s">
        <v>19</v>
      </c>
      <c r="G161" s="13">
        <v>3.9820000000000002</v>
      </c>
      <c r="H161" s="14" t="s">
        <v>18</v>
      </c>
      <c r="I161" s="21" t="str">
        <f>IF(Z161="","",(IF(AA161-Z161&gt;0,CONCATENATE(TEXT(Z161,"#,##0"),"~",TEXT(AA161,"#,##0")),TEXT(Z161,"#,##0"))))</f>
        <v>2,380</v>
      </c>
      <c r="J161" s="20">
        <v>4</v>
      </c>
      <c r="K161" s="19">
        <v>8.8000000000000007</v>
      </c>
      <c r="L161" s="18">
        <f>IF(K161&gt;0,1/K161*34.6*67.1,"")</f>
        <v>263.82499999999999</v>
      </c>
      <c r="M161" s="17" t="str">
        <f>IF(Z161="","",(IF(Z161&gt;=2271,"7.4",IF(Z161&gt;=2101,"8.7",IF(Z161&gt;=1991,"9.4",IF(Z161&gt;=1871,"10.2",IF(Z161&gt;=1761,"11.1",IF(Z161&gt;=1651,"12.2",IF(Z161&gt;=1531,"13.2",IF(Z161&gt;=1421,"14.4",IF(Z161&gt;=1311,"15.8",IF(Z161&gt;=1196,"17.2",IF(Z161&gt;=1081,"18.7",IF(Z161&gt;=971,"20.5",IF(Z161&gt;=856,"20.8",IF(Z161&gt;=741,"21.0",IF(Z161&gt;=601,"21.8","22.5")))))))))))))))))</f>
        <v>7.4</v>
      </c>
      <c r="N161" s="16" t="str">
        <f>IF(Z161="","",(IF(Z161&gt;=2271,"10.6",IF(Z161&gt;=2101,"11.9",IF(Z161&gt;=1991,"12.7",IF(Z161&gt;=1871,"13.5",IF(Z161&gt;=1761,"14.4",IF(Z161&gt;=1651,"15.4",IF(Z161&gt;=1531,"16.5",IF(Z161&gt;=1421,"17.6",IF(Z161&gt;=1311,"19.0",IF(Z161&gt;=1196,"20.3",IF(Z161&gt;=1081,"21.8",IF(Z161&gt;=971,"23.4",IF(Z161&gt;=856,"23.7",IF(Z161&gt;=741,"24.5","24.6"))))))))))))))))</f>
        <v>10.6</v>
      </c>
      <c r="O161" s="15" t="str">
        <f>IF(Z161="","",IF(AE161="",TEXT(AB161,"#,##0.0"),IF(AB161-AE161&gt;0,CONCATENATE(TEXT(AE161,"#,##0.0"),"~",TEXT(AB161,"#,##0.0")),TEXT(AB161,"#,##0.0"))))</f>
        <v>14.6</v>
      </c>
      <c r="P161" s="13" t="s">
        <v>17</v>
      </c>
      <c r="Q161" s="14" t="s">
        <v>9</v>
      </c>
      <c r="R161" s="13" t="s">
        <v>16</v>
      </c>
      <c r="S161" s="12"/>
      <c r="T161" s="11" t="str">
        <f>IF((LEFT(D161,1)="6"),"☆☆☆☆☆",IF((LEFT(D161,1)="5"),"☆☆☆☆",IF((LEFT(D161,1)="4"),"☆☆☆"," ")))</f>
        <v>☆☆☆</v>
      </c>
      <c r="U161" s="10">
        <f>IF(K161="","",ROUNDDOWN(K161/M161*100,0))</f>
        <v>118</v>
      </c>
      <c r="V161" s="9">
        <f>IF(K161="","",ROUNDDOWN(K161/N161*100,0))</f>
        <v>83</v>
      </c>
      <c r="W161" s="9">
        <f>IF(Z161="","",IF(AF161="",IF(AC161&lt;55,"",AC161),IF(AF161-AC161&gt;0,CONCATENATE(AC161,"~",AF161),AC161)))</f>
        <v>60</v>
      </c>
      <c r="X161" s="8" t="str">
        <f>IF(AC161&lt;55,"",AD161)</f>
        <v>★1.0</v>
      </c>
      <c r="Z161" s="7">
        <v>2380</v>
      </c>
      <c r="AA161" s="7">
        <v>2380</v>
      </c>
      <c r="AB161" s="6">
        <f>IF(Z161="","",(ROUND(IF(Z161&gt;=2759,9.5,IF(Z161&lt;2759,(-2.47/1000000*Z161*Z161)-(8.52/10000*Z161)+30.65)),1)))</f>
        <v>14.6</v>
      </c>
      <c r="AC161" s="5">
        <f>IF(K161="","",ROUNDDOWN(K161/AB161*100,0))</f>
        <v>60</v>
      </c>
      <c r="AD161" s="5" t="str">
        <f>IF(AC161="","",IF(AC161&gt;=125,"★7.5",IF(AC161&gt;=120,"★7.0",IF(AC161&gt;=115,"★6.5",IF(AC161&gt;=110,"★6.0",IF(AC161&gt;=105,"★5.5",IF(AC161&gt;=100,"★5.0",IF(AC161&gt;=95,"★4.5",IF(AC161&gt;=90,"★4.0",IF(AC161&gt;=85,"★3.5",IF(AC161&gt;=80,"★3.0",IF(AC161&gt;=75,"★2.5",IF(AC161&gt;=70,"★2.0",IF(AC161&gt;=65,"★1.5",IF(AC161&gt;=60,"★1.0",IF(AC161&gt;=55,"★0.5"," "))))))))))))))))</f>
        <v>★1.0</v>
      </c>
      <c r="AE161" s="6">
        <f>IF(AA161="","",(ROUND(IF(AA161&gt;=2759,9.5,IF(AA161&lt;2759,(-2.47/1000000*AA161*AA161)-(8.52/10000*AA161)+30.65)),1)))</f>
        <v>14.6</v>
      </c>
      <c r="AF161" s="5">
        <f>IF(AE161="","",IF(K161="","",ROUNDDOWN(K161/AE161*100,0)))</f>
        <v>60</v>
      </c>
      <c r="AG161" s="5" t="str">
        <f>IF(AF161="","",IF(AF161&gt;=125,"★7.5",IF(AF161&gt;=120,"★7.0",IF(AF161&gt;=115,"★6.5",IF(AF161&gt;=110,"★6.0",IF(AF161&gt;=105,"★5.5",IF(AF161&gt;=100,"★5.0",IF(AF161&gt;=95,"★4.5",IF(AF161&gt;=90,"★4.0",IF(AF161&gt;=85,"★3.5",IF(AF161&gt;=80,"★3.0",IF(AF161&gt;=75,"★2.5",IF(AF161&gt;=70,"★2.0",IF(AF161&gt;=65,"★1.5",IF(AF161&gt;=60,"★1.0",IF(AF161&gt;=55,"★0.5"," "))))))))))))))))</f>
        <v>★1.0</v>
      </c>
      <c r="AH161" s="4"/>
    </row>
    <row r="162" spans="1:34" ht="24" customHeight="1" x14ac:dyDescent="0.2">
      <c r="A162" s="28"/>
      <c r="B162" s="27"/>
      <c r="C162" s="26"/>
      <c r="D162" s="12" t="s">
        <v>21</v>
      </c>
      <c r="E162" s="22" t="s">
        <v>25</v>
      </c>
      <c r="F162" s="14" t="s">
        <v>19</v>
      </c>
      <c r="G162" s="13">
        <v>3.9820000000000002</v>
      </c>
      <c r="H162" s="14" t="s">
        <v>18</v>
      </c>
      <c r="I162" s="21" t="str">
        <f>IF(Z162="","",(IF(AA162-Z162&gt;0,CONCATENATE(TEXT(Z162,"#,##0"),"~",TEXT(AA162,"#,##0")),TEXT(Z162,"#,##0"))))</f>
        <v>2,260</v>
      </c>
      <c r="J162" s="20">
        <v>5</v>
      </c>
      <c r="K162" s="19">
        <v>9</v>
      </c>
      <c r="L162" s="18">
        <f>IF(K162&gt;0,1/K162*34.6*67.1,"")</f>
        <v>257.96222222222218</v>
      </c>
      <c r="M162" s="17" t="str">
        <f>IF(Z162="","",(IF(Z162&gt;=2271,"7.4",IF(Z162&gt;=2101,"8.7",IF(Z162&gt;=1991,"9.4",IF(Z162&gt;=1871,"10.2",IF(Z162&gt;=1761,"11.1",IF(Z162&gt;=1651,"12.2",IF(Z162&gt;=1531,"13.2",IF(Z162&gt;=1421,"14.4",IF(Z162&gt;=1311,"15.8",IF(Z162&gt;=1196,"17.2",IF(Z162&gt;=1081,"18.7",IF(Z162&gt;=971,"20.5",IF(Z162&gt;=856,"20.8",IF(Z162&gt;=741,"21.0",IF(Z162&gt;=601,"21.8","22.5")))))))))))))))))</f>
        <v>8.7</v>
      </c>
      <c r="N162" s="16" t="str">
        <f>IF(Z162="","",(IF(Z162&gt;=2271,"10.6",IF(Z162&gt;=2101,"11.9",IF(Z162&gt;=1991,"12.7",IF(Z162&gt;=1871,"13.5",IF(Z162&gt;=1761,"14.4",IF(Z162&gt;=1651,"15.4",IF(Z162&gt;=1531,"16.5",IF(Z162&gt;=1421,"17.6",IF(Z162&gt;=1311,"19.0",IF(Z162&gt;=1196,"20.3",IF(Z162&gt;=1081,"21.8",IF(Z162&gt;=971,"23.4",IF(Z162&gt;=856,"23.7",IF(Z162&gt;=741,"24.5","24.6"))))))))))))))))</f>
        <v>11.9</v>
      </c>
      <c r="O162" s="15" t="str">
        <f>IF(Z162="","",IF(AE162="",TEXT(AB162,"#,##0.0"),IF(AB162-AE162&gt;0,CONCATENATE(TEXT(AE162,"#,##0.0"),"~",TEXT(AB162,"#,##0.0")),TEXT(AB162,"#,##0.0"))))</f>
        <v>16.1</v>
      </c>
      <c r="P162" s="13" t="s">
        <v>17</v>
      </c>
      <c r="Q162" s="14" t="s">
        <v>9</v>
      </c>
      <c r="R162" s="13" t="s">
        <v>16</v>
      </c>
      <c r="S162" s="12"/>
      <c r="T162" s="11" t="str">
        <f>IF((LEFT(D162,1)="6"),"☆☆☆☆☆",IF((LEFT(D162,1)="5"),"☆☆☆☆",IF((LEFT(D162,1)="4"),"☆☆☆"," ")))</f>
        <v>☆☆☆</v>
      </c>
      <c r="U162" s="10">
        <f>IF(K162="","",ROUNDDOWN(K162/M162*100,0))</f>
        <v>103</v>
      </c>
      <c r="V162" s="9">
        <f>IF(K162="","",ROUNDDOWN(K162/N162*100,0))</f>
        <v>75</v>
      </c>
      <c r="W162" s="9">
        <f>IF(Z162="","",IF(AF162="",IF(AC162&lt;55,"",AC162),IF(AF162-AC162&gt;0,CONCATENATE(AC162,"~",AF162),AC162)))</f>
        <v>55</v>
      </c>
      <c r="X162" s="8" t="str">
        <f>IF(AC162&lt;55,"",AD162)</f>
        <v>★0.5</v>
      </c>
      <c r="Z162" s="7">
        <v>2260</v>
      </c>
      <c r="AA162" s="7">
        <v>2260</v>
      </c>
      <c r="AB162" s="6">
        <f>IF(Z162="","",(ROUND(IF(Z162&gt;=2759,9.5,IF(Z162&lt;2759,(-2.47/1000000*Z162*Z162)-(8.52/10000*Z162)+30.65)),1)))</f>
        <v>16.100000000000001</v>
      </c>
      <c r="AC162" s="5">
        <f>IF(K162="","",ROUNDDOWN(K162/AB162*100,0))</f>
        <v>55</v>
      </c>
      <c r="AD162" s="5" t="str">
        <f>IF(AC162="","",IF(AC162&gt;=125,"★7.5",IF(AC162&gt;=120,"★7.0",IF(AC162&gt;=115,"★6.5",IF(AC162&gt;=110,"★6.0",IF(AC162&gt;=105,"★5.5",IF(AC162&gt;=100,"★5.0",IF(AC162&gt;=95,"★4.5",IF(AC162&gt;=90,"★4.0",IF(AC162&gt;=85,"★3.5",IF(AC162&gt;=80,"★3.0",IF(AC162&gt;=75,"★2.5",IF(AC162&gt;=70,"★2.0",IF(AC162&gt;=65,"★1.5",IF(AC162&gt;=60,"★1.0",IF(AC162&gt;=55,"★0.5"," "))))))))))))))))</f>
        <v>★0.5</v>
      </c>
      <c r="AE162" s="6">
        <f>IF(AA162="","",(ROUND(IF(AA162&gt;=2759,9.5,IF(AA162&lt;2759,(-2.47/1000000*AA162*AA162)-(8.52/10000*AA162)+30.65)),1)))</f>
        <v>16.100000000000001</v>
      </c>
      <c r="AF162" s="5">
        <f>IF(AE162="","",IF(K162="","",ROUNDDOWN(K162/AE162*100,0)))</f>
        <v>55</v>
      </c>
      <c r="AG162" s="5" t="str">
        <f>IF(AF162="","",IF(AF162&gt;=125,"★7.5",IF(AF162&gt;=120,"★7.0",IF(AF162&gt;=115,"★6.5",IF(AF162&gt;=110,"★6.0",IF(AF162&gt;=105,"★5.5",IF(AF162&gt;=100,"★5.0",IF(AF162&gt;=95,"★4.5",IF(AF162&gt;=90,"★4.0",IF(AF162&gt;=85,"★3.5",IF(AF162&gt;=80,"★3.0",IF(AF162&gt;=75,"★2.5",IF(AF162&gt;=70,"★2.0",IF(AF162&gt;=65,"★1.5",IF(AF162&gt;=60,"★1.0",IF(AF162&gt;=55,"★0.5"," "))))))))))))))))</f>
        <v>★0.5</v>
      </c>
      <c r="AH162" s="4"/>
    </row>
    <row r="163" spans="1:34" ht="24" customHeight="1" x14ac:dyDescent="0.2">
      <c r="A163" s="28"/>
      <c r="B163" s="27"/>
      <c r="C163" s="26"/>
      <c r="D163" s="12" t="s">
        <v>21</v>
      </c>
      <c r="E163" s="22" t="s">
        <v>24</v>
      </c>
      <c r="F163" s="14" t="s">
        <v>19</v>
      </c>
      <c r="G163" s="13">
        <v>3.9820000000000002</v>
      </c>
      <c r="H163" s="14" t="s">
        <v>18</v>
      </c>
      <c r="I163" s="21" t="str">
        <f>IF(Z163="","",(IF(AA163-Z163&gt;0,CONCATENATE(TEXT(Z163,"#,##0"),"~",TEXT(AA163,"#,##0")),TEXT(Z163,"#,##0"))))</f>
        <v>2,290~2,340</v>
      </c>
      <c r="J163" s="20">
        <v>5</v>
      </c>
      <c r="K163" s="19">
        <v>9</v>
      </c>
      <c r="L163" s="18">
        <f>IF(K163&gt;0,1/K163*34.6*67.1,"")</f>
        <v>257.96222222222218</v>
      </c>
      <c r="M163" s="17" t="str">
        <f>IF(Z163="","",(IF(Z163&gt;=2271,"7.4",IF(Z163&gt;=2101,"8.7",IF(Z163&gt;=1991,"9.4",IF(Z163&gt;=1871,"10.2",IF(Z163&gt;=1761,"11.1",IF(Z163&gt;=1651,"12.2",IF(Z163&gt;=1531,"13.2",IF(Z163&gt;=1421,"14.4",IF(Z163&gt;=1311,"15.8",IF(Z163&gt;=1196,"17.2",IF(Z163&gt;=1081,"18.7",IF(Z163&gt;=971,"20.5",IF(Z163&gt;=856,"20.8",IF(Z163&gt;=741,"21.0",IF(Z163&gt;=601,"21.8","22.5")))))))))))))))))</f>
        <v>7.4</v>
      </c>
      <c r="N163" s="16" t="str">
        <f>IF(Z163="","",(IF(Z163&gt;=2271,"10.6",IF(Z163&gt;=2101,"11.9",IF(Z163&gt;=1991,"12.7",IF(Z163&gt;=1871,"13.5",IF(Z163&gt;=1761,"14.4",IF(Z163&gt;=1651,"15.4",IF(Z163&gt;=1531,"16.5",IF(Z163&gt;=1421,"17.6",IF(Z163&gt;=1311,"19.0",IF(Z163&gt;=1196,"20.3",IF(Z163&gt;=1081,"21.8",IF(Z163&gt;=971,"23.4",IF(Z163&gt;=856,"23.7",IF(Z163&gt;=741,"24.5","24.6"))))))))))))))))</f>
        <v>10.6</v>
      </c>
      <c r="O163" s="15" t="str">
        <f>IF(Z163="","",IF(AE163="",TEXT(AB163,"#,##0.0"),IF(AB163-AE163&gt;0,CONCATENATE(TEXT(AE163,"#,##0.0"),"~",TEXT(AB163,"#,##0.0")),TEXT(AB163,"#,##0.0"))))</f>
        <v>15.1~15.7</v>
      </c>
      <c r="P163" s="13" t="s">
        <v>17</v>
      </c>
      <c r="Q163" s="14" t="s">
        <v>9</v>
      </c>
      <c r="R163" s="13" t="s">
        <v>16</v>
      </c>
      <c r="S163" s="12"/>
      <c r="T163" s="11" t="str">
        <f>IF((LEFT(D163,1)="6"),"☆☆☆☆☆",IF((LEFT(D163,1)="5"),"☆☆☆☆",IF((LEFT(D163,1)="4"),"☆☆☆"," ")))</f>
        <v>☆☆☆</v>
      </c>
      <c r="U163" s="10">
        <f>IF(K163="","",ROUNDDOWN(K163/M163*100,0))</f>
        <v>121</v>
      </c>
      <c r="V163" s="9">
        <f>IF(K163="","",ROUNDDOWN(K163/N163*100,0))</f>
        <v>84</v>
      </c>
      <c r="W163" s="9" t="str">
        <f>IF(Z163="","",IF(AF163="",IF(AC163&lt;55,"",AC163),IF(AF163-AC163&gt;0,CONCATENATE(AC163,"~",AF163),AC163)))</f>
        <v>57~59</v>
      </c>
      <c r="X163" s="8" t="str">
        <f>IF(AC163&lt;55,"",AD163)</f>
        <v>★0.5</v>
      </c>
      <c r="Z163" s="7">
        <v>2290</v>
      </c>
      <c r="AA163" s="7">
        <v>2340</v>
      </c>
      <c r="AB163" s="6">
        <f>IF(Z163="","",(ROUND(IF(Z163&gt;=2759,9.5,IF(Z163&lt;2759,(-2.47/1000000*Z163*Z163)-(8.52/10000*Z163)+30.65)),1)))</f>
        <v>15.7</v>
      </c>
      <c r="AC163" s="5">
        <f>IF(K163="","",ROUNDDOWN(K163/AB163*100,0))</f>
        <v>57</v>
      </c>
      <c r="AD163" s="5" t="str">
        <f>IF(AC163="","",IF(AC163&gt;=125,"★7.5",IF(AC163&gt;=120,"★7.0",IF(AC163&gt;=115,"★6.5",IF(AC163&gt;=110,"★6.0",IF(AC163&gt;=105,"★5.5",IF(AC163&gt;=100,"★5.0",IF(AC163&gt;=95,"★4.5",IF(AC163&gt;=90,"★4.0",IF(AC163&gt;=85,"★3.5",IF(AC163&gt;=80,"★3.0",IF(AC163&gt;=75,"★2.5",IF(AC163&gt;=70,"★2.0",IF(AC163&gt;=65,"★1.5",IF(AC163&gt;=60,"★1.0",IF(AC163&gt;=55,"★0.5"," "))))))))))))))))</f>
        <v>★0.5</v>
      </c>
      <c r="AE163" s="6">
        <f>IF(AA163="","",(ROUND(IF(AA163&gt;=2759,9.5,IF(AA163&lt;2759,(-2.47/1000000*AA163*AA163)-(8.52/10000*AA163)+30.65)),1)))</f>
        <v>15.1</v>
      </c>
      <c r="AF163" s="5">
        <f>IF(AE163="","",IF(K163="","",ROUNDDOWN(K163/AE163*100,0)))</f>
        <v>59</v>
      </c>
      <c r="AG163" s="5" t="str">
        <f>IF(AF163="","",IF(AF163&gt;=125,"★7.5",IF(AF163&gt;=120,"★7.0",IF(AF163&gt;=115,"★6.5",IF(AF163&gt;=110,"★6.0",IF(AF163&gt;=105,"★5.5",IF(AF163&gt;=100,"★5.0",IF(AF163&gt;=95,"★4.5",IF(AF163&gt;=90,"★4.0",IF(AF163&gt;=85,"★3.5",IF(AF163&gt;=80,"★3.0",IF(AF163&gt;=75,"★2.5",IF(AF163&gt;=70,"★2.0",IF(AF163&gt;=65,"★1.5",IF(AF163&gt;=60,"★1.0",IF(AF163&gt;=55,"★0.5"," "))))))))))))))))</f>
        <v>★0.5</v>
      </c>
      <c r="AH163" s="4"/>
    </row>
    <row r="164" spans="1:34" ht="24" customHeight="1" x14ac:dyDescent="0.2">
      <c r="A164" s="28"/>
      <c r="B164" s="27"/>
      <c r="C164" s="26"/>
      <c r="D164" s="12" t="s">
        <v>21</v>
      </c>
      <c r="E164" s="22" t="s">
        <v>23</v>
      </c>
      <c r="F164" s="14" t="s">
        <v>19</v>
      </c>
      <c r="G164" s="13">
        <v>3.9820000000000002</v>
      </c>
      <c r="H164" s="14" t="s">
        <v>18</v>
      </c>
      <c r="I164" s="21" t="str">
        <f>IF(Z164="","",(IF(AA164-Z164&gt;0,CONCATENATE(TEXT(Z164,"#,##0"),"~",TEXT(AA164,"#,##0")),TEXT(Z164,"#,##0"))))</f>
        <v>2,280~2,340</v>
      </c>
      <c r="J164" s="20">
        <v>4</v>
      </c>
      <c r="K164" s="19">
        <v>9</v>
      </c>
      <c r="L164" s="18">
        <f>IF(K164&gt;0,1/K164*34.6*67.1,"")</f>
        <v>257.96222222222218</v>
      </c>
      <c r="M164" s="17" t="str">
        <f>IF(Z164="","",(IF(Z164&gt;=2271,"7.4",IF(Z164&gt;=2101,"8.7",IF(Z164&gt;=1991,"9.4",IF(Z164&gt;=1871,"10.2",IF(Z164&gt;=1761,"11.1",IF(Z164&gt;=1651,"12.2",IF(Z164&gt;=1531,"13.2",IF(Z164&gt;=1421,"14.4",IF(Z164&gt;=1311,"15.8",IF(Z164&gt;=1196,"17.2",IF(Z164&gt;=1081,"18.7",IF(Z164&gt;=971,"20.5",IF(Z164&gt;=856,"20.8",IF(Z164&gt;=741,"21.0",IF(Z164&gt;=601,"21.8","22.5")))))))))))))))))</f>
        <v>7.4</v>
      </c>
      <c r="N164" s="16" t="str">
        <f>IF(Z164="","",(IF(Z164&gt;=2271,"10.6",IF(Z164&gt;=2101,"11.9",IF(Z164&gt;=1991,"12.7",IF(Z164&gt;=1871,"13.5",IF(Z164&gt;=1761,"14.4",IF(Z164&gt;=1651,"15.4",IF(Z164&gt;=1531,"16.5",IF(Z164&gt;=1421,"17.6",IF(Z164&gt;=1311,"19.0",IF(Z164&gt;=1196,"20.3",IF(Z164&gt;=1081,"21.8",IF(Z164&gt;=971,"23.4",IF(Z164&gt;=856,"23.7",IF(Z164&gt;=741,"24.5","24.6"))))))))))))))))</f>
        <v>10.6</v>
      </c>
      <c r="O164" s="15" t="str">
        <f>IF(Z164="","",IF(AE164="",TEXT(AB164,"#,##0.0"),IF(AB164-AE164&gt;0,CONCATENATE(TEXT(AE164,"#,##0.0"),"~",TEXT(AB164,"#,##0.0")),TEXT(AB164,"#,##0.0"))))</f>
        <v>15.1~15.9</v>
      </c>
      <c r="P164" s="13" t="s">
        <v>17</v>
      </c>
      <c r="Q164" s="14" t="s">
        <v>9</v>
      </c>
      <c r="R164" s="13" t="s">
        <v>16</v>
      </c>
      <c r="S164" s="12"/>
      <c r="T164" s="11" t="str">
        <f>IF((LEFT(D164,1)="6"),"☆☆☆☆☆",IF((LEFT(D164,1)="5"),"☆☆☆☆",IF((LEFT(D164,1)="4"),"☆☆☆"," ")))</f>
        <v>☆☆☆</v>
      </c>
      <c r="U164" s="10">
        <f>IF(K164="","",ROUNDDOWN(K164/M164*100,0))</f>
        <v>121</v>
      </c>
      <c r="V164" s="9">
        <f>IF(K164="","",ROUNDDOWN(K164/N164*100,0))</f>
        <v>84</v>
      </c>
      <c r="W164" s="9" t="str">
        <f>IF(Z164="","",IF(AF164="",IF(AC164&lt;55,"",AC164),IF(AF164-AC164&gt;0,CONCATENATE(AC164,"~",AF164),AC164)))</f>
        <v>56~59</v>
      </c>
      <c r="X164" s="8" t="str">
        <f>IF(AC164&lt;55,"",AD164)</f>
        <v>★0.5</v>
      </c>
      <c r="Z164" s="7">
        <v>2280</v>
      </c>
      <c r="AA164" s="7">
        <v>2340</v>
      </c>
      <c r="AB164" s="6">
        <f>IF(Z164="","",(ROUND(IF(Z164&gt;=2759,9.5,IF(Z164&lt;2759,(-2.47/1000000*Z164*Z164)-(8.52/10000*Z164)+30.65)),1)))</f>
        <v>15.9</v>
      </c>
      <c r="AC164" s="5">
        <f>IF(K164="","",ROUNDDOWN(K164/AB164*100,0))</f>
        <v>56</v>
      </c>
      <c r="AD164" s="5" t="str">
        <f>IF(AC164="","",IF(AC164&gt;=125,"★7.5",IF(AC164&gt;=120,"★7.0",IF(AC164&gt;=115,"★6.5",IF(AC164&gt;=110,"★6.0",IF(AC164&gt;=105,"★5.5",IF(AC164&gt;=100,"★5.0",IF(AC164&gt;=95,"★4.5",IF(AC164&gt;=90,"★4.0",IF(AC164&gt;=85,"★3.5",IF(AC164&gt;=80,"★3.0",IF(AC164&gt;=75,"★2.5",IF(AC164&gt;=70,"★2.0",IF(AC164&gt;=65,"★1.5",IF(AC164&gt;=60,"★1.0",IF(AC164&gt;=55,"★0.5"," "))))))))))))))))</f>
        <v>★0.5</v>
      </c>
      <c r="AE164" s="6">
        <f>IF(AA164="","",(ROUND(IF(AA164&gt;=2759,9.5,IF(AA164&lt;2759,(-2.47/1000000*AA164*AA164)-(8.52/10000*AA164)+30.65)),1)))</f>
        <v>15.1</v>
      </c>
      <c r="AF164" s="5">
        <f>IF(AE164="","",IF(K164="","",ROUNDDOWN(K164/AE164*100,0)))</f>
        <v>59</v>
      </c>
      <c r="AG164" s="5" t="str">
        <f>IF(AF164="","",IF(AF164&gt;=125,"★7.5",IF(AF164&gt;=120,"★7.0",IF(AF164&gt;=115,"★6.5",IF(AF164&gt;=110,"★6.0",IF(AF164&gt;=105,"★5.5",IF(AF164&gt;=100,"★5.0",IF(AF164&gt;=95,"★4.5",IF(AF164&gt;=90,"★4.0",IF(AF164&gt;=85,"★3.5",IF(AF164&gt;=80,"★3.0",IF(AF164&gt;=75,"★2.5",IF(AF164&gt;=70,"★2.0",IF(AF164&gt;=65,"★1.5",IF(AF164&gt;=60,"★1.0",IF(AF164&gt;=55,"★0.5"," "))))))))))))))))</f>
        <v>★0.5</v>
      </c>
      <c r="AH164" s="4"/>
    </row>
    <row r="165" spans="1:34" ht="24" customHeight="1" x14ac:dyDescent="0.2">
      <c r="A165" s="28"/>
      <c r="B165" s="27"/>
      <c r="C165" s="26"/>
      <c r="D165" s="12" t="s">
        <v>21</v>
      </c>
      <c r="E165" s="22" t="s">
        <v>22</v>
      </c>
      <c r="F165" s="14" t="s">
        <v>19</v>
      </c>
      <c r="G165" s="13">
        <v>3.9820000000000002</v>
      </c>
      <c r="H165" s="14" t="s">
        <v>18</v>
      </c>
      <c r="I165" s="21" t="str">
        <f>IF(Z165="","",(IF(AA165-Z165&gt;0,CONCATENATE(TEXT(Z165,"#,##0"),"~",TEXT(AA165,"#,##0")),TEXT(Z165,"#,##0"))))</f>
        <v>2,350~2,400</v>
      </c>
      <c r="J165" s="20">
        <v>5</v>
      </c>
      <c r="K165" s="19">
        <v>9</v>
      </c>
      <c r="L165" s="18">
        <f>IF(K165&gt;0,1/K165*34.6*67.1,"")</f>
        <v>257.96222222222218</v>
      </c>
      <c r="M165" s="17" t="str">
        <f>IF(Z165="","",(IF(Z165&gt;=2271,"7.4",IF(Z165&gt;=2101,"8.7",IF(Z165&gt;=1991,"9.4",IF(Z165&gt;=1871,"10.2",IF(Z165&gt;=1761,"11.1",IF(Z165&gt;=1651,"12.2",IF(Z165&gt;=1531,"13.2",IF(Z165&gt;=1421,"14.4",IF(Z165&gt;=1311,"15.8",IF(Z165&gt;=1196,"17.2",IF(Z165&gt;=1081,"18.7",IF(Z165&gt;=971,"20.5",IF(Z165&gt;=856,"20.8",IF(Z165&gt;=741,"21.0",IF(Z165&gt;=601,"21.8","22.5")))))))))))))))))</f>
        <v>7.4</v>
      </c>
      <c r="N165" s="16" t="str">
        <f>IF(Z165="","",(IF(Z165&gt;=2271,"10.6",IF(Z165&gt;=2101,"11.9",IF(Z165&gt;=1991,"12.7",IF(Z165&gt;=1871,"13.5",IF(Z165&gt;=1761,"14.4",IF(Z165&gt;=1651,"15.4",IF(Z165&gt;=1531,"16.5",IF(Z165&gt;=1421,"17.6",IF(Z165&gt;=1311,"19.0",IF(Z165&gt;=1196,"20.3",IF(Z165&gt;=1081,"21.8",IF(Z165&gt;=971,"23.4",IF(Z165&gt;=856,"23.7",IF(Z165&gt;=741,"24.5","24.6"))))))))))))))))</f>
        <v>10.6</v>
      </c>
      <c r="O165" s="15" t="str">
        <f>IF(Z165="","",IF(AE165="",TEXT(AB165,"#,##0.0"),IF(AB165-AE165&gt;0,CONCATENATE(TEXT(AE165,"#,##0.0"),"~",TEXT(AB165,"#,##0.0")),TEXT(AB165,"#,##0.0"))))</f>
        <v>14.4~15.0</v>
      </c>
      <c r="P165" s="13" t="s">
        <v>17</v>
      </c>
      <c r="Q165" s="14" t="s">
        <v>9</v>
      </c>
      <c r="R165" s="13" t="s">
        <v>16</v>
      </c>
      <c r="S165" s="12"/>
      <c r="T165" s="11" t="str">
        <f>IF((LEFT(D165,1)="6"),"☆☆☆☆☆",IF((LEFT(D165,1)="5"),"☆☆☆☆",IF((LEFT(D165,1)="4"),"☆☆☆"," ")))</f>
        <v>☆☆☆</v>
      </c>
      <c r="U165" s="10">
        <f>IF(K165="","",ROUNDDOWN(K165/M165*100,0))</f>
        <v>121</v>
      </c>
      <c r="V165" s="9">
        <f>IF(K165="","",ROUNDDOWN(K165/N165*100,0))</f>
        <v>84</v>
      </c>
      <c r="W165" s="9" t="str">
        <f>IF(Z165="","",IF(AF165="",IF(AC165&lt;55,"",AC165),IF(AF165-AC165&gt;0,CONCATENATE(AC165,"~",AF165),AC165)))</f>
        <v>60~62</v>
      </c>
      <c r="X165" s="8" t="str">
        <f>IF(AC165&lt;55,"",AD165)</f>
        <v>★1.0</v>
      </c>
      <c r="Z165" s="7">
        <v>2350</v>
      </c>
      <c r="AA165" s="7">
        <v>2400</v>
      </c>
      <c r="AB165" s="6">
        <f>IF(Z165="","",(ROUND(IF(Z165&gt;=2759,9.5,IF(Z165&lt;2759,(-2.47/1000000*Z165*Z165)-(8.52/10000*Z165)+30.65)),1)))</f>
        <v>15</v>
      </c>
      <c r="AC165" s="5">
        <f>IF(K165="","",ROUNDDOWN(K165/AB165*100,0))</f>
        <v>60</v>
      </c>
      <c r="AD165" s="5" t="str">
        <f>IF(AC165="","",IF(AC165&gt;=125,"★7.5",IF(AC165&gt;=120,"★7.0",IF(AC165&gt;=115,"★6.5",IF(AC165&gt;=110,"★6.0",IF(AC165&gt;=105,"★5.5",IF(AC165&gt;=100,"★5.0",IF(AC165&gt;=95,"★4.5",IF(AC165&gt;=90,"★4.0",IF(AC165&gt;=85,"★3.5",IF(AC165&gt;=80,"★3.0",IF(AC165&gt;=75,"★2.5",IF(AC165&gt;=70,"★2.0",IF(AC165&gt;=65,"★1.5",IF(AC165&gt;=60,"★1.0",IF(AC165&gt;=55,"★0.5"," "))))))))))))))))</f>
        <v>★1.0</v>
      </c>
      <c r="AE165" s="6">
        <f>IF(AA165="","",(ROUND(IF(AA165&gt;=2759,9.5,IF(AA165&lt;2759,(-2.47/1000000*AA165*AA165)-(8.52/10000*AA165)+30.65)),1)))</f>
        <v>14.4</v>
      </c>
      <c r="AF165" s="5">
        <f>IF(AE165="","",IF(K165="","",ROUNDDOWN(K165/AE165*100,0)))</f>
        <v>62</v>
      </c>
      <c r="AG165" s="5" t="str">
        <f>IF(AF165="","",IF(AF165&gt;=125,"★7.5",IF(AF165&gt;=120,"★7.0",IF(AF165&gt;=115,"★6.5",IF(AF165&gt;=110,"★6.0",IF(AF165&gt;=105,"★5.5",IF(AF165&gt;=100,"★5.0",IF(AF165&gt;=95,"★4.5",IF(AF165&gt;=90,"★4.0",IF(AF165&gt;=85,"★3.5",IF(AF165&gt;=80,"★3.0",IF(AF165&gt;=75,"★2.5",IF(AF165&gt;=70,"★2.0",IF(AF165&gt;=65,"★1.5",IF(AF165&gt;=60,"★1.0",IF(AF165&gt;=55,"★0.5"," "))))))))))))))))</f>
        <v>★1.0</v>
      </c>
      <c r="AH165" s="4"/>
    </row>
    <row r="166" spans="1:34" ht="24" customHeight="1" x14ac:dyDescent="0.2">
      <c r="A166" s="28"/>
      <c r="B166" s="27"/>
      <c r="C166" s="26"/>
      <c r="D166" s="12" t="s">
        <v>21</v>
      </c>
      <c r="E166" s="22" t="s">
        <v>20</v>
      </c>
      <c r="F166" s="14" t="s">
        <v>19</v>
      </c>
      <c r="G166" s="13">
        <v>3.9820000000000002</v>
      </c>
      <c r="H166" s="14" t="s">
        <v>18</v>
      </c>
      <c r="I166" s="21" t="str">
        <f>IF(Z166="","",(IF(AA166-Z166&gt;0,CONCATENATE(TEXT(Z166,"#,##0"),"~",TEXT(AA166,"#,##0")),TEXT(Z166,"#,##0"))))</f>
        <v>2,360~2,420</v>
      </c>
      <c r="J166" s="20">
        <v>4</v>
      </c>
      <c r="K166" s="19">
        <v>9</v>
      </c>
      <c r="L166" s="18">
        <f>IF(K166&gt;0,1/K166*34.6*67.1,"")</f>
        <v>257.96222222222218</v>
      </c>
      <c r="M166" s="17" t="str">
        <f>IF(Z166="","",(IF(Z166&gt;=2271,"7.4",IF(Z166&gt;=2101,"8.7",IF(Z166&gt;=1991,"9.4",IF(Z166&gt;=1871,"10.2",IF(Z166&gt;=1761,"11.1",IF(Z166&gt;=1651,"12.2",IF(Z166&gt;=1531,"13.2",IF(Z166&gt;=1421,"14.4",IF(Z166&gt;=1311,"15.8",IF(Z166&gt;=1196,"17.2",IF(Z166&gt;=1081,"18.7",IF(Z166&gt;=971,"20.5",IF(Z166&gt;=856,"20.8",IF(Z166&gt;=741,"21.0",IF(Z166&gt;=601,"21.8","22.5")))))))))))))))))</f>
        <v>7.4</v>
      </c>
      <c r="N166" s="16" t="str">
        <f>IF(Z166="","",(IF(Z166&gt;=2271,"10.6",IF(Z166&gt;=2101,"11.9",IF(Z166&gt;=1991,"12.7",IF(Z166&gt;=1871,"13.5",IF(Z166&gt;=1761,"14.4",IF(Z166&gt;=1651,"15.4",IF(Z166&gt;=1531,"16.5",IF(Z166&gt;=1421,"17.6",IF(Z166&gt;=1311,"19.0",IF(Z166&gt;=1196,"20.3",IF(Z166&gt;=1081,"21.8",IF(Z166&gt;=971,"23.4",IF(Z166&gt;=856,"23.7",IF(Z166&gt;=741,"24.5","24.6"))))))))))))))))</f>
        <v>10.6</v>
      </c>
      <c r="O166" s="15" t="str">
        <f>IF(Z166="","",IF(AE166="",TEXT(AB166,"#,##0.0"),IF(AB166-AE166&gt;0,CONCATENATE(TEXT(AE166,"#,##0.0"),"~",TEXT(AB166,"#,##0.0")),TEXT(AB166,"#,##0.0"))))</f>
        <v>14.1~14.9</v>
      </c>
      <c r="P166" s="13" t="s">
        <v>17</v>
      </c>
      <c r="Q166" s="14" t="s">
        <v>9</v>
      </c>
      <c r="R166" s="13" t="s">
        <v>16</v>
      </c>
      <c r="S166" s="12"/>
      <c r="T166" s="11" t="str">
        <f>IF((LEFT(D166,1)="6"),"☆☆☆☆☆",IF((LEFT(D166,1)="5"),"☆☆☆☆",IF((LEFT(D166,1)="4"),"☆☆☆"," ")))</f>
        <v>☆☆☆</v>
      </c>
      <c r="U166" s="10">
        <f>IF(K166="","",ROUNDDOWN(K166/M166*100,0))</f>
        <v>121</v>
      </c>
      <c r="V166" s="9">
        <f>IF(K166="","",ROUNDDOWN(K166/N166*100,0))</f>
        <v>84</v>
      </c>
      <c r="W166" s="9" t="str">
        <f>IF(Z166="","",IF(AF166="",IF(AC166&lt;55,"",AC166),IF(AF166-AC166&gt;0,CONCATENATE(AC166,"~",AF166),AC166)))</f>
        <v>60~63</v>
      </c>
      <c r="X166" s="8" t="str">
        <f>IF(AC166&lt;55,"",AD166)</f>
        <v>★1.0</v>
      </c>
      <c r="Z166" s="7">
        <v>2360</v>
      </c>
      <c r="AA166" s="7">
        <v>2420</v>
      </c>
      <c r="AB166" s="6">
        <f>IF(Z166="","",(ROUND(IF(Z166&gt;=2759,9.5,IF(Z166&lt;2759,(-2.47/1000000*Z166*Z166)-(8.52/10000*Z166)+30.65)),1)))</f>
        <v>14.9</v>
      </c>
      <c r="AC166" s="5">
        <f>IF(K166="","",ROUNDDOWN(K166/AB166*100,0))</f>
        <v>60</v>
      </c>
      <c r="AD166" s="5" t="str">
        <f>IF(AC166="","",IF(AC166&gt;=125,"★7.5",IF(AC166&gt;=120,"★7.0",IF(AC166&gt;=115,"★6.5",IF(AC166&gt;=110,"★6.0",IF(AC166&gt;=105,"★5.5",IF(AC166&gt;=100,"★5.0",IF(AC166&gt;=95,"★4.5",IF(AC166&gt;=90,"★4.0",IF(AC166&gt;=85,"★3.5",IF(AC166&gt;=80,"★3.0",IF(AC166&gt;=75,"★2.5",IF(AC166&gt;=70,"★2.0",IF(AC166&gt;=65,"★1.5",IF(AC166&gt;=60,"★1.0",IF(AC166&gt;=55,"★0.5"," "))))))))))))))))</f>
        <v>★1.0</v>
      </c>
      <c r="AE166" s="6">
        <f>IF(AA166="","",(ROUND(IF(AA166&gt;=2759,9.5,IF(AA166&lt;2759,(-2.47/1000000*AA166*AA166)-(8.52/10000*AA166)+30.65)),1)))</f>
        <v>14.1</v>
      </c>
      <c r="AF166" s="5">
        <f>IF(AE166="","",IF(K166="","",ROUNDDOWN(K166/AE166*100,0)))</f>
        <v>63</v>
      </c>
      <c r="AG166" s="5" t="str">
        <f>IF(AF166="","",IF(AF166&gt;=125,"★7.5",IF(AF166&gt;=120,"★7.0",IF(AF166&gt;=115,"★6.5",IF(AF166&gt;=110,"★6.0",IF(AF166&gt;=105,"★5.5",IF(AF166&gt;=100,"★5.0",IF(AF166&gt;=95,"★4.5",IF(AF166&gt;=90,"★4.0",IF(AF166&gt;=85,"★3.5",IF(AF166&gt;=80,"★3.0",IF(AF166&gt;=75,"★2.5",IF(AF166&gt;=70,"★2.0",IF(AF166&gt;=65,"★1.5",IF(AF166&gt;=60,"★1.0",IF(AF166&gt;=55,"★0.5"," "))))))))))))))))</f>
        <v>★1.0</v>
      </c>
      <c r="AH166" s="4"/>
    </row>
    <row r="167" spans="1:34" ht="24" customHeight="1" x14ac:dyDescent="0.2">
      <c r="A167" s="25"/>
      <c r="B167" s="24"/>
      <c r="C167" s="23" t="s">
        <v>15</v>
      </c>
      <c r="D167" s="12" t="s">
        <v>14</v>
      </c>
      <c r="E167" s="22" t="s">
        <v>13</v>
      </c>
      <c r="F167" s="14" t="s">
        <v>12</v>
      </c>
      <c r="G167" s="13">
        <v>1.9910000000000001</v>
      </c>
      <c r="H167" s="14" t="s">
        <v>11</v>
      </c>
      <c r="I167" s="21" t="str">
        <f>IF(Z167="","",(IF(AA167-Z167&gt;0,CONCATENATE(TEXT(Z167,"#,##0"),"~",TEXT(AA167,"#,##0")),TEXT(Z167,"#,##0"))))</f>
        <v>1,780~1,790</v>
      </c>
      <c r="J167" s="20">
        <v>4</v>
      </c>
      <c r="K167" s="19">
        <v>10.8</v>
      </c>
      <c r="L167" s="18">
        <f>IF(K167&gt;0,1/K167*34.6*67.1,"")</f>
        <v>214.96851851851849</v>
      </c>
      <c r="M167" s="17" t="str">
        <f>IF(Z167="","",(IF(Z167&gt;=2271,"7.4",IF(Z167&gt;=2101,"8.7",IF(Z167&gt;=1991,"9.4",IF(Z167&gt;=1871,"10.2",IF(Z167&gt;=1761,"11.1",IF(Z167&gt;=1651,"12.2",IF(Z167&gt;=1531,"13.2",IF(Z167&gt;=1421,"14.4",IF(Z167&gt;=1311,"15.8",IF(Z167&gt;=1196,"17.2",IF(Z167&gt;=1081,"18.7",IF(Z167&gt;=971,"20.5",IF(Z167&gt;=856,"20.8",IF(Z167&gt;=741,"21.0",IF(Z167&gt;=601,"21.8","22.5")))))))))))))))))</f>
        <v>11.1</v>
      </c>
      <c r="N167" s="16" t="str">
        <f>IF(Z167="","",(IF(Z167&gt;=2271,"10.6",IF(Z167&gt;=2101,"11.9",IF(Z167&gt;=1991,"12.7",IF(Z167&gt;=1871,"13.5",IF(Z167&gt;=1761,"14.4",IF(Z167&gt;=1651,"15.4",IF(Z167&gt;=1531,"16.5",IF(Z167&gt;=1421,"17.6",IF(Z167&gt;=1311,"19.0",IF(Z167&gt;=1196,"20.3",IF(Z167&gt;=1081,"21.8",IF(Z167&gt;=971,"23.4",IF(Z167&gt;=856,"23.7",IF(Z167&gt;=741,"24.5","24.6"))))))))))))))))</f>
        <v>14.4</v>
      </c>
      <c r="O167" s="15" t="str">
        <f>IF(Z167="","",IF(AE167="",TEXT(AB167,"#,##0.0"),IF(AB167-AE167&gt;0,CONCATENATE(TEXT(AE167,"#,##0.0"),"~",TEXT(AB167,"#,##0.0")),TEXT(AB167,"#,##0.0"))))</f>
        <v>21.2~21.3</v>
      </c>
      <c r="P167" s="13" t="s">
        <v>10</v>
      </c>
      <c r="Q167" s="14" t="s">
        <v>9</v>
      </c>
      <c r="R167" s="13" t="s">
        <v>8</v>
      </c>
      <c r="S167" s="12"/>
      <c r="T167" s="11" t="str">
        <f>IF((LEFT(D167,1)="6"),"☆☆☆☆☆",IF((LEFT(D167,1)="5"),"☆☆☆☆",IF((LEFT(D167,1)="4"),"☆☆☆"," ")))</f>
        <v>☆☆☆</v>
      </c>
      <c r="U167" s="10">
        <f>IF(K167="","",ROUNDDOWN(K167/M167*100,0))</f>
        <v>97</v>
      </c>
      <c r="V167" s="9">
        <f>IF(K167="","",ROUNDDOWN(K167/N167*100,0))</f>
        <v>75</v>
      </c>
      <c r="W167" s="9">
        <f>IF(Z167="","",IF(AF167="",IF(AC167&lt;55,"",AC167),IF(AF167-AC167&gt;0,CONCATENATE(AC167,"~",AF167),AC167)))</f>
        <v>50</v>
      </c>
      <c r="X167" s="8" t="str">
        <f>IF(AC167&lt;55,"",AD167)</f>
        <v/>
      </c>
      <c r="Z167" s="7">
        <v>1780</v>
      </c>
      <c r="AA167" s="7">
        <v>1790</v>
      </c>
      <c r="AB167" s="6">
        <f>IF(Z167="","",(ROUND(IF(Z167&gt;=2759,9.5,IF(Z167&lt;2759,(-2.47/1000000*Z167*Z167)-(8.52/10000*Z167)+30.65)),1)))</f>
        <v>21.3</v>
      </c>
      <c r="AC167" s="5">
        <f>IF(K167="","",ROUNDDOWN(K167/AB167*100,0))</f>
        <v>50</v>
      </c>
      <c r="AD167" s="5" t="str">
        <f>IF(AC167="","",IF(AC167&gt;=125,"★7.5",IF(AC167&gt;=120,"★7.0",IF(AC167&gt;=115,"★6.5",IF(AC167&gt;=110,"★6.0",IF(AC167&gt;=105,"★5.5",IF(AC167&gt;=100,"★5.0",IF(AC167&gt;=95,"★4.5",IF(AC167&gt;=90,"★4.0",IF(AC167&gt;=85,"★3.5",IF(AC167&gt;=80,"★3.0",IF(AC167&gt;=75,"★2.5",IF(AC167&gt;=70,"★2.0",IF(AC167&gt;=65,"★1.5",IF(AC167&gt;=60,"★1.0",IF(AC167&gt;=55,"★0.5"," "))))))))))))))))</f>
        <v xml:space="preserve"> </v>
      </c>
      <c r="AE167" s="6">
        <f>IF(AA167="","",(ROUND(IF(AA167&gt;=2759,9.5,IF(AA167&lt;2759,(-2.47/1000000*AA167*AA167)-(8.52/10000*AA167)+30.65)),1)))</f>
        <v>21.2</v>
      </c>
      <c r="AF167" s="5">
        <f>IF(AE167="","",IF(K167="","",ROUNDDOWN(K167/AE167*100,0)))</f>
        <v>50</v>
      </c>
      <c r="AG167" s="5" t="str">
        <f>IF(AF167="","",IF(AF167&gt;=125,"★7.5",IF(AF167&gt;=120,"★7.0",IF(AF167&gt;=115,"★6.5",IF(AF167&gt;=110,"★6.0",IF(AF167&gt;=105,"★5.5",IF(AF167&gt;=100,"★5.0",IF(AF167&gt;=95,"★4.5",IF(AF167&gt;=90,"★4.0",IF(AF167&gt;=85,"★3.5",IF(AF167&gt;=80,"★3.0",IF(AF167&gt;=75,"★2.5",IF(AF167&gt;=70,"★2.0",IF(AF167&gt;=65,"★1.5",IF(AF167&gt;=60,"★1.0",IF(AF167&gt;=55,"★0.5"," "))))))))))))))))</f>
        <v xml:space="preserve"> </v>
      </c>
      <c r="AH167" s="4"/>
    </row>
    <row r="168" spans="1:34" x14ac:dyDescent="0.2">
      <c r="E168" s="1"/>
    </row>
    <row r="169" spans="1:34" x14ac:dyDescent="0.2">
      <c r="B169" s="1" t="s">
        <v>7</v>
      </c>
      <c r="E169" s="1"/>
    </row>
    <row r="170" spans="1:34" x14ac:dyDescent="0.2">
      <c r="B170" s="1" t="s">
        <v>6</v>
      </c>
      <c r="E170" s="1"/>
    </row>
    <row r="171" spans="1:34" x14ac:dyDescent="0.2">
      <c r="B171" s="1" t="s">
        <v>5</v>
      </c>
      <c r="E171" s="1"/>
    </row>
    <row r="172" spans="1:34" x14ac:dyDescent="0.2">
      <c r="B172" s="1" t="s">
        <v>4</v>
      </c>
      <c r="E172" s="1"/>
    </row>
    <row r="173" spans="1:34" x14ac:dyDescent="0.2">
      <c r="B173" s="1" t="s">
        <v>3</v>
      </c>
      <c r="E173" s="1"/>
    </row>
    <row r="174" spans="1:34" x14ac:dyDescent="0.2">
      <c r="B174" s="1" t="s">
        <v>2</v>
      </c>
      <c r="E174" s="1"/>
    </row>
    <row r="175" spans="1:34" x14ac:dyDescent="0.2">
      <c r="A175" s="1"/>
      <c r="B175" s="1" t="s">
        <v>1</v>
      </c>
      <c r="E175" s="1"/>
    </row>
    <row r="176" spans="1:34" x14ac:dyDescent="0.2">
      <c r="A176" s="1"/>
      <c r="B176" s="1" t="s">
        <v>0</v>
      </c>
      <c r="E176" s="1"/>
    </row>
  </sheetData>
  <sheetProtection formatCells="0" formatColumns="0" formatRows="0" insertColumns="0" insertRows="0" insertHyperlinks="0" deleteColumns="0" deleteRows="0" sort="0" autoFilter="0" pivotTables="0"/>
  <autoFilter ref="A8:AI8" xr:uid="{00000000-0009-0000-0000-000001000000}">
    <filterColumn colId="1" showButton="0"/>
  </autoFilter>
  <mergeCells count="42">
    <mergeCell ref="AG4:AG8"/>
    <mergeCell ref="AA4:AA8"/>
    <mergeCell ref="F6:F8"/>
    <mergeCell ref="Z4:Z8"/>
    <mergeCell ref="W5:W8"/>
    <mergeCell ref="X5:X8"/>
    <mergeCell ref="AH5:AH8"/>
    <mergeCell ref="AB4:AB8"/>
    <mergeCell ref="AC4:AC8"/>
    <mergeCell ref="AE4:AE8"/>
    <mergeCell ref="AF4:AF8"/>
    <mergeCell ref="AD4:AD8"/>
    <mergeCell ref="J4:J8"/>
    <mergeCell ref="K4:O4"/>
    <mergeCell ref="A4:A8"/>
    <mergeCell ref="B4:C8"/>
    <mergeCell ref="D4:D5"/>
    <mergeCell ref="E4:E5"/>
    <mergeCell ref="F4:G5"/>
    <mergeCell ref="G6:G8"/>
    <mergeCell ref="D6:D8"/>
    <mergeCell ref="E6:E8"/>
    <mergeCell ref="L5:L8"/>
    <mergeCell ref="T4:T5"/>
    <mergeCell ref="U4:U8"/>
    <mergeCell ref="M5:M8"/>
    <mergeCell ref="N5:N8"/>
    <mergeCell ref="O5:O8"/>
    <mergeCell ref="S6:S8"/>
    <mergeCell ref="P4:P8"/>
    <mergeCell ref="Q4:S5"/>
    <mergeCell ref="Q6:Q8"/>
    <mergeCell ref="T6:T8"/>
    <mergeCell ref="H4:H8"/>
    <mergeCell ref="I4:I8"/>
    <mergeCell ref="J2:P2"/>
    <mergeCell ref="R2:V2"/>
    <mergeCell ref="S3:X3"/>
    <mergeCell ref="R6:R8"/>
    <mergeCell ref="V4:V8"/>
    <mergeCell ref="W4:X4"/>
    <mergeCell ref="K5:K8"/>
  </mergeCells>
  <phoneticPr fontId="3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&amp;R&amp;10【機密性２】 
作成日_作成担当課_用途_保存期間&amp;L&amp;"Yu Gothic"&amp;11&amp;K000000&amp;10
発出元 → 発出先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6BBD703-0A79-49CA-9044-6B7C026C6FB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2024-05-01T01:52:53Z</dcterms:created>
  <dcterms:modified xsi:type="dcterms:W3CDTF">2024-05-01T01:53:20Z</dcterms:modified>
</cp:coreProperties>
</file>