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ikeno-f2hd\Documents\○ホームページ\追加HP原稿\"/>
    </mc:Choice>
  </mc:AlternateContent>
  <bookViews>
    <workbookView xWindow="0" yWindow="0" windowWidth="20490" windowHeight="7530"/>
  </bookViews>
  <sheets>
    <sheet name="計算シート (96LLMC)" sheetId="8" r:id="rId1"/>
  </sheets>
  <definedNames>
    <definedName name="_xlnm.Print_Area" localSheetId="0">'計算シート (96LLMC)'!$A$1:$H$38</definedName>
  </definedNames>
  <calcPr calcId="162913"/>
</workbook>
</file>

<file path=xl/calcChain.xml><?xml version="1.0" encoding="utf-8"?>
<calcChain xmlns="http://schemas.openxmlformats.org/spreadsheetml/2006/main">
  <c r="D27" i="8" l="1"/>
  <c r="D26" i="8"/>
  <c r="D25" i="8"/>
  <c r="D24" i="8"/>
  <c r="F31" i="8" s="1"/>
  <c r="F16" i="8"/>
  <c r="F18" i="8" s="1"/>
  <c r="E16" i="8"/>
  <c r="E19" i="8" s="1"/>
  <c r="E34" i="8" s="1"/>
  <c r="F33" i="8" l="1"/>
  <c r="F34" i="8"/>
  <c r="F32" i="8"/>
  <c r="F17" i="8"/>
  <c r="E31" i="8"/>
  <c r="D31" i="8" s="1"/>
  <c r="E18" i="8"/>
  <c r="E33" i="8" s="1"/>
  <c r="F19" i="8"/>
  <c r="D16" i="8"/>
  <c r="E17" i="8"/>
  <c r="E32" i="8" s="1"/>
  <c r="D18" i="8" l="1"/>
  <c r="D17" i="8"/>
  <c r="D19" i="8"/>
  <c r="D33" i="8"/>
  <c r="D32" i="8"/>
  <c r="D34" i="8"/>
</calcChain>
</file>

<file path=xl/sharedStrings.xml><?xml version="1.0" encoding="utf-8"?>
<sst xmlns="http://schemas.openxmlformats.org/spreadsheetml/2006/main" count="51" uniqueCount="39">
  <si>
    <t>国際総トン数</t>
    <rPh sb="0" eb="2">
      <t>コクサイ</t>
    </rPh>
    <rPh sb="2" eb="3">
      <t>ソウ</t>
    </rPh>
    <rPh sb="5" eb="6">
      <t>スウ</t>
    </rPh>
    <phoneticPr fontId="2"/>
  </si>
  <si>
    <t>最低保障金額</t>
    <rPh sb="0" eb="2">
      <t>サイテイ</t>
    </rPh>
    <rPh sb="2" eb="4">
      <t>ホショウ</t>
    </rPh>
    <rPh sb="4" eb="6">
      <t>キンガク</t>
    </rPh>
    <phoneticPr fontId="2"/>
  </si>
  <si>
    <t>項目</t>
    <rPh sb="0" eb="2">
      <t>コウモク</t>
    </rPh>
    <phoneticPr fontId="2"/>
  </si>
  <si>
    <t>数値</t>
    <rPh sb="0" eb="2">
      <t>スウチ</t>
    </rPh>
    <phoneticPr fontId="2"/>
  </si>
  <si>
    <t>単位</t>
    <rPh sb="0" eb="2">
      <t>タンイ</t>
    </rPh>
    <phoneticPr fontId="2"/>
  </si>
  <si>
    <t>（赤枠のセルに数値を入力してください。）</t>
    <rPh sb="1" eb="2">
      <t>アカ</t>
    </rPh>
    <rPh sb="2" eb="3">
      <t>ワク</t>
    </rPh>
    <rPh sb="7" eb="9">
      <t>スウチ</t>
    </rPh>
    <rPh sb="10" eb="12">
      <t>ニュウリョク</t>
    </rPh>
    <phoneticPr fontId="2"/>
  </si>
  <si>
    <t>注１）</t>
    <rPh sb="0" eb="1">
      <t>チュウ</t>
    </rPh>
    <phoneticPr fontId="2"/>
  </si>
  <si>
    <t>注２）</t>
    <rPh sb="0" eb="1">
      <t>チュウ</t>
    </rPh>
    <phoneticPr fontId="2"/>
  </si>
  <si>
    <t>換算最低保障金額</t>
    <rPh sb="0" eb="2">
      <t>カンサン</t>
    </rPh>
    <rPh sb="2" eb="4">
      <t>サイテイ</t>
    </rPh>
    <rPh sb="4" eb="6">
      <t>ホショウ</t>
    </rPh>
    <rPh sb="6" eb="8">
      <t>キンガク</t>
    </rPh>
    <phoneticPr fontId="2"/>
  </si>
  <si>
    <t>うち油濁損害賠償費用</t>
    <rPh sb="2" eb="4">
      <t>ユダク</t>
    </rPh>
    <rPh sb="4" eb="6">
      <t>ソンガイ</t>
    </rPh>
    <rPh sb="6" eb="8">
      <t>バイショウ</t>
    </rPh>
    <rPh sb="8" eb="10">
      <t>ヒヨウ</t>
    </rPh>
    <phoneticPr fontId="2"/>
  </si>
  <si>
    <t>うち船体撤去費用</t>
    <rPh sb="2" eb="4">
      <t>センタイ</t>
    </rPh>
    <rPh sb="4" eb="6">
      <t>テッキョ</t>
    </rPh>
    <rPh sb="6" eb="8">
      <t>ヒヨウ</t>
    </rPh>
    <phoneticPr fontId="2"/>
  </si>
  <si>
    <t>GT</t>
    <phoneticPr fontId="2"/>
  </si>
  <si>
    <t>SDRレート</t>
    <phoneticPr fontId="2"/>
  </si>
  <si>
    <t>US＄/SDR</t>
    <phoneticPr fontId="2"/>
  </si>
  <si>
    <t>Euro/SDR</t>
    <phoneticPr fontId="2"/>
  </si>
  <si>
    <t>YEN/SDR</t>
    <phoneticPr fontId="2"/>
  </si>
  <si>
    <t>SDR</t>
    <phoneticPr fontId="2"/>
  </si>
  <si>
    <t>US＄</t>
    <phoneticPr fontId="2"/>
  </si>
  <si>
    <t>Euro</t>
    <phoneticPr fontId="2"/>
  </si>
  <si>
    <t>YEN</t>
    <phoneticPr fontId="2"/>
  </si>
  <si>
    <t>上記の数値を利用される場合は、必ず「船舶油濁損害賠償保障法」及び「船舶の所有者等の責任の制限に関する法律」を参照し、計算方法及び結果を確認のうえご利用願います。</t>
    <phoneticPr fontId="2"/>
  </si>
  <si>
    <t>保険金額</t>
    <rPh sb="0" eb="2">
      <t>ホケン</t>
    </rPh>
    <rPh sb="2" eb="4">
      <t>キンガク</t>
    </rPh>
    <phoneticPr fontId="2"/>
  </si>
  <si>
    <t>US＄</t>
  </si>
  <si>
    <t>注３）</t>
    <rPh sb="0" eb="1">
      <t>チュウ</t>
    </rPh>
    <phoneticPr fontId="2"/>
  </si>
  <si>
    <t>改正船主責任制限法は第189回国会において審議の上、可決されており、同改正法は2015年6月8日が施行日となっています。</t>
    <rPh sb="0" eb="2">
      <t>カイセイ</t>
    </rPh>
    <rPh sb="2" eb="4">
      <t>センシュ</t>
    </rPh>
    <rPh sb="4" eb="6">
      <t>セキニン</t>
    </rPh>
    <rPh sb="6" eb="9">
      <t>セイゲンホウ</t>
    </rPh>
    <rPh sb="10" eb="11">
      <t>ダイ</t>
    </rPh>
    <rPh sb="14" eb="15">
      <t>カイ</t>
    </rPh>
    <rPh sb="15" eb="17">
      <t>コッカイ</t>
    </rPh>
    <rPh sb="21" eb="23">
      <t>シンギ</t>
    </rPh>
    <rPh sb="24" eb="25">
      <t>ウエ</t>
    </rPh>
    <rPh sb="26" eb="28">
      <t>カケツ</t>
    </rPh>
    <rPh sb="34" eb="35">
      <t>ドウ</t>
    </rPh>
    <rPh sb="35" eb="38">
      <t>カイセイホウ</t>
    </rPh>
    <rPh sb="43" eb="44">
      <t>ネン</t>
    </rPh>
    <rPh sb="45" eb="46">
      <t>ガツ</t>
    </rPh>
    <rPh sb="47" eb="48">
      <t>ニチ</t>
    </rPh>
    <rPh sb="49" eb="51">
      <t>シコウ</t>
    </rPh>
    <rPh sb="51" eb="52">
      <t>ビ</t>
    </rPh>
    <phoneticPr fontId="2"/>
  </si>
  <si>
    <t>○船主責任制限法の改正後（2015年6月8日以降）</t>
    <rPh sb="1" eb="3">
      <t>センシュ</t>
    </rPh>
    <rPh sb="3" eb="5">
      <t>セキニン</t>
    </rPh>
    <rPh sb="5" eb="8">
      <t>セイゲンホウ</t>
    </rPh>
    <rPh sb="9" eb="12">
      <t>カイセイゴ</t>
    </rPh>
    <rPh sb="17" eb="18">
      <t>ネン</t>
    </rPh>
    <rPh sb="19" eb="20">
      <t>ガツ</t>
    </rPh>
    <rPh sb="21" eb="22">
      <t>ニチ</t>
    </rPh>
    <rPh sb="22" eb="24">
      <t>イコウ</t>
    </rPh>
    <phoneticPr fontId="2"/>
  </si>
  <si>
    <t>令和2年3月2日現在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2"/>
  </si>
  <si>
    <t>改正船舶油濁損害賠償保障法に定める
責任限度額の計算用シート</t>
    <rPh sb="0" eb="2">
      <t>カイセイ</t>
    </rPh>
    <rPh sb="2" eb="4">
      <t>センパク</t>
    </rPh>
    <rPh sb="4" eb="6">
      <t>ユダク</t>
    </rPh>
    <rPh sb="6" eb="8">
      <t>ソンガイ</t>
    </rPh>
    <rPh sb="8" eb="10">
      <t>バイショウ</t>
    </rPh>
    <rPh sb="10" eb="13">
      <t>ホショウホウ</t>
    </rPh>
    <rPh sb="14" eb="15">
      <t>サダ</t>
    </rPh>
    <rPh sb="18" eb="20">
      <t>セキニン</t>
    </rPh>
    <rPh sb="20" eb="22">
      <t>ゲンド</t>
    </rPh>
    <rPh sb="22" eb="23">
      <t>ガク</t>
    </rPh>
    <rPh sb="24" eb="26">
      <t>ケイサン</t>
    </rPh>
    <rPh sb="26" eb="27">
      <t>ヨウ</t>
    </rPh>
    <phoneticPr fontId="2"/>
  </si>
  <si>
    <t>円／ＳＤＲレート</t>
    <rPh sb="0" eb="1">
      <t>エン</t>
    </rPh>
    <phoneticPr fontId="2"/>
  </si>
  <si>
    <t>円</t>
    <rPh sb="0" eb="1">
      <t>エン</t>
    </rPh>
    <phoneticPr fontId="2"/>
  </si>
  <si>
    <t>ＳＤＲ</t>
    <phoneticPr fontId="2"/>
  </si>
  <si>
    <t>うち難破物除去損害</t>
    <rPh sb="2" eb="4">
      <t>ナンパ</t>
    </rPh>
    <rPh sb="4" eb="5">
      <t>ブツ</t>
    </rPh>
    <rPh sb="5" eb="7">
      <t>ジョキョ</t>
    </rPh>
    <rPh sb="7" eb="9">
      <t>ソンガイ</t>
    </rPh>
    <phoneticPr fontId="2"/>
  </si>
  <si>
    <t>うち一般船舶等油濁損害</t>
    <rPh sb="2" eb="4">
      <t>イッパン</t>
    </rPh>
    <rPh sb="4" eb="6">
      <t>センパク</t>
    </rPh>
    <rPh sb="6" eb="7">
      <t>トウ</t>
    </rPh>
    <rPh sb="7" eb="9">
      <t>ユダク</t>
    </rPh>
    <rPh sb="9" eb="11">
      <t>ソンガイ</t>
    </rPh>
    <phoneticPr fontId="2"/>
  </si>
  <si>
    <t xml:space="preserve"> →円建ての場合に入力</t>
    <rPh sb="2" eb="4">
      <t>エンダ</t>
    </rPh>
    <rPh sb="6" eb="8">
      <t>バアイ</t>
    </rPh>
    <rPh sb="9" eb="11">
      <t>ニュウリョク</t>
    </rPh>
    <phoneticPr fontId="2"/>
  </si>
  <si>
    <t xml:space="preserve"> →米ドル建ての場合に入力</t>
    <rPh sb="2" eb="3">
      <t>ベイ</t>
    </rPh>
    <phoneticPr fontId="2"/>
  </si>
  <si>
    <t xml:space="preserve"> →ユーロ建ての場合に入力</t>
    <phoneticPr fontId="2"/>
  </si>
  <si>
    <t>SDRレートは日々変動します。最新のレートは国際通貨基金のウェブサイト内の、https://www.imf.org/external/data.htm の "Currency units per SDR"をご参照ください。</t>
    <phoneticPr fontId="2"/>
  </si>
  <si>
    <r>
      <t xml:space="preserve">換算最低保障金額
</t>
    </r>
    <r>
      <rPr>
        <sz val="8"/>
        <rFont val="ＭＳ ゴシック"/>
        <family val="3"/>
        <charset val="128"/>
      </rPr>
      <t xml:space="preserve">
</t>
    </r>
    <r>
      <rPr>
        <b/>
        <sz val="14"/>
        <color rgb="FF0070C0"/>
        <rFont val="ＭＳ ゴシック"/>
        <family val="3"/>
        <charset val="128"/>
      </rPr>
      <t>※この金額以上を
カバーすることが必要</t>
    </r>
    <rPh sb="0" eb="2">
      <t>カンサン</t>
    </rPh>
    <rPh sb="2" eb="4">
      <t>サイテイ</t>
    </rPh>
    <rPh sb="4" eb="6">
      <t>ホショウ</t>
    </rPh>
    <rPh sb="6" eb="8">
      <t>キンガク</t>
    </rPh>
    <rPh sb="13" eb="15">
      <t>キンガク</t>
    </rPh>
    <rPh sb="15" eb="17">
      <t>イジョウ</t>
    </rPh>
    <rPh sb="27" eb="29">
      <t>ヒツヨウ</t>
    </rPh>
    <phoneticPr fontId="2"/>
  </si>
  <si>
    <t>円/SDR</t>
    <rPh sb="0" eb="1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</si>
</sst>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0000_ ;[Red]\-#,##0.00000\ "/>
    <numFmt numFmtId="177" formatCode="#,##0_ 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color indexed="10"/>
      <name val="ＭＳ ゴシック"/>
      <family val="3"/>
      <charset val="128"/>
    </font>
    <font>
      <sz val="10"/>
      <name val="ＭＳ ゴシック"/>
      <family val="3"/>
      <charset val="128"/>
    </font>
    <font>
      <sz val="20"/>
      <name val="ＭＳ ゴシック"/>
      <family val="3"/>
      <charset val="128"/>
    </font>
    <font>
      <b/>
      <sz val="20"/>
      <name val="ＭＳ ゴシック"/>
      <family val="3"/>
      <charset val="128"/>
    </font>
    <font>
      <b/>
      <sz val="14"/>
      <color indexed="10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b/>
      <sz val="14"/>
      <color rgb="FF0070C0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slantDashDot">
        <color theme="1"/>
      </left>
      <right style="slantDashDot">
        <color theme="1"/>
      </right>
      <top style="slantDashDot">
        <color theme="1"/>
      </top>
      <bottom style="slantDashDot">
        <color theme="1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64"/>
      </left>
      <right/>
      <top style="medium">
        <color rgb="FFFF0000"/>
      </top>
      <bottom/>
      <diagonal/>
    </border>
    <border>
      <left style="medium">
        <color indexed="10"/>
      </left>
      <right style="medium">
        <color indexed="10"/>
      </right>
      <top style="double">
        <color indexed="10"/>
      </top>
      <bottom style="medium">
        <color indexed="1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rgb="FFFF0000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0" xfId="1" applyNumberFormat="1" applyFont="1" applyFill="1" applyBorder="1" applyProtection="1">
      <alignment vertical="center"/>
      <protection locked="0"/>
    </xf>
    <xf numFmtId="0" fontId="3" fillId="0" borderId="3" xfId="0" applyFont="1" applyFill="1" applyBorder="1" applyAlignment="1">
      <alignment horizontal="center" vertical="center"/>
    </xf>
    <xf numFmtId="38" fontId="3" fillId="0" borderId="4" xfId="1" applyFont="1" applyFill="1" applyBorder="1">
      <alignment vertical="center"/>
    </xf>
    <xf numFmtId="38" fontId="3" fillId="0" borderId="6" xfId="1" applyFont="1" applyFill="1" applyBorder="1">
      <alignment vertical="center"/>
    </xf>
    <xf numFmtId="0" fontId="3" fillId="0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vertical="center" wrapText="1"/>
    </xf>
    <xf numFmtId="38" fontId="3" fillId="0" borderId="8" xfId="1" applyFont="1" applyFill="1" applyBorder="1">
      <alignment vertical="center"/>
    </xf>
    <xf numFmtId="0" fontId="3" fillId="0" borderId="9" xfId="0" applyFont="1" applyFill="1" applyBorder="1" applyAlignment="1">
      <alignment horizontal="center" vertical="center"/>
    </xf>
    <xf numFmtId="38" fontId="3" fillId="0" borderId="10" xfId="1" applyFont="1" applyFill="1" applyBorder="1">
      <alignment vertical="center"/>
    </xf>
    <xf numFmtId="0" fontId="3" fillId="0" borderId="11" xfId="0" applyFont="1" applyFill="1" applyBorder="1" applyAlignment="1">
      <alignment horizontal="center" vertical="center"/>
    </xf>
    <xf numFmtId="38" fontId="3" fillId="0" borderId="12" xfId="1" applyFont="1" applyFill="1" applyBorder="1">
      <alignment vertical="center"/>
    </xf>
    <xf numFmtId="38" fontId="3" fillId="0" borderId="13" xfId="1" applyFont="1" applyFill="1" applyBorder="1">
      <alignment vertical="center"/>
    </xf>
    <xf numFmtId="38" fontId="3" fillId="0" borderId="14" xfId="1" applyFont="1" applyFill="1" applyBorder="1">
      <alignment vertical="center"/>
    </xf>
    <xf numFmtId="38" fontId="3" fillId="0" borderId="15" xfId="1" applyFont="1" applyFill="1" applyBorder="1">
      <alignment vertical="center"/>
    </xf>
    <xf numFmtId="0" fontId="6" fillId="0" borderId="16" xfId="0" applyFont="1" applyFill="1" applyBorder="1" applyAlignment="1">
      <alignment horizontal="center" vertical="center" shrinkToFit="1"/>
    </xf>
    <xf numFmtId="0" fontId="5" fillId="0" borderId="17" xfId="1" applyNumberFormat="1" applyFont="1" applyFill="1" applyBorder="1" applyProtection="1">
      <alignment vertical="center"/>
      <protection locked="0"/>
    </xf>
    <xf numFmtId="0" fontId="3" fillId="0" borderId="18" xfId="0" applyFont="1" applyFill="1" applyBorder="1" applyAlignment="1">
      <alignment horizontal="center" vertical="center"/>
    </xf>
    <xf numFmtId="0" fontId="5" fillId="0" borderId="19" xfId="1" applyNumberFormat="1" applyFont="1" applyFill="1" applyBorder="1" applyProtection="1">
      <alignment vertical="center"/>
      <protection locked="0"/>
    </xf>
    <xf numFmtId="0" fontId="5" fillId="0" borderId="20" xfId="1" applyNumberFormat="1" applyFont="1" applyFill="1" applyBorder="1" applyProtection="1">
      <alignment vertical="center"/>
      <protection locked="0"/>
    </xf>
    <xf numFmtId="0" fontId="5" fillId="0" borderId="21" xfId="1" applyNumberFormat="1" applyFont="1" applyFill="1" applyBorder="1" applyProtection="1">
      <alignment vertical="center"/>
      <protection locked="0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38" fontId="5" fillId="0" borderId="25" xfId="1" applyFont="1" applyFill="1" applyBorder="1" applyProtection="1">
      <alignment vertical="center"/>
      <protection locked="0"/>
    </xf>
    <xf numFmtId="0" fontId="5" fillId="0" borderId="26" xfId="1" applyNumberFormat="1" applyFont="1" applyFill="1" applyBorder="1" applyProtection="1">
      <alignment vertical="center"/>
      <protection locked="0"/>
    </xf>
    <xf numFmtId="0" fontId="5" fillId="0" borderId="27" xfId="1" applyNumberFormat="1" applyFont="1" applyFill="1" applyBorder="1" applyProtection="1">
      <alignment vertical="center"/>
      <protection locked="0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5" xfId="0" applyFont="1" applyFill="1" applyBorder="1">
      <alignment vertical="center"/>
    </xf>
    <xf numFmtId="0" fontId="3" fillId="0" borderId="30" xfId="0" applyFont="1" applyFill="1" applyBorder="1" applyAlignment="1">
      <alignment vertical="center"/>
    </xf>
    <xf numFmtId="0" fontId="5" fillId="0" borderId="31" xfId="1" applyNumberFormat="1" applyFont="1" applyFill="1" applyBorder="1" applyProtection="1">
      <alignment vertical="center"/>
      <protection locked="0"/>
    </xf>
    <xf numFmtId="38" fontId="3" fillId="0" borderId="50" xfId="1" applyFont="1" applyFill="1" applyBorder="1" applyProtection="1">
      <alignment vertical="center"/>
      <protection locked="0"/>
    </xf>
    <xf numFmtId="176" fontId="3" fillId="0" borderId="50" xfId="1" applyNumberFormat="1" applyFont="1" applyFill="1" applyBorder="1" applyProtection="1">
      <alignment vertical="center"/>
      <protection locked="0"/>
    </xf>
    <xf numFmtId="177" fontId="3" fillId="0" borderId="32" xfId="0" applyNumberFormat="1" applyFont="1" applyFill="1" applyBorder="1" applyAlignment="1">
      <alignment horizontal="right" vertical="center"/>
    </xf>
    <xf numFmtId="38" fontId="3" fillId="0" borderId="20" xfId="1" applyFont="1" applyFill="1" applyBorder="1">
      <alignment vertical="center"/>
    </xf>
    <xf numFmtId="0" fontId="4" fillId="0" borderId="0" xfId="0" applyFont="1" applyBorder="1" applyAlignment="1">
      <alignment horizontal="right" vertical="center" shrinkToFit="1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3" fillId="0" borderId="5" xfId="0" applyFont="1" applyFill="1" applyBorder="1" applyAlignment="1">
      <alignment horizontal="center" vertical="center"/>
    </xf>
    <xf numFmtId="0" fontId="5" fillId="0" borderId="25" xfId="1" applyNumberFormat="1" applyFont="1" applyFill="1" applyBorder="1" applyProtection="1">
      <alignment vertical="center"/>
      <protection locked="0"/>
    </xf>
    <xf numFmtId="38" fontId="5" fillId="0" borderId="43" xfId="1" applyFont="1" applyFill="1" applyBorder="1" applyProtection="1">
      <alignment vertical="center"/>
      <protection locked="0"/>
    </xf>
    <xf numFmtId="0" fontId="9" fillId="0" borderId="51" xfId="1" applyNumberFormat="1" applyFont="1" applyFill="1" applyBorder="1" applyProtection="1">
      <alignment vertical="center"/>
      <protection locked="0"/>
    </xf>
    <xf numFmtId="0" fontId="5" fillId="0" borderId="52" xfId="1" applyNumberFormat="1" applyFont="1" applyFill="1" applyBorder="1" applyProtection="1">
      <alignment vertical="center"/>
      <protection locked="0"/>
    </xf>
    <xf numFmtId="38" fontId="9" fillId="0" borderId="53" xfId="1" applyFont="1" applyFill="1" applyBorder="1" applyProtection="1">
      <alignment vertical="center"/>
      <protection locked="0"/>
    </xf>
    <xf numFmtId="0" fontId="10" fillId="0" borderId="51" xfId="1" applyNumberFormat="1" applyFont="1" applyFill="1" applyBorder="1" applyProtection="1">
      <alignment vertical="center"/>
      <protection locked="0"/>
    </xf>
    <xf numFmtId="38" fontId="11" fillId="0" borderId="8" xfId="1" applyFont="1" applyFill="1" applyBorder="1">
      <alignment vertical="center"/>
    </xf>
    <xf numFmtId="38" fontId="11" fillId="0" borderId="4" xfId="1" applyFont="1" applyFill="1" applyBorder="1">
      <alignment vertical="center"/>
    </xf>
    <xf numFmtId="38" fontId="11" fillId="0" borderId="6" xfId="1" applyFont="1" applyFill="1" applyBorder="1">
      <alignment vertical="center"/>
    </xf>
    <xf numFmtId="0" fontId="3" fillId="0" borderId="54" xfId="0" applyFont="1" applyFill="1" applyBorder="1" applyAlignment="1">
      <alignment horizontal="center" vertical="center"/>
    </xf>
    <xf numFmtId="0" fontId="12" fillId="0" borderId="25" xfId="1" applyNumberFormat="1" applyFont="1" applyFill="1" applyBorder="1" applyProtection="1">
      <alignment vertical="center"/>
      <protection locked="0"/>
    </xf>
    <xf numFmtId="0" fontId="12" fillId="0" borderId="26" xfId="1" applyNumberFormat="1" applyFont="1" applyFill="1" applyBorder="1" applyProtection="1">
      <alignment vertical="center"/>
      <protection locked="0"/>
    </xf>
    <xf numFmtId="0" fontId="12" fillId="0" borderId="31" xfId="1" applyNumberFormat="1" applyFont="1" applyFill="1" applyBorder="1" applyProtection="1">
      <alignment vertical="center"/>
      <protection locked="0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7" fillId="0" borderId="43" xfId="0" applyFont="1" applyBorder="1" applyAlignment="1">
      <alignment horizontal="left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34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37" xfId="0" applyFont="1" applyFill="1" applyBorder="1">
      <alignment vertical="center"/>
    </xf>
    <xf numFmtId="0" fontId="3" fillId="0" borderId="38" xfId="0" applyFont="1" applyFill="1" applyBorder="1">
      <alignment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7" fillId="0" borderId="20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2"/>
  <sheetViews>
    <sheetView showGridLines="0" tabSelected="1" view="pageBreakPreview" zoomScaleNormal="100" zoomScaleSheetLayoutView="100" workbookViewId="0"/>
  </sheetViews>
  <sheetFormatPr defaultRowHeight="13.5" x14ac:dyDescent="0.15"/>
  <cols>
    <col min="1" max="1" width="3" style="1" customWidth="1"/>
    <col min="2" max="2" width="7.5" style="1" customWidth="1"/>
    <col min="3" max="3" width="22" style="1" customWidth="1"/>
    <col min="4" max="4" width="23.125" style="1" customWidth="1"/>
    <col min="5" max="6" width="23.625" style="1" customWidth="1"/>
    <col min="7" max="7" width="18.25" style="1" customWidth="1"/>
    <col min="8" max="8" width="3" style="1" customWidth="1"/>
    <col min="9" max="16384" width="9" style="1"/>
  </cols>
  <sheetData>
    <row r="1" spans="2:7" ht="54" customHeight="1" x14ac:dyDescent="0.15">
      <c r="B1" s="68" t="s">
        <v>27</v>
      </c>
      <c r="C1" s="68"/>
      <c r="D1" s="69"/>
      <c r="E1" s="69"/>
      <c r="F1" s="69"/>
      <c r="G1" s="69"/>
    </row>
    <row r="2" spans="2:7" ht="18" customHeight="1" x14ac:dyDescent="0.15">
      <c r="B2" s="70" t="s">
        <v>5</v>
      </c>
      <c r="C2" s="70"/>
      <c r="D2" s="70"/>
      <c r="E2" s="70"/>
      <c r="F2" s="70"/>
      <c r="G2" s="70"/>
    </row>
    <row r="3" spans="2:7" ht="24" customHeight="1" thickBot="1" x14ac:dyDescent="0.2">
      <c r="B3" s="71"/>
      <c r="C3" s="71"/>
      <c r="D3" s="71"/>
      <c r="E3" s="71"/>
      <c r="F3" s="71"/>
      <c r="G3" s="41" t="s">
        <v>26</v>
      </c>
    </row>
    <row r="4" spans="2:7" ht="26.25" customHeight="1" thickBot="1" x14ac:dyDescent="0.2">
      <c r="B4" s="72" t="s">
        <v>2</v>
      </c>
      <c r="C4" s="73"/>
      <c r="D4" s="55" t="s">
        <v>3</v>
      </c>
      <c r="E4" s="74"/>
      <c r="F4" s="73"/>
      <c r="G4" s="3" t="s">
        <v>4</v>
      </c>
    </row>
    <row r="5" spans="2:7" ht="9" hidden="1" customHeight="1" thickTop="1" x14ac:dyDescent="0.15">
      <c r="B5" s="59" t="s">
        <v>21</v>
      </c>
      <c r="C5" s="60"/>
      <c r="D5" s="43"/>
      <c r="E5" s="33"/>
      <c r="F5" s="33"/>
      <c r="G5" s="65" t="s">
        <v>22</v>
      </c>
    </row>
    <row r="6" spans="2:7" ht="9.75" hidden="1" customHeight="1" x14ac:dyDescent="0.15">
      <c r="B6" s="61"/>
      <c r="C6" s="62"/>
      <c r="D6" s="43"/>
      <c r="E6" s="19" t="s">
        <v>9</v>
      </c>
      <c r="F6" s="19" t="s">
        <v>10</v>
      </c>
      <c r="G6" s="66"/>
    </row>
    <row r="7" spans="2:7" ht="26.25" hidden="1" customHeight="1" thickBot="1" x14ac:dyDescent="0.2">
      <c r="B7" s="63"/>
      <c r="C7" s="64"/>
      <c r="D7" s="39"/>
      <c r="E7" s="35"/>
      <c r="F7" s="35"/>
      <c r="G7" s="67"/>
    </row>
    <row r="8" spans="2:7" ht="4.5" hidden="1" customHeight="1" thickTop="1" thickBot="1" x14ac:dyDescent="0.2">
      <c r="B8" s="75"/>
      <c r="C8" s="76"/>
      <c r="D8" s="44"/>
      <c r="E8" s="44"/>
      <c r="F8" s="44"/>
      <c r="G8" s="34"/>
    </row>
    <row r="9" spans="2:7" ht="28.5" customHeight="1" thickTop="1" thickBot="1" x14ac:dyDescent="0.2">
      <c r="B9" s="77" t="s">
        <v>0</v>
      </c>
      <c r="C9" s="78"/>
      <c r="D9" s="50">
        <v>2000</v>
      </c>
      <c r="E9" s="47"/>
      <c r="F9" s="47"/>
      <c r="G9" s="14" t="s">
        <v>0</v>
      </c>
    </row>
    <row r="10" spans="2:7" ht="28.5" customHeight="1" thickBot="1" x14ac:dyDescent="0.2">
      <c r="B10" s="79" t="s">
        <v>28</v>
      </c>
      <c r="C10" s="80"/>
      <c r="D10" s="51">
        <v>1.3789499999999999</v>
      </c>
      <c r="E10" s="56" t="s">
        <v>34</v>
      </c>
      <c r="F10" s="46"/>
      <c r="G10" s="12" t="s">
        <v>13</v>
      </c>
    </row>
    <row r="11" spans="2:7" ht="28.5" customHeight="1" thickBot="1" x14ac:dyDescent="0.2">
      <c r="B11" s="79"/>
      <c r="C11" s="80"/>
      <c r="D11" s="51">
        <v>1.2398400000000001</v>
      </c>
      <c r="E11" s="57" t="s">
        <v>35</v>
      </c>
      <c r="F11" s="29"/>
      <c r="G11" s="5" t="s">
        <v>14</v>
      </c>
    </row>
    <row r="12" spans="2:7" ht="28.5" customHeight="1" thickBot="1" x14ac:dyDescent="0.2">
      <c r="B12" s="77"/>
      <c r="C12" s="78"/>
      <c r="D12" s="48">
        <v>148.47200000000001</v>
      </c>
      <c r="E12" s="58" t="s">
        <v>33</v>
      </c>
      <c r="F12" s="36"/>
      <c r="G12" s="8" t="s">
        <v>38</v>
      </c>
    </row>
    <row r="13" spans="2:7" ht="3" hidden="1" customHeight="1" thickBot="1" x14ac:dyDescent="0.2">
      <c r="B13" s="75"/>
      <c r="C13" s="76"/>
      <c r="D13" s="4"/>
      <c r="E13" s="4"/>
      <c r="F13" s="4"/>
      <c r="G13" s="14"/>
    </row>
    <row r="14" spans="2:7" ht="7.5" hidden="1" customHeight="1" x14ac:dyDescent="0.15">
      <c r="B14" s="81" t="s">
        <v>1</v>
      </c>
      <c r="C14" s="82"/>
      <c r="D14" s="22"/>
      <c r="E14" s="23"/>
      <c r="F14" s="24"/>
      <c r="G14" s="25"/>
    </row>
    <row r="15" spans="2:7" ht="18" hidden="1" thickBot="1" x14ac:dyDescent="0.2">
      <c r="B15" s="79"/>
      <c r="C15" s="80"/>
      <c r="D15" s="20"/>
      <c r="E15" s="19" t="s">
        <v>9</v>
      </c>
      <c r="F15" s="19" t="s">
        <v>10</v>
      </c>
      <c r="G15" s="21"/>
    </row>
    <row r="16" spans="2:7" ht="28.5" hidden="1" customHeight="1" thickBot="1" x14ac:dyDescent="0.2">
      <c r="B16" s="77"/>
      <c r="C16" s="78"/>
      <c r="D16" s="13">
        <f>SUM(E16:F16)</f>
        <v>4000000</v>
      </c>
      <c r="E16" s="13">
        <f>IF(D9="","",IF(D9&gt;70000,(72600000+(D9-70000)*600),IF(D9&gt;30000,(36600000+(D9-30000)*900),IF(D9&gt;2000,(3000000+(D9-2000)*1200),3000000))))</f>
        <v>3000000</v>
      </c>
      <c r="F16" s="16">
        <f>IF(D9="","",IF(D9&gt;70000,(24200000+(D9-70000)*200),IF(D9&gt;30000,(12200000+(D9-30000)*300),IF(D9&gt;2000,(1000000+(D9-2000)*400),1000000))))</f>
        <v>1000000</v>
      </c>
      <c r="G16" s="14" t="s">
        <v>16</v>
      </c>
    </row>
    <row r="17" spans="2:7" ht="28.5" hidden="1" customHeight="1" x14ac:dyDescent="0.15">
      <c r="B17" s="79" t="s">
        <v>8</v>
      </c>
      <c r="C17" s="83"/>
      <c r="D17" s="11">
        <f>IF(OR(D16="",D16=0,$D$10=""),"",D16*$D$10)</f>
        <v>5515800</v>
      </c>
      <c r="E17" s="15">
        <f>IF(OR(E16="",E16=0,$D$10=""),"",E16*$D$10)</f>
        <v>4136849.9999999995</v>
      </c>
      <c r="F17" s="15">
        <f>IF(OR(F16="",F16=0,$D$10=""),"",F16*$D$10)</f>
        <v>1378950</v>
      </c>
      <c r="G17" s="12" t="s">
        <v>17</v>
      </c>
    </row>
    <row r="18" spans="2:7" ht="28.5" hidden="1" customHeight="1" x14ac:dyDescent="0.15">
      <c r="B18" s="79"/>
      <c r="C18" s="83"/>
      <c r="D18" s="6">
        <f>IF(OR(D16="",D16=0,$D$11=""),"",D16*$D$11)</f>
        <v>4959360</v>
      </c>
      <c r="E18" s="17">
        <f>IF(OR(E16="",E16=0,$D$11=""),"",E16*$D$11)</f>
        <v>3719520</v>
      </c>
      <c r="F18" s="17">
        <f>IF(OR(F16="",F16=0,$D$11=""),"",F16*$D$11)</f>
        <v>1239840</v>
      </c>
      <c r="G18" s="45" t="s">
        <v>18</v>
      </c>
    </row>
    <row r="19" spans="2:7" ht="28.5" hidden="1" customHeight="1" thickBot="1" x14ac:dyDescent="0.2">
      <c r="B19" s="77"/>
      <c r="C19" s="84"/>
      <c r="D19" s="7">
        <f>IF(OR(D16="",D16=0,$D$12=""),"",D16*$D$12)</f>
        <v>593888000</v>
      </c>
      <c r="E19" s="18">
        <f>IF(OR(E16="",E16=0,$D$12=""),"",E16*$D$12)</f>
        <v>445416000</v>
      </c>
      <c r="F19" s="18">
        <f>IF(OR(F16="",F16=0,$D$12=""),"",F16*$D$12)</f>
        <v>148472000</v>
      </c>
      <c r="G19" s="8" t="s">
        <v>19</v>
      </c>
    </row>
    <row r="20" spans="2:7" ht="18.75" hidden="1" customHeight="1" x14ac:dyDescent="0.15">
      <c r="B20" s="42"/>
      <c r="C20" s="42"/>
      <c r="D20" s="40"/>
      <c r="E20" s="40"/>
      <c r="F20" s="40"/>
      <c r="G20" s="42"/>
    </row>
    <row r="21" spans="2:7" ht="36.75" hidden="1" customHeight="1" thickBot="1" x14ac:dyDescent="0.2">
      <c r="B21" s="71" t="s">
        <v>25</v>
      </c>
      <c r="C21" s="71"/>
      <c r="D21" s="71"/>
      <c r="E21" s="71"/>
      <c r="F21" s="71"/>
      <c r="G21" s="71"/>
    </row>
    <row r="22" spans="2:7" ht="26.25" hidden="1" customHeight="1" thickBot="1" x14ac:dyDescent="0.2">
      <c r="B22" s="72" t="s">
        <v>2</v>
      </c>
      <c r="C22" s="73"/>
      <c r="D22" s="2" t="s">
        <v>3</v>
      </c>
      <c r="E22" s="26"/>
      <c r="F22" s="27"/>
      <c r="G22" s="3" t="s">
        <v>4</v>
      </c>
    </row>
    <row r="23" spans="2:7" ht="4.5" hidden="1" customHeight="1" thickTop="1" thickBot="1" x14ac:dyDescent="0.2">
      <c r="B23" s="85"/>
      <c r="C23" s="86"/>
      <c r="D23" s="44"/>
      <c r="E23" s="44"/>
      <c r="F23" s="44"/>
      <c r="G23" s="32"/>
    </row>
    <row r="24" spans="2:7" ht="28.5" hidden="1" customHeight="1" thickBot="1" x14ac:dyDescent="0.2">
      <c r="B24" s="87" t="s">
        <v>0</v>
      </c>
      <c r="C24" s="88"/>
      <c r="D24" s="37">
        <f>+D9</f>
        <v>2000</v>
      </c>
      <c r="E24" s="28"/>
      <c r="F24" s="28"/>
      <c r="G24" s="12" t="s">
        <v>11</v>
      </c>
    </row>
    <row r="25" spans="2:7" ht="28.5" hidden="1" customHeight="1" thickBot="1" x14ac:dyDescent="0.2">
      <c r="B25" s="89" t="s">
        <v>12</v>
      </c>
      <c r="C25" s="90"/>
      <c r="D25" s="38">
        <f>+D10</f>
        <v>1.3789499999999999</v>
      </c>
      <c r="E25" s="29"/>
      <c r="F25" s="29"/>
      <c r="G25" s="5" t="s">
        <v>13</v>
      </c>
    </row>
    <row r="26" spans="2:7" ht="28.5" hidden="1" customHeight="1" thickBot="1" x14ac:dyDescent="0.2">
      <c r="B26" s="79"/>
      <c r="C26" s="80"/>
      <c r="D26" s="38">
        <f>+D11</f>
        <v>1.2398400000000001</v>
      </c>
      <c r="E26" s="29"/>
      <c r="F26" s="29"/>
      <c r="G26" s="5" t="s">
        <v>14</v>
      </c>
    </row>
    <row r="27" spans="2:7" ht="28.5" hidden="1" customHeight="1" thickBot="1" x14ac:dyDescent="0.2">
      <c r="B27" s="79"/>
      <c r="C27" s="80"/>
      <c r="D27" s="38">
        <f>+D12</f>
        <v>148.47200000000001</v>
      </c>
      <c r="E27" s="30"/>
      <c r="F27" s="30"/>
      <c r="G27" s="31" t="s">
        <v>15</v>
      </c>
    </row>
    <row r="28" spans="2:7" ht="3" hidden="1" customHeight="1" thickBot="1" x14ac:dyDescent="0.2">
      <c r="B28" s="75"/>
      <c r="C28" s="76"/>
      <c r="D28" s="4"/>
      <c r="E28" s="4"/>
      <c r="F28" s="4"/>
      <c r="G28" s="14"/>
    </row>
    <row r="29" spans="2:7" ht="7.5" customHeight="1" x14ac:dyDescent="0.15">
      <c r="B29" s="81" t="s">
        <v>1</v>
      </c>
      <c r="C29" s="82"/>
      <c r="D29" s="49"/>
      <c r="E29" s="23"/>
      <c r="F29" s="24"/>
      <c r="G29" s="25"/>
    </row>
    <row r="30" spans="2:7" ht="17.25" x14ac:dyDescent="0.15">
      <c r="B30" s="79"/>
      <c r="C30" s="80"/>
      <c r="D30" s="20"/>
      <c r="E30" s="19" t="s">
        <v>32</v>
      </c>
      <c r="F30" s="19" t="s">
        <v>31</v>
      </c>
      <c r="G30" s="21"/>
    </row>
    <row r="31" spans="2:7" ht="28.5" customHeight="1" thickBot="1" x14ac:dyDescent="0.2">
      <c r="B31" s="77"/>
      <c r="C31" s="78"/>
      <c r="D31" s="13">
        <f>SUM(E31:F31)</f>
        <v>6040000</v>
      </c>
      <c r="E31" s="13">
        <f>+E16*1.51</f>
        <v>4530000</v>
      </c>
      <c r="F31" s="13">
        <f>IF(D24="","",IF(D24&gt;70000,(36542000+(D24-70000)*302),IF(D24&gt;30000,(18422000+(D24-30000)*453),IF(D24&gt;2000,(1510000+(D24-2000)*604),1510000))))</f>
        <v>1510000</v>
      </c>
      <c r="G31" s="14" t="s">
        <v>30</v>
      </c>
    </row>
    <row r="32" spans="2:7" ht="28.5" customHeight="1" x14ac:dyDescent="0.15">
      <c r="B32" s="91" t="s">
        <v>37</v>
      </c>
      <c r="C32" s="83"/>
      <c r="D32" s="52">
        <f>IF(OR(D31="",D31=0,$D$10=""),"",D31*$D$10)</f>
        <v>8328857.9999999991</v>
      </c>
      <c r="E32" s="15">
        <f>+E17*1.51</f>
        <v>6246643.4999999991</v>
      </c>
      <c r="F32" s="15">
        <f>IF(OR(F31="",F31=0,$D$10=""),"",F31*$D$10)</f>
        <v>2082214.4999999998</v>
      </c>
      <c r="G32" s="12" t="s">
        <v>17</v>
      </c>
    </row>
    <row r="33" spans="2:7" ht="28.5" customHeight="1" x14ac:dyDescent="0.15">
      <c r="B33" s="79"/>
      <c r="C33" s="83"/>
      <c r="D33" s="53">
        <f>IF(OR(D31="",D31=0,$D$11=""),"",D31*$D$11)</f>
        <v>7488633.6000000006</v>
      </c>
      <c r="E33" s="17">
        <f>+E18*1.51</f>
        <v>5616475.2000000002</v>
      </c>
      <c r="F33" s="17">
        <f>IF(OR(F31="",F31=0,$D$11=""),"",F31*$D$11)</f>
        <v>1872158.4000000001</v>
      </c>
      <c r="G33" s="45" t="s">
        <v>18</v>
      </c>
    </row>
    <row r="34" spans="2:7" ht="28.5" customHeight="1" thickBot="1" x14ac:dyDescent="0.2">
      <c r="B34" s="77"/>
      <c r="C34" s="84"/>
      <c r="D34" s="54">
        <f>IF(OR(D31="",D31=0,$D$12=""),"",D31*$D$12)</f>
        <v>896770880</v>
      </c>
      <c r="E34" s="18">
        <f>+E19*1.51</f>
        <v>672578160</v>
      </c>
      <c r="F34" s="18">
        <f>IF(OR(F31="",F31=0,$D$12=""),"",F31*$D$12)</f>
        <v>224192720</v>
      </c>
      <c r="G34" s="8" t="s">
        <v>29</v>
      </c>
    </row>
    <row r="35" spans="2:7" ht="24" customHeight="1" x14ac:dyDescent="0.15">
      <c r="B35" s="93"/>
      <c r="C35" s="93"/>
      <c r="D35" s="93"/>
      <c r="E35" s="93"/>
      <c r="F35" s="93"/>
      <c r="G35" s="41"/>
    </row>
    <row r="36" spans="2:7" ht="45" customHeight="1" x14ac:dyDescent="0.15">
      <c r="B36" s="9" t="s">
        <v>6</v>
      </c>
      <c r="C36" s="92" t="s">
        <v>36</v>
      </c>
      <c r="D36" s="92"/>
      <c r="E36" s="92"/>
      <c r="F36" s="92"/>
      <c r="G36" s="92"/>
    </row>
    <row r="37" spans="2:7" ht="45" customHeight="1" x14ac:dyDescent="0.15">
      <c r="B37" s="9" t="s">
        <v>7</v>
      </c>
      <c r="C37" s="92" t="s">
        <v>20</v>
      </c>
      <c r="D37" s="92"/>
      <c r="E37" s="92"/>
      <c r="F37" s="92"/>
      <c r="G37" s="92"/>
    </row>
    <row r="38" spans="2:7" ht="45" customHeight="1" x14ac:dyDescent="0.15">
      <c r="B38" s="9" t="s">
        <v>23</v>
      </c>
      <c r="C38" s="92" t="s">
        <v>24</v>
      </c>
      <c r="D38" s="92"/>
      <c r="E38" s="92"/>
      <c r="F38" s="92"/>
      <c r="G38" s="92"/>
    </row>
    <row r="39" spans="2:7" x14ac:dyDescent="0.15">
      <c r="B39" s="10"/>
      <c r="C39" s="10"/>
      <c r="D39" s="10"/>
      <c r="E39" s="10"/>
      <c r="F39" s="10"/>
      <c r="G39" s="10"/>
    </row>
    <row r="40" spans="2:7" x14ac:dyDescent="0.15">
      <c r="B40" s="10"/>
      <c r="C40" s="10"/>
      <c r="D40" s="10"/>
      <c r="E40" s="10"/>
      <c r="F40" s="10"/>
      <c r="G40" s="10"/>
    </row>
    <row r="41" spans="2:7" x14ac:dyDescent="0.15">
      <c r="B41" s="10"/>
      <c r="C41" s="10"/>
      <c r="D41" s="10"/>
      <c r="E41" s="10"/>
      <c r="F41" s="10"/>
      <c r="G41" s="10"/>
    </row>
    <row r="42" spans="2:7" x14ac:dyDescent="0.15">
      <c r="B42" s="10"/>
      <c r="C42" s="10"/>
      <c r="D42" s="10"/>
      <c r="E42" s="10"/>
      <c r="F42" s="10"/>
      <c r="G42" s="10"/>
    </row>
  </sheetData>
  <mergeCells count="25">
    <mergeCell ref="B29:C31"/>
    <mergeCell ref="B32:C34"/>
    <mergeCell ref="C36:G36"/>
    <mergeCell ref="C37:G37"/>
    <mergeCell ref="C38:G38"/>
    <mergeCell ref="B35:F35"/>
    <mergeCell ref="B28:C28"/>
    <mergeCell ref="B8:C8"/>
    <mergeCell ref="B9:C9"/>
    <mergeCell ref="B10:C12"/>
    <mergeCell ref="B13:C13"/>
    <mergeCell ref="B14:C16"/>
    <mergeCell ref="B17:C19"/>
    <mergeCell ref="B21:G21"/>
    <mergeCell ref="B22:C22"/>
    <mergeCell ref="B23:C23"/>
    <mergeCell ref="B24:C24"/>
    <mergeCell ref="B25:C27"/>
    <mergeCell ref="B5:C7"/>
    <mergeCell ref="G5:G7"/>
    <mergeCell ref="B1:G1"/>
    <mergeCell ref="B2:G2"/>
    <mergeCell ref="B3:F3"/>
    <mergeCell ref="B4:C4"/>
    <mergeCell ref="E4:F4"/>
  </mergeCells>
  <phoneticPr fontId="2"/>
  <dataValidations count="1">
    <dataValidation type="list" allowBlank="1" showInputMessage="1" showErrorMessage="1" sqref="G5:G7">
      <formula1>$G$17:$G$19</formula1>
    </dataValidation>
  </dataValidations>
  <printOptions horizontalCentered="1"/>
  <pageMargins left="0.59055118110236227" right="0.59055118110236227" top="0.98425196850393704" bottom="0.98425196850393704" header="0" footer="0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計算シート (96LLMC)</vt:lpstr>
      <vt:lpstr>'計算シート (96LLMC)'!Print_Area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行政情報システム室</dc:creator>
  <cp:lastModifiedBy>ㅤ</cp:lastModifiedBy>
  <cp:lastPrinted>2020-04-15T03:28:21Z</cp:lastPrinted>
  <dcterms:created xsi:type="dcterms:W3CDTF">2004-11-01T05:40:30Z</dcterms:created>
  <dcterms:modified xsi:type="dcterms:W3CDTF">2020-04-15T03:29:00Z</dcterms:modified>
</cp:coreProperties>
</file>