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1"/>
  </bookViews>
  <sheets>
    <sheet name="１．モーダルシフトの場合-入力シート" sheetId="1" r:id="rId1"/>
    <sheet name="１モーダルシフトの場合-排出量算出" sheetId="2" r:id="rId2"/>
  </sheets>
  <definedNames/>
  <calcPr fullCalcOnLoad="1"/>
</workbook>
</file>

<file path=xl/sharedStrings.xml><?xml version="1.0" encoding="utf-8"?>
<sst xmlns="http://schemas.openxmlformats.org/spreadsheetml/2006/main" count="142" uniqueCount="84">
  <si>
    <t>二酸化炭素削減効果の一般的算出手順および二酸化炭素排出量原単位－一般的手順－</t>
  </si>
  <si>
    <r>
      <t>以下の</t>
    </r>
    <r>
      <rPr>
        <u val="doubleAccounting"/>
        <sz val="10.5"/>
        <rFont val="ＭＳ 明朝"/>
        <family val="1"/>
      </rPr>
      <t>赤い枠内</t>
    </r>
    <r>
      <rPr>
        <sz val="10.5"/>
        <rFont val="ＭＳ 明朝"/>
        <family val="1"/>
      </rPr>
      <t>に、あてはまる地域名や数値を入力してください。</t>
    </r>
  </si>
  <si>
    <t>１．対象ルートと輸送距離</t>
  </si>
  <si>
    <t>（１）現行の輸送ルート</t>
  </si>
  <si>
    <t>■</t>
  </si>
  <si>
    <t>■出発地名と到着地名</t>
  </si>
  <si>
    <t>出発地の住所</t>
  </si>
  <si>
    <t>（出発地の住所を入力してください）</t>
  </si>
  <si>
    <t>到着地の住所</t>
  </si>
  <si>
    <t>（到着地の住所を入力してください）</t>
  </si>
  <si>
    <t>■輸送距離</t>
  </si>
  <si>
    <t>出発地～到着地間の輸送距離</t>
  </si>
  <si>
    <t>ｋｍ</t>
  </si>
  <si>
    <t>（２）シフト後の輸送ルート</t>
  </si>
  <si>
    <t>■シフト後に利用する交通機関</t>
  </si>
  <si>
    <t>■シフト後の経由地</t>
  </si>
  <si>
    <t>出発地の住所</t>
  </si>
  <si>
    <t>※自動入力されます。入力は不要です。</t>
  </si>
  <si>
    <t>発港・発駅</t>
  </si>
  <si>
    <t>（港湾名、または駅名を入力してください。例．清水港、○駅）</t>
  </si>
  <si>
    <t>着駅・着港</t>
  </si>
  <si>
    <t>（港湾名、または駅名を入力してください。）</t>
  </si>
  <si>
    <t>到着地の住所</t>
  </si>
  <si>
    <t>※自動入力されます。入力は不要です。</t>
  </si>
  <si>
    <t>■輸送距離</t>
  </si>
  <si>
    <t>（半角英数字で距離を入力してください）</t>
  </si>
  <si>
    <t>発港・発駅～着港・着駅まで</t>
  </si>
  <si>
    <t>（半角英数字で距離を入力してください）</t>
  </si>
  <si>
    <t>着港・着駅～到着地まで</t>
  </si>
  <si>
    <t>（半角英数字で距離を入力してください）</t>
  </si>
  <si>
    <t>２．対象貨物量</t>
  </si>
  <si>
    <t>貨物量</t>
  </si>
  <si>
    <t>（半角英数字で貨物量を入力してください）</t>
  </si>
  <si>
    <t>３．現行のCO2排出量</t>
  </si>
  <si>
    <t>合計</t>
  </si>
  <si>
    <t>輸送距離</t>
  </si>
  <si>
    <t>貨物量</t>
  </si>
  <si>
    <t>原単位</t>
  </si>
  <si>
    <t>排出量</t>
  </si>
  <si>
    <t>×</t>
  </si>
  <si>
    <t>＝</t>
  </si>
  <si>
    <t>km</t>
  </si>
  <si>
    <r>
      <t>t-c/</t>
    </r>
    <r>
      <rPr>
        <sz val="8"/>
        <rFont val="ＭＳ Ｐ明朝"/>
        <family val="1"/>
      </rPr>
      <t>／年</t>
    </r>
  </si>
  <si>
    <t>４．シフト後のCO2排出量</t>
  </si>
  <si>
    <t>ケース：</t>
  </si>
  <si>
    <t>端末</t>
  </si>
  <si>
    <t>※端末輸送距離</t>
  </si>
  <si>
    <t>＋</t>
  </si>
  <si>
    <t>５．CO2削減量</t>
  </si>
  <si>
    <t>削減量</t>
  </si>
  <si>
    <t>３．現行</t>
  </si>
  <si>
    <t>４．シフト後</t>
  </si>
  <si>
    <t>-</t>
  </si>
  <si>
    <t>削減率</t>
  </si>
  <si>
    <t>（</t>
  </si>
  <si>
    <t>－</t>
  </si>
  <si>
    <t>／</t>
  </si>
  <si>
    <t>）</t>
  </si>
  <si>
    <t>東京都港区</t>
  </si>
  <si>
    <t>新潟県新潟市</t>
  </si>
  <si>
    <t>新潟県新潟駅</t>
  </si>
  <si>
    <t>東京都立川駅</t>
  </si>
  <si>
    <t>（半角英数字で距離を入力してください）</t>
  </si>
  <si>
    <t>普通トラック</t>
  </si>
  <si>
    <t>（輸送機関名を入力してください）</t>
  </si>
  <si>
    <t>■シフト前の輸送機関</t>
  </si>
  <si>
    <t>■シフト前の輸送機関の排出原単位</t>
  </si>
  <si>
    <r>
      <t>g-CO</t>
    </r>
    <r>
      <rPr>
        <sz val="6"/>
        <rFont val="ＭＳ Ｐ明朝"/>
        <family val="1"/>
      </rPr>
      <t>2</t>
    </r>
    <r>
      <rPr>
        <sz val="10.5"/>
        <rFont val="ＭＳ Ｐ明朝"/>
        <family val="1"/>
      </rPr>
      <t>／ｔｋｍ</t>
    </r>
  </si>
  <si>
    <t>（別添資料に掲載された原単位か独自の原単位のいずれかを入力してください）</t>
  </si>
  <si>
    <t>内航船舶</t>
  </si>
  <si>
    <t>※大型トラックの場合。他の車両を用いる場合は適宜原単位を修正してください。</t>
  </si>
  <si>
    <t>出発地～発港・発駅まで</t>
  </si>
  <si>
    <t>ｔ／年</t>
  </si>
  <si>
    <t>ｔ／年</t>
  </si>
  <si>
    <r>
      <t>t-CO</t>
    </r>
    <r>
      <rPr>
        <sz val="6"/>
        <rFont val="ＭＳ Ｐ明朝"/>
        <family val="1"/>
      </rPr>
      <t>2</t>
    </r>
    <r>
      <rPr>
        <sz val="10.5"/>
        <rFont val="ＭＳ Ｐ明朝"/>
        <family val="1"/>
      </rPr>
      <t>／年</t>
    </r>
  </si>
  <si>
    <t>t-CO2／年</t>
  </si>
  <si>
    <t>km</t>
  </si>
  <si>
    <t>ｔ／年</t>
  </si>
  <si>
    <t>km</t>
  </si>
  <si>
    <t>km</t>
  </si>
  <si>
    <r>
      <t>g-CO</t>
    </r>
    <r>
      <rPr>
        <sz val="6"/>
        <rFont val="ＭＳ Ｐ明朝"/>
        <family val="1"/>
      </rPr>
      <t>2</t>
    </r>
    <r>
      <rPr>
        <sz val="10.5"/>
        <rFont val="ＭＳ Ｐ明朝"/>
        <family val="1"/>
      </rPr>
      <t>／ｔｋｍ</t>
    </r>
  </si>
  <si>
    <t>％</t>
  </si>
  <si>
    <t>×</t>
  </si>
  <si>
    <r>
      <t>10</t>
    </r>
    <r>
      <rPr>
        <vertAlign val="superscript"/>
        <sz val="10.5"/>
        <rFont val="ＭＳ Ｐ明朝"/>
        <family val="1"/>
      </rPr>
      <t>-6</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</si>
</sst>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0_ "/>
    <numFmt numFmtId="179" formatCode="#,##0_ "/>
    <numFmt numFmtId="180" formatCode="#,##0_);[Red]\(#,##0\)"/>
  </numFmts>
  <fonts count="18">
    <font>
      <sz val="11"/>
      <name val="ＭＳ Ｐゴシック"/>
      <family val="0"/>
    </font>
    <font>
      <sz val="10.5"/>
      <name val="ＭＳ Ｐ明朝"/>
      <family val="1"/>
    </font>
    <font>
      <sz val="6"/>
      <name val="ＭＳ Ｐゴシック"/>
      <family val="3"/>
    </font>
    <font>
      <sz val="10.5"/>
      <name val="Century"/>
      <family val="1"/>
    </font>
    <font>
      <sz val="10.5"/>
      <name val="ＭＳ 明朝"/>
      <family val="1"/>
    </font>
    <font>
      <u val="doubleAccounting"/>
      <sz val="10.5"/>
      <name val="ＭＳ 明朝"/>
      <family val="1"/>
    </font>
    <font>
      <sz val="12"/>
      <color indexed="9"/>
      <name val="ＭＳ 明朝"/>
      <family val="1"/>
    </font>
    <font>
      <sz val="8"/>
      <name val="Century"/>
      <family val="1"/>
    </font>
    <font>
      <sz val="8"/>
      <name val="ＭＳ Ｐ明朝"/>
      <family val="1"/>
    </font>
    <font>
      <sz val="12"/>
      <color indexed="9"/>
      <name val="Century"/>
      <family val="1"/>
    </font>
    <font>
      <sz val="12"/>
      <name val="Century"/>
      <family val="1"/>
    </font>
    <font>
      <sz val="12"/>
      <color indexed="9"/>
      <name val="ＭＳ Ｐ明朝"/>
      <family val="1"/>
    </font>
    <font>
      <sz val="10.5"/>
      <color indexed="9"/>
      <name val="ＭＳ Ｐ明朝"/>
      <family val="1"/>
    </font>
    <font>
      <sz val="10.5"/>
      <color indexed="9"/>
      <name val="Century"/>
      <family val="1"/>
    </font>
    <font>
      <sz val="10.5"/>
      <color indexed="8"/>
      <name val="Century"/>
      <family val="1"/>
    </font>
    <font>
      <sz val="12"/>
      <name val="ＭＳ Ｐ明朝"/>
      <family val="1"/>
    </font>
    <font>
      <sz val="6"/>
      <name val="ＭＳ Ｐ明朝"/>
      <family val="1"/>
    </font>
    <font>
      <vertAlign val="superscript"/>
      <sz val="10.5"/>
      <name val="ＭＳ Ｐ明朝"/>
      <family val="1"/>
    </font>
  </fonts>
  <fills count="4">
    <fill>
      <patternFill/>
    </fill>
    <fill>
      <patternFill patternType="gray125"/>
    </fill>
    <fill>
      <patternFill patternType="solid">
        <fgColor indexed="8"/>
        <bgColor indexed="64"/>
      </patternFill>
    </fill>
    <fill>
      <patternFill patternType="solid">
        <fgColor indexed="22"/>
        <bgColor indexed="64"/>
      </patternFill>
    </fill>
  </fills>
  <borders count="8">
    <border>
      <left/>
      <right/>
      <top/>
      <bottom/>
      <diagonal/>
    </border>
    <border>
      <left style="thick">
        <color indexed="10"/>
      </left>
      <right style="thick">
        <color indexed="10"/>
      </right>
      <top style="thick">
        <color indexed="10"/>
      </top>
      <bottom style="thick">
        <color indexed="10"/>
      </bottom>
    </border>
    <border>
      <left style="thick">
        <color indexed="12"/>
      </left>
      <right style="thick">
        <color indexed="12"/>
      </right>
      <top style="thick">
        <color indexed="12"/>
      </top>
      <bottom style="thick">
        <color indexed="12"/>
      </bottom>
    </border>
    <border>
      <left style="thick"/>
      <right style="thick"/>
      <top style="thick"/>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double"/>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9">
    <xf numFmtId="0" fontId="0" fillId="0" borderId="0" xfId="0" applyAlignment="1">
      <alignment/>
    </xf>
    <xf numFmtId="0" fontId="1" fillId="0" borderId="0" xfId="0" applyFont="1" applyAlignment="1">
      <alignment vertical="center"/>
    </xf>
    <xf numFmtId="0" fontId="3" fillId="0" borderId="0" xfId="0" applyFont="1" applyAlignment="1">
      <alignment vertical="center"/>
    </xf>
    <xf numFmtId="176" fontId="3" fillId="0" borderId="0" xfId="0" applyNumberFormat="1" applyFont="1" applyAlignment="1">
      <alignment horizontal="center" vertical="center"/>
    </xf>
    <xf numFmtId="177" fontId="3" fillId="0" borderId="0" xfId="0" applyNumberFormat="1" applyFont="1" applyAlignment="1">
      <alignment horizontal="center" vertical="center"/>
    </xf>
    <xf numFmtId="0" fontId="4" fillId="0" borderId="0" xfId="0" applyFont="1" applyAlignment="1">
      <alignment vertical="center"/>
    </xf>
    <xf numFmtId="0" fontId="6" fillId="2" borderId="0" xfId="0" applyFont="1" applyFill="1" applyAlignment="1">
      <alignment vertical="center"/>
    </xf>
    <xf numFmtId="178" fontId="3" fillId="0" borderId="0" xfId="0" applyNumberFormat="1" applyFont="1" applyAlignment="1">
      <alignment horizontal="center" vertical="center"/>
    </xf>
    <xf numFmtId="0" fontId="3" fillId="0" borderId="0" xfId="0" applyFont="1" applyAlignment="1">
      <alignment horizontal="center" vertical="center"/>
    </xf>
    <xf numFmtId="179" fontId="3" fillId="0" borderId="0" xfId="0" applyNumberFormat="1" applyFont="1" applyAlignment="1">
      <alignment horizontal="center" vertical="center"/>
    </xf>
    <xf numFmtId="0" fontId="3" fillId="0" borderId="0" xfId="0" applyFont="1" applyFill="1" applyBorder="1" applyAlignment="1">
      <alignment horizontal="center" vertical="center"/>
    </xf>
    <xf numFmtId="178" fontId="3" fillId="0" borderId="0"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0" fontId="1" fillId="0" borderId="0" xfId="0" applyFont="1" applyAlignment="1">
      <alignment horizontal="right" vertical="center"/>
    </xf>
    <xf numFmtId="178" fontId="1" fillId="0" borderId="0" xfId="0" applyNumberFormat="1" applyFont="1" applyAlignment="1">
      <alignment horizontal="center" vertical="center"/>
    </xf>
    <xf numFmtId="178" fontId="1" fillId="0" borderId="0" xfId="0" applyNumberFormat="1" applyFont="1" applyFill="1" applyBorder="1" applyAlignment="1">
      <alignment horizontal="center" vertical="center"/>
    </xf>
    <xf numFmtId="177" fontId="3" fillId="0" borderId="0" xfId="0" applyNumberFormat="1" applyFont="1" applyAlignment="1">
      <alignment vertical="center"/>
    </xf>
    <xf numFmtId="177" fontId="3" fillId="0" borderId="0" xfId="0" applyNumberFormat="1" applyFont="1" applyFill="1" applyBorder="1" applyAlignment="1">
      <alignment horizontal="center" vertical="center"/>
    </xf>
    <xf numFmtId="179" fontId="1" fillId="0" borderId="0" xfId="0" applyNumberFormat="1" applyFont="1" applyFill="1" applyBorder="1" applyAlignment="1">
      <alignment horizontal="center" vertical="center"/>
    </xf>
    <xf numFmtId="178" fontId="3" fillId="0" borderId="0" xfId="0" applyNumberFormat="1" applyFont="1" applyBorder="1" applyAlignment="1">
      <alignment horizontal="center" vertical="center"/>
    </xf>
    <xf numFmtId="177" fontId="1" fillId="0" borderId="0" xfId="0" applyNumberFormat="1" applyFont="1" applyFill="1" applyBorder="1" applyAlignment="1">
      <alignment horizontal="center" vertical="center"/>
    </xf>
    <xf numFmtId="0" fontId="7" fillId="0" borderId="0" xfId="0" applyFont="1" applyAlignment="1">
      <alignment vertical="center"/>
    </xf>
    <xf numFmtId="178" fontId="8" fillId="0" borderId="0" xfId="0" applyNumberFormat="1" applyFont="1" applyAlignment="1">
      <alignment horizontal="center" vertical="center"/>
    </xf>
    <xf numFmtId="0" fontId="7" fillId="0" borderId="0" xfId="0" applyFont="1" applyAlignment="1">
      <alignment horizontal="center" vertical="center"/>
    </xf>
    <xf numFmtId="176" fontId="7" fillId="0" borderId="0" xfId="0" applyNumberFormat="1" applyFont="1" applyAlignment="1">
      <alignment horizontal="center" vertical="center"/>
    </xf>
    <xf numFmtId="17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78" fontId="7" fillId="0" borderId="0" xfId="0" applyNumberFormat="1" applyFont="1" applyFill="1" applyBorder="1" applyAlignment="1">
      <alignment horizontal="center" vertical="center"/>
    </xf>
    <xf numFmtId="0" fontId="3" fillId="0" borderId="0" xfId="0" applyFont="1" applyAlignment="1">
      <alignment/>
    </xf>
    <xf numFmtId="178" fontId="3" fillId="0" borderId="0" xfId="0" applyNumberFormat="1" applyFont="1" applyAlignment="1">
      <alignment horizontal="center"/>
    </xf>
    <xf numFmtId="0" fontId="3" fillId="0" borderId="0" xfId="0" applyFont="1" applyAlignment="1">
      <alignment horizontal="center"/>
    </xf>
    <xf numFmtId="176" fontId="3" fillId="0" borderId="0" xfId="0" applyNumberFormat="1" applyFont="1" applyAlignment="1">
      <alignment horizontal="center"/>
    </xf>
    <xf numFmtId="179" fontId="3" fillId="0" borderId="0" xfId="0" applyNumberFormat="1" applyFont="1" applyAlignment="1">
      <alignment horizontal="center"/>
    </xf>
    <xf numFmtId="0" fontId="3" fillId="0" borderId="0" xfId="0" applyFont="1" applyFill="1" applyBorder="1" applyAlignment="1">
      <alignment horizontal="center"/>
    </xf>
    <xf numFmtId="178" fontId="3" fillId="0" borderId="0" xfId="0" applyNumberFormat="1" applyFont="1" applyFill="1" applyBorder="1" applyAlignment="1">
      <alignment horizontal="center"/>
    </xf>
    <xf numFmtId="179" fontId="3" fillId="0" borderId="0" xfId="0" applyNumberFormat="1" applyFont="1" applyFill="1" applyBorder="1" applyAlignment="1">
      <alignment horizontal="center"/>
    </xf>
    <xf numFmtId="0" fontId="9" fillId="2" borderId="0" xfId="0" applyFont="1" applyFill="1" applyAlignment="1">
      <alignment vertical="center"/>
    </xf>
    <xf numFmtId="176" fontId="9" fillId="2" borderId="0" xfId="0" applyNumberFormat="1" applyFont="1" applyFill="1" applyAlignment="1">
      <alignment horizontal="center" vertical="center"/>
    </xf>
    <xf numFmtId="176" fontId="3" fillId="3" borderId="0" xfId="0" applyNumberFormat="1" applyFont="1" applyFill="1" applyAlignment="1">
      <alignment horizontal="center" vertical="center"/>
    </xf>
    <xf numFmtId="0" fontId="4" fillId="0" borderId="0" xfId="0" applyFont="1" applyBorder="1" applyAlignment="1">
      <alignment vertical="center"/>
    </xf>
    <xf numFmtId="176"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xf>
    <xf numFmtId="177" fontId="1" fillId="0" borderId="0" xfId="0" applyNumberFormat="1" applyFont="1" applyAlignment="1">
      <alignment horizontal="right" vertical="center"/>
    </xf>
    <xf numFmtId="0" fontId="10" fillId="0" borderId="0" xfId="0" applyFont="1" applyAlignment="1">
      <alignment vertical="center"/>
    </xf>
    <xf numFmtId="56" fontId="3" fillId="0" borderId="0" xfId="0" applyNumberFormat="1" applyFont="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178" fontId="13" fillId="2" borderId="0" xfId="0" applyNumberFormat="1" applyFont="1" applyFill="1" applyAlignment="1">
      <alignment horizontal="center" vertical="center"/>
    </xf>
    <xf numFmtId="0" fontId="13" fillId="2" borderId="0" xfId="0" applyFont="1" applyFill="1" applyAlignment="1">
      <alignment horizontal="center" vertical="center"/>
    </xf>
    <xf numFmtId="176" fontId="13" fillId="2" borderId="0" xfId="0" applyNumberFormat="1" applyFont="1" applyFill="1" applyAlignment="1">
      <alignment horizontal="center" vertical="center"/>
    </xf>
    <xf numFmtId="179" fontId="13" fillId="2" borderId="0" xfId="0" applyNumberFormat="1" applyFont="1" applyFill="1" applyAlignment="1">
      <alignment horizontal="center" vertical="center"/>
    </xf>
    <xf numFmtId="0" fontId="13" fillId="2" borderId="0" xfId="0" applyFont="1" applyFill="1" applyBorder="1" applyAlignment="1">
      <alignment horizontal="center" vertical="center"/>
    </xf>
    <xf numFmtId="178" fontId="13" fillId="2" borderId="0" xfId="0" applyNumberFormat="1" applyFont="1" applyFill="1" applyBorder="1" applyAlignment="1">
      <alignment horizontal="center" vertical="center"/>
    </xf>
    <xf numFmtId="180" fontId="3" fillId="3" borderId="0" xfId="0" applyNumberFormat="1" applyFont="1" applyFill="1" applyAlignment="1">
      <alignment horizontal="center" vertical="center"/>
    </xf>
    <xf numFmtId="178" fontId="3" fillId="0" borderId="2" xfId="0" applyNumberFormat="1" applyFont="1" applyBorder="1" applyAlignment="1">
      <alignment horizontal="center" vertical="center"/>
    </xf>
    <xf numFmtId="176" fontId="14" fillId="3" borderId="0" xfId="0" applyNumberFormat="1" applyFont="1" applyFill="1" applyAlignment="1">
      <alignment horizontal="center" vertical="center"/>
    </xf>
    <xf numFmtId="177" fontId="1" fillId="0" borderId="0" xfId="0" applyNumberFormat="1" applyFont="1" applyAlignment="1">
      <alignment horizontal="center" vertical="center"/>
    </xf>
    <xf numFmtId="179" fontId="1" fillId="3" borderId="0" xfId="0" applyNumberFormat="1" applyFont="1" applyFill="1" applyAlignment="1">
      <alignment horizontal="center" vertical="center"/>
    </xf>
    <xf numFmtId="178" fontId="3" fillId="0" borderId="3" xfId="0" applyNumberFormat="1" applyFont="1" applyBorder="1" applyAlignment="1">
      <alignment horizontal="center" vertical="center"/>
    </xf>
    <xf numFmtId="178" fontId="1" fillId="0" borderId="0" xfId="0" applyNumberFormat="1" applyFont="1" applyAlignment="1">
      <alignment horizontal="left" vertical="center"/>
    </xf>
    <xf numFmtId="178" fontId="7" fillId="0" borderId="0" xfId="0" applyNumberFormat="1" applyFont="1" applyAlignment="1">
      <alignment horizontal="center" vertical="center"/>
    </xf>
    <xf numFmtId="179" fontId="7" fillId="0" borderId="0" xfId="0" applyNumberFormat="1" applyFont="1" applyAlignment="1">
      <alignment horizontal="center" vertical="center"/>
    </xf>
    <xf numFmtId="0" fontId="15" fillId="0" borderId="0" xfId="0" applyFont="1" applyAlignment="1">
      <alignment vertical="center"/>
    </xf>
    <xf numFmtId="0" fontId="1" fillId="0" borderId="4" xfId="0" applyFont="1" applyBorder="1" applyAlignment="1">
      <alignment horizontal="center" vertical="center"/>
    </xf>
    <xf numFmtId="0" fontId="3" fillId="0" borderId="5" xfId="0" applyFont="1" applyBorder="1" applyAlignment="1">
      <alignment vertical="center"/>
    </xf>
    <xf numFmtId="178" fontId="3" fillId="0" borderId="5" xfId="0" applyNumberFormat="1" applyFont="1" applyBorder="1" applyAlignment="1">
      <alignment horizontal="center" vertical="center"/>
    </xf>
    <xf numFmtId="0" fontId="3" fillId="0" borderId="5" xfId="0" applyFont="1" applyBorder="1" applyAlignment="1">
      <alignment horizontal="center" vertical="center"/>
    </xf>
    <xf numFmtId="176" fontId="3" fillId="0" borderId="5" xfId="0" applyNumberFormat="1" applyFont="1" applyBorder="1" applyAlignment="1">
      <alignment horizontal="center" vertical="center"/>
    </xf>
    <xf numFmtId="179" fontId="3" fillId="0" borderId="5" xfId="0" applyNumberFormat="1" applyFont="1" applyBorder="1" applyAlignment="1">
      <alignment horizontal="center" vertical="center"/>
    </xf>
    <xf numFmtId="0" fontId="3" fillId="0" borderId="5" xfId="0" applyFont="1" applyFill="1" applyBorder="1" applyAlignment="1">
      <alignment horizontal="center" vertical="center"/>
    </xf>
    <xf numFmtId="178" fontId="3" fillId="0" borderId="6" xfId="0" applyNumberFormat="1" applyFont="1" applyFill="1" applyBorder="1" applyAlignment="1">
      <alignment horizontal="center" vertical="center"/>
    </xf>
    <xf numFmtId="176" fontId="1" fillId="0" borderId="0" xfId="0" applyNumberFormat="1" applyFont="1" applyFill="1" applyAlignment="1">
      <alignment horizontal="center" vertical="center"/>
    </xf>
    <xf numFmtId="176" fontId="7" fillId="0" borderId="0" xfId="0" applyNumberFormat="1" applyFont="1" applyFill="1" applyAlignment="1">
      <alignment horizontal="center" vertical="center"/>
    </xf>
    <xf numFmtId="179" fontId="7" fillId="0" borderId="0" xfId="0" applyNumberFormat="1" applyFont="1" applyFill="1" applyAlignment="1">
      <alignment horizontal="center" vertical="center"/>
    </xf>
    <xf numFmtId="176" fontId="3" fillId="0" borderId="0" xfId="0" applyNumberFormat="1" applyFont="1" applyFill="1" applyAlignment="1">
      <alignment horizontal="center" vertical="center"/>
    </xf>
    <xf numFmtId="176" fontId="1" fillId="3" borderId="0" xfId="0" applyNumberFormat="1" applyFont="1" applyFill="1" applyAlignment="1">
      <alignment horizontal="center" vertical="center"/>
    </xf>
    <xf numFmtId="0" fontId="7" fillId="0" borderId="0" xfId="0" applyFont="1" applyAlignment="1">
      <alignment/>
    </xf>
    <xf numFmtId="0" fontId="13" fillId="2" borderId="0" xfId="0" applyFont="1" applyFill="1" applyAlignment="1">
      <alignment/>
    </xf>
    <xf numFmtId="178" fontId="13" fillId="2" borderId="0" xfId="0" applyNumberFormat="1" applyFont="1" applyFill="1" applyAlignment="1">
      <alignment horizontal="center"/>
    </xf>
    <xf numFmtId="0" fontId="13" fillId="2" borderId="0" xfId="0" applyFont="1" applyFill="1" applyAlignment="1">
      <alignment horizontal="center"/>
    </xf>
    <xf numFmtId="176" fontId="13" fillId="2" borderId="0" xfId="0" applyNumberFormat="1" applyFont="1" applyFill="1" applyAlignment="1">
      <alignment horizontal="center"/>
    </xf>
    <xf numFmtId="179" fontId="13" fillId="2" borderId="0" xfId="0" applyNumberFormat="1" applyFont="1" applyFill="1" applyAlignment="1">
      <alignment horizontal="center"/>
    </xf>
    <xf numFmtId="0" fontId="13" fillId="2" borderId="0" xfId="0" applyFont="1" applyFill="1" applyBorder="1" applyAlignment="1">
      <alignment horizontal="center"/>
    </xf>
    <xf numFmtId="178" fontId="13" fillId="2" borderId="0" xfId="0" applyNumberFormat="1" applyFont="1" applyFill="1" applyBorder="1" applyAlignment="1">
      <alignment horizontal="center"/>
    </xf>
    <xf numFmtId="178" fontId="3" fillId="0" borderId="7" xfId="0" applyNumberFormat="1" applyFont="1" applyBorder="1" applyAlignment="1">
      <alignment horizontal="center" vertical="center"/>
    </xf>
    <xf numFmtId="180" fontId="1" fillId="0" borderId="0" xfId="0" applyNumberFormat="1" applyFont="1" applyFill="1" applyAlignment="1">
      <alignment horizontal="center" vertical="center"/>
    </xf>
    <xf numFmtId="177" fontId="9" fillId="2" borderId="0" xfId="0" applyNumberFormat="1" applyFont="1" applyFill="1" applyAlignment="1">
      <alignment vertical="center"/>
    </xf>
    <xf numFmtId="177" fontId="3" fillId="0" borderId="0" xfId="0" applyNumberFormat="1" applyFont="1" applyBorder="1" applyAlignment="1">
      <alignment vertical="center"/>
    </xf>
    <xf numFmtId="177" fontId="1" fillId="0" borderId="0" xfId="0" applyNumberFormat="1" applyFont="1" applyAlignment="1">
      <alignment vertical="center"/>
    </xf>
    <xf numFmtId="0" fontId="3" fillId="0" borderId="0" xfId="0" applyNumberFormat="1" applyFont="1" applyBorder="1" applyAlignment="1">
      <alignment vertical="center"/>
    </xf>
    <xf numFmtId="177" fontId="4" fillId="0" borderId="1" xfId="0" applyNumberFormat="1" applyFont="1" applyBorder="1" applyAlignment="1">
      <alignment horizontal="center" vertical="center"/>
    </xf>
    <xf numFmtId="177" fontId="3" fillId="0" borderId="2" xfId="0" applyNumberFormat="1" applyFont="1" applyBorder="1" applyAlignment="1">
      <alignment horizontal="center" vertical="center"/>
    </xf>
    <xf numFmtId="177" fontId="4" fillId="0" borderId="0" xfId="0" applyNumberFormat="1" applyFont="1" applyAlignment="1">
      <alignment horizontal="center" vertical="center"/>
    </xf>
    <xf numFmtId="177" fontId="1" fillId="0" borderId="1" xfId="0" applyNumberFormat="1" applyFont="1" applyBorder="1" applyAlignment="1">
      <alignment horizontal="center" vertical="center"/>
    </xf>
    <xf numFmtId="0" fontId="4" fillId="0" borderId="0" xfId="0" applyFont="1" applyAlignment="1">
      <alignment vertical="center" shrinkToFit="1"/>
    </xf>
    <xf numFmtId="177" fontId="1" fillId="0" borderId="0" xfId="0" applyNumberFormat="1" applyFont="1" applyFill="1" applyAlignment="1">
      <alignment horizontal="center" vertical="center"/>
    </xf>
    <xf numFmtId="177" fontId="1" fillId="0" borderId="0" xfId="0" applyNumberFormat="1" applyFont="1" applyFill="1" applyAlignment="1" quotePrefix="1">
      <alignment horizontal="center" vertical="center"/>
    </xf>
    <xf numFmtId="180" fontId="1" fillId="0" borderId="1" xfId="0" applyNumberFormat="1"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0"/>
  <sheetViews>
    <sheetView workbookViewId="0" topLeftCell="A1">
      <selection activeCell="F27" sqref="F27"/>
    </sheetView>
  </sheetViews>
  <sheetFormatPr defaultColWidth="9.00390625" defaultRowHeight="13.5"/>
  <cols>
    <col min="1" max="1" width="3.875" style="2" customWidth="1"/>
    <col min="2" max="3" width="3.375" style="2" customWidth="1"/>
    <col min="4" max="4" width="23.875" style="2" customWidth="1"/>
    <col min="5" max="5" width="3.625" style="3" customWidth="1"/>
    <col min="6" max="6" width="21.25390625" style="16" customWidth="1"/>
    <col min="7" max="7" width="52.375" style="2" customWidth="1"/>
    <col min="8" max="8" width="9.00390625" style="2" customWidth="1"/>
  </cols>
  <sheetData>
    <row r="1" ht="13.5">
      <c r="A1" s="1" t="s">
        <v>0</v>
      </c>
    </row>
    <row r="3" ht="15">
      <c r="A3" s="5" t="s">
        <v>1</v>
      </c>
    </row>
    <row r="5" spans="1:7" ht="15.75">
      <c r="A5" s="6" t="s">
        <v>2</v>
      </c>
      <c r="B5" s="6"/>
      <c r="C5" s="6"/>
      <c r="D5" s="36"/>
      <c r="E5" s="37"/>
      <c r="F5" s="87"/>
      <c r="G5" s="36"/>
    </row>
    <row r="6" spans="2:3" ht="13.5">
      <c r="B6" s="5" t="s">
        <v>3</v>
      </c>
      <c r="C6" s="5"/>
    </row>
    <row r="8" spans="2:3" ht="13.5">
      <c r="B8" s="5"/>
      <c r="C8" s="5" t="s">
        <v>5</v>
      </c>
    </row>
    <row r="9" spans="2:3" ht="14.25" thickBot="1">
      <c r="B9" s="5"/>
      <c r="C9" s="5"/>
    </row>
    <row r="10" spans="4:7" ht="15" thickBot="1" thickTop="1">
      <c r="D10" s="5" t="s">
        <v>6</v>
      </c>
      <c r="E10" s="38">
        <v>11</v>
      </c>
      <c r="F10" s="91" t="s">
        <v>58</v>
      </c>
      <c r="G10" s="5" t="s">
        <v>7</v>
      </c>
    </row>
    <row r="11" ht="15" thickBot="1" thickTop="1">
      <c r="D11" s="5"/>
    </row>
    <row r="12" spans="4:7" ht="15" thickBot="1" thickTop="1">
      <c r="D12" s="5" t="s">
        <v>8</v>
      </c>
      <c r="E12" s="38">
        <f>E10+1</f>
        <v>12</v>
      </c>
      <c r="F12" s="91" t="s">
        <v>59</v>
      </c>
      <c r="G12" s="5" t="s">
        <v>9</v>
      </c>
    </row>
    <row r="13" ht="14.25" thickTop="1">
      <c r="F13" s="88"/>
    </row>
    <row r="14" spans="2:3" ht="13.5">
      <c r="B14" s="5"/>
      <c r="C14" s="5" t="s">
        <v>10</v>
      </c>
    </row>
    <row r="15" spans="2:3" ht="14.25" thickBot="1">
      <c r="B15" s="5"/>
      <c r="C15" s="5"/>
    </row>
    <row r="16" spans="4:7" ht="15" thickBot="1" thickTop="1">
      <c r="D16" s="5" t="s">
        <v>11</v>
      </c>
      <c r="E16" s="38">
        <f>E12+1</f>
        <v>13</v>
      </c>
      <c r="F16" s="41">
        <v>200</v>
      </c>
      <c r="G16" s="5" t="s">
        <v>62</v>
      </c>
    </row>
    <row r="17" ht="15" thickBot="1" thickTop="1">
      <c r="F17" s="42" t="s">
        <v>12</v>
      </c>
    </row>
    <row r="18" spans="3:7" ht="15" thickBot="1" thickTop="1">
      <c r="C18" s="1" t="s">
        <v>65</v>
      </c>
      <c r="E18" s="38">
        <f>E16+1</f>
        <v>14</v>
      </c>
      <c r="F18" s="94" t="s">
        <v>63</v>
      </c>
      <c r="G18" s="5" t="s">
        <v>64</v>
      </c>
    </row>
    <row r="19" ht="15" thickBot="1" thickTop="1">
      <c r="F19" s="89"/>
    </row>
    <row r="20" spans="3:7" ht="15" thickBot="1" thickTop="1">
      <c r="C20" s="1" t="s">
        <v>66</v>
      </c>
      <c r="E20" s="38">
        <f>E18+1</f>
        <v>15</v>
      </c>
      <c r="F20" s="98">
        <v>174</v>
      </c>
      <c r="G20" s="95" t="s">
        <v>68</v>
      </c>
    </row>
    <row r="21" ht="14.25" thickTop="1">
      <c r="F21" s="42" t="s">
        <v>67</v>
      </c>
    </row>
    <row r="22" ht="13.5">
      <c r="F22" s="89"/>
    </row>
    <row r="23" spans="2:3" ht="13.5">
      <c r="B23" s="5" t="s">
        <v>13</v>
      </c>
      <c r="C23" s="5"/>
    </row>
    <row r="24" ht="14.25" thickBot="1"/>
    <row r="25" spans="3:7" ht="15" thickBot="1" thickTop="1">
      <c r="C25" s="5" t="s">
        <v>14</v>
      </c>
      <c r="E25" s="38">
        <f>E20+1</f>
        <v>16</v>
      </c>
      <c r="F25" s="94" t="s">
        <v>69</v>
      </c>
      <c r="G25" s="5" t="s">
        <v>64</v>
      </c>
    </row>
    <row r="26" spans="4:6" ht="15" thickBot="1" thickTop="1">
      <c r="D26" s="39"/>
      <c r="F26" s="90"/>
    </row>
    <row r="27" spans="5:7" ht="15" thickBot="1" thickTop="1">
      <c r="E27" s="38">
        <f>E25+1</f>
        <v>17</v>
      </c>
      <c r="F27" s="40">
        <v>38</v>
      </c>
      <c r="G27" s="95" t="s">
        <v>68</v>
      </c>
    </row>
    <row r="28" ht="14.25" thickTop="1">
      <c r="F28" s="42" t="s">
        <v>67</v>
      </c>
    </row>
    <row r="29" spans="2:3" ht="13.5">
      <c r="B29" s="5"/>
      <c r="C29" s="5" t="s">
        <v>15</v>
      </c>
    </row>
    <row r="30" spans="2:3" ht="14.25" thickBot="1">
      <c r="B30" s="5"/>
      <c r="C30" s="5"/>
    </row>
    <row r="31" spans="4:7" ht="15" thickBot="1" thickTop="1">
      <c r="D31" s="5" t="s">
        <v>16</v>
      </c>
      <c r="E31" s="38">
        <f>E10</f>
        <v>11</v>
      </c>
      <c r="F31" s="92" t="str">
        <f>F10</f>
        <v>東京都港区</v>
      </c>
      <c r="G31" s="1" t="s">
        <v>17</v>
      </c>
    </row>
    <row r="32" spans="4:6" ht="15" thickBot="1" thickTop="1">
      <c r="D32" s="5"/>
      <c r="F32" s="93"/>
    </row>
    <row r="33" spans="4:7" ht="15" thickBot="1" thickTop="1">
      <c r="D33" s="5" t="s">
        <v>18</v>
      </c>
      <c r="E33" s="38">
        <f>E27+1</f>
        <v>18</v>
      </c>
      <c r="F33" s="91" t="s">
        <v>61</v>
      </c>
      <c r="G33" s="5" t="s">
        <v>19</v>
      </c>
    </row>
    <row r="34" spans="4:6" ht="15" thickBot="1" thickTop="1">
      <c r="D34" s="5"/>
      <c r="F34" s="93"/>
    </row>
    <row r="35" spans="4:7" ht="15" thickBot="1" thickTop="1">
      <c r="D35" s="5" t="s">
        <v>20</v>
      </c>
      <c r="E35" s="38">
        <f>E33+1</f>
        <v>19</v>
      </c>
      <c r="F35" s="91" t="s">
        <v>60</v>
      </c>
      <c r="G35" s="5" t="s">
        <v>21</v>
      </c>
    </row>
    <row r="36" spans="4:6" ht="15" thickBot="1" thickTop="1">
      <c r="D36" s="5"/>
      <c r="F36" s="93"/>
    </row>
    <row r="37" spans="4:7" ht="15" thickBot="1" thickTop="1">
      <c r="D37" s="5" t="s">
        <v>22</v>
      </c>
      <c r="E37" s="38">
        <f>E12</f>
        <v>12</v>
      </c>
      <c r="F37" s="92" t="str">
        <f>F12</f>
        <v>新潟県新潟市</v>
      </c>
      <c r="G37" s="1" t="s">
        <v>23</v>
      </c>
    </row>
    <row r="38" ht="14.25" thickTop="1">
      <c r="F38" s="88"/>
    </row>
    <row r="39" spans="2:3" ht="13.5">
      <c r="B39" s="5"/>
      <c r="C39" s="5" t="s">
        <v>24</v>
      </c>
    </row>
    <row r="40" spans="2:3" ht="14.25" thickBot="1">
      <c r="B40" s="5"/>
      <c r="C40" s="5"/>
    </row>
    <row r="41" spans="4:7" ht="15" thickBot="1" thickTop="1">
      <c r="D41" s="5" t="s">
        <v>71</v>
      </c>
      <c r="E41" s="38">
        <f>E35+1</f>
        <v>20</v>
      </c>
      <c r="F41" s="41">
        <v>10</v>
      </c>
      <c r="G41" s="5" t="s">
        <v>25</v>
      </c>
    </row>
    <row r="42" ht="15" thickBot="1" thickTop="1">
      <c r="F42" s="42" t="s">
        <v>12</v>
      </c>
    </row>
    <row r="43" spans="4:7" ht="15" thickBot="1" thickTop="1">
      <c r="D43" s="5" t="s">
        <v>26</v>
      </c>
      <c r="E43" s="38">
        <f>E41+1</f>
        <v>21</v>
      </c>
      <c r="F43" s="41">
        <v>180</v>
      </c>
      <c r="G43" s="5" t="s">
        <v>27</v>
      </c>
    </row>
    <row r="44" ht="15" thickBot="1" thickTop="1">
      <c r="F44" s="42" t="s">
        <v>12</v>
      </c>
    </row>
    <row r="45" spans="4:7" ht="15" thickBot="1" thickTop="1">
      <c r="D45" s="5" t="s">
        <v>28</v>
      </c>
      <c r="E45" s="38">
        <f>E43+1</f>
        <v>22</v>
      </c>
      <c r="F45" s="41">
        <v>20</v>
      </c>
      <c r="G45" s="5" t="s">
        <v>29</v>
      </c>
    </row>
    <row r="46" ht="14.25" thickTop="1">
      <c r="F46" s="42" t="s">
        <v>12</v>
      </c>
    </row>
    <row r="47" spans="1:8" ht="15.75">
      <c r="A47" s="6" t="s">
        <v>30</v>
      </c>
      <c r="B47" s="6"/>
      <c r="C47" s="6"/>
      <c r="D47" s="36"/>
      <c r="E47" s="37"/>
      <c r="F47" s="87"/>
      <c r="G47" s="36"/>
      <c r="H47" s="43"/>
    </row>
    <row r="48" spans="1:6" ht="14.25" thickBot="1">
      <c r="A48" s="5"/>
      <c r="B48" s="5"/>
      <c r="C48" s="5"/>
      <c r="F48" s="4"/>
    </row>
    <row r="49" spans="4:8" ht="15" thickBot="1" thickTop="1">
      <c r="D49" s="5" t="s">
        <v>31</v>
      </c>
      <c r="E49" s="38">
        <f>E45+1</f>
        <v>23</v>
      </c>
      <c r="F49" s="41">
        <v>50</v>
      </c>
      <c r="G49" s="5" t="s">
        <v>32</v>
      </c>
      <c r="H49" s="44"/>
    </row>
    <row r="50" ht="14.25" thickTop="1">
      <c r="F50" s="42" t="s">
        <v>73</v>
      </c>
    </row>
  </sheetData>
  <printOptions/>
  <pageMargins left="0.75" right="0.75" top="1" bottom="1" header="0.512" footer="0.512"/>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U38"/>
  <sheetViews>
    <sheetView tabSelected="1" workbookViewId="0" topLeftCell="A1">
      <selection activeCell="P4" sqref="P4"/>
    </sheetView>
  </sheetViews>
  <sheetFormatPr defaultColWidth="9.00390625" defaultRowHeight="13.5"/>
  <cols>
    <col min="1" max="1" width="3.00390625" style="28" customWidth="1"/>
    <col min="2" max="3" width="9.625" style="28" customWidth="1"/>
    <col min="4" max="4" width="3.625" style="28" customWidth="1"/>
    <col min="5" max="5" width="9.625" style="29" customWidth="1"/>
    <col min="6" max="6" width="3.625" style="30" customWidth="1"/>
    <col min="7" max="7" width="3.625" style="31" customWidth="1"/>
    <col min="8" max="8" width="9.625" style="29" customWidth="1"/>
    <col min="9" max="9" width="3.625" style="30" customWidth="1"/>
    <col min="10" max="10" width="3.625" style="31" customWidth="1"/>
    <col min="11" max="11" width="9.625" style="29" customWidth="1"/>
    <col min="12" max="12" width="3.625" style="30" customWidth="1"/>
    <col min="13" max="13" width="4.625" style="32" customWidth="1"/>
    <col min="14" max="14" width="3.625" style="30" customWidth="1"/>
    <col min="15" max="15" width="3.625" style="32" customWidth="1"/>
    <col min="16" max="16" width="9.625" style="29" customWidth="1"/>
    <col min="17" max="18" width="3.625" style="33" customWidth="1"/>
    <col min="19" max="19" width="9.00390625" style="34" customWidth="1"/>
    <col min="20" max="20" width="3.625" style="33" customWidth="1"/>
    <col min="21" max="21" width="3.625" style="35" customWidth="1"/>
  </cols>
  <sheetData>
    <row r="1" spans="1:21" ht="14.25">
      <c r="A1" s="45" t="s">
        <v>33</v>
      </c>
      <c r="B1" s="46"/>
      <c r="C1" s="47"/>
      <c r="D1" s="47"/>
      <c r="E1" s="48"/>
      <c r="F1" s="49"/>
      <c r="G1" s="50"/>
      <c r="H1" s="48"/>
      <c r="I1" s="49"/>
      <c r="J1" s="50"/>
      <c r="K1" s="48"/>
      <c r="L1" s="49"/>
      <c r="M1" s="51"/>
      <c r="N1" s="49"/>
      <c r="O1" s="51"/>
      <c r="P1" s="48"/>
      <c r="Q1" s="52"/>
      <c r="R1" s="52"/>
      <c r="S1" s="53"/>
      <c r="T1" s="10"/>
      <c r="U1" s="12"/>
    </row>
    <row r="2" spans="1:21" ht="13.5">
      <c r="A2" s="2"/>
      <c r="B2" s="2"/>
      <c r="C2" s="2"/>
      <c r="D2" s="2"/>
      <c r="E2" s="7"/>
      <c r="F2" s="8"/>
      <c r="G2" s="3"/>
      <c r="H2" s="7"/>
      <c r="I2" s="8"/>
      <c r="J2" s="3"/>
      <c r="K2" s="7"/>
      <c r="L2" s="8"/>
      <c r="M2" s="9"/>
      <c r="N2" s="8"/>
      <c r="O2" s="9"/>
      <c r="P2" s="7"/>
      <c r="Q2" s="10"/>
      <c r="R2" s="10"/>
      <c r="S2" s="11"/>
      <c r="T2" s="10"/>
      <c r="U2" s="12"/>
    </row>
    <row r="3" spans="1:21" ht="14.25" thickBot="1">
      <c r="A3" s="2"/>
      <c r="B3" s="13" t="s">
        <v>4</v>
      </c>
      <c r="C3" s="1" t="s">
        <v>34</v>
      </c>
      <c r="D3" s="2"/>
      <c r="E3" s="14" t="s">
        <v>35</v>
      </c>
      <c r="F3" s="8"/>
      <c r="G3" s="3"/>
      <c r="H3" s="14" t="s">
        <v>36</v>
      </c>
      <c r="I3" s="8"/>
      <c r="J3" s="3"/>
      <c r="K3" s="14" t="s">
        <v>37</v>
      </c>
      <c r="L3" s="8"/>
      <c r="M3" s="9"/>
      <c r="N3" s="8"/>
      <c r="O3" s="9"/>
      <c r="P3" s="14" t="s">
        <v>38</v>
      </c>
      <c r="Q3" s="10"/>
      <c r="R3" s="10"/>
      <c r="S3" s="15"/>
      <c r="T3" s="10"/>
      <c r="U3" s="12"/>
    </row>
    <row r="4" spans="1:21" ht="16.5" thickBot="1" thickTop="1">
      <c r="A4" s="16"/>
      <c r="B4" s="16"/>
      <c r="C4" s="16"/>
      <c r="D4" s="54">
        <f>+'１．モーダルシフトの場合-入力シート'!E16</f>
        <v>13</v>
      </c>
      <c r="E4" s="55">
        <f>'１．モーダルシフトの場合-入力シート'!F16</f>
        <v>200</v>
      </c>
      <c r="F4" s="4" t="s">
        <v>39</v>
      </c>
      <c r="G4" s="56">
        <f>+'１．モーダルシフトの場合-入力シート'!E49</f>
        <v>23</v>
      </c>
      <c r="H4" s="55">
        <f>'１．モーダルシフトの場合-入力シート'!F49</f>
        <v>50</v>
      </c>
      <c r="I4" s="4" t="s">
        <v>39</v>
      </c>
      <c r="J4" s="3"/>
      <c r="K4" s="7">
        <f>+'１．モーダルシフトの場合-入力シート'!F20</f>
        <v>174</v>
      </c>
      <c r="L4" s="57" t="s">
        <v>82</v>
      </c>
      <c r="M4" s="97" t="s">
        <v>83</v>
      </c>
      <c r="N4" s="57" t="s">
        <v>40</v>
      </c>
      <c r="O4" s="58">
        <v>31</v>
      </c>
      <c r="P4" s="59">
        <f>E4*H4*K4/1000000</f>
        <v>1.74</v>
      </c>
      <c r="Q4" s="17"/>
      <c r="R4" s="60"/>
      <c r="S4" s="11"/>
      <c r="T4" s="20"/>
      <c r="U4" s="18"/>
    </row>
    <row r="5" spans="1:21" ht="14.25" thickTop="1">
      <c r="A5" s="21"/>
      <c r="B5" s="21"/>
      <c r="C5" s="21"/>
      <c r="D5" s="21"/>
      <c r="E5" s="61" t="s">
        <v>41</v>
      </c>
      <c r="F5" s="23"/>
      <c r="G5" s="24"/>
      <c r="H5" s="22" t="s">
        <v>72</v>
      </c>
      <c r="I5" s="23"/>
      <c r="J5" s="24"/>
      <c r="K5" s="89" t="s">
        <v>67</v>
      </c>
      <c r="L5" s="23"/>
      <c r="M5" s="62"/>
      <c r="N5" s="23"/>
      <c r="O5" s="62"/>
      <c r="P5" s="61" t="s">
        <v>42</v>
      </c>
      <c r="Q5" s="26"/>
      <c r="R5" s="26"/>
      <c r="S5" s="27"/>
      <c r="T5" s="26"/>
      <c r="U5" s="25"/>
    </row>
    <row r="6" spans="1:21" ht="13.5">
      <c r="A6" s="2"/>
      <c r="B6" s="2"/>
      <c r="C6" s="2"/>
      <c r="D6" s="2"/>
      <c r="E6" s="7"/>
      <c r="F6" s="8"/>
      <c r="G6" s="3"/>
      <c r="H6" s="7"/>
      <c r="I6" s="8"/>
      <c r="J6" s="3"/>
      <c r="K6" s="2"/>
      <c r="L6" s="8"/>
      <c r="M6" s="9"/>
      <c r="N6" s="8"/>
      <c r="O6" s="9"/>
      <c r="P6" s="7"/>
      <c r="Q6" s="10"/>
      <c r="R6" s="10"/>
      <c r="S6" s="11"/>
      <c r="T6" s="10"/>
      <c r="U6" s="12"/>
    </row>
    <row r="7" spans="1:21" ht="14.25">
      <c r="A7" s="45" t="s">
        <v>43</v>
      </c>
      <c r="B7" s="46"/>
      <c r="C7" s="47"/>
      <c r="D7" s="47"/>
      <c r="E7" s="48"/>
      <c r="F7" s="49"/>
      <c r="G7" s="50"/>
      <c r="H7" s="48"/>
      <c r="I7" s="49"/>
      <c r="J7" s="50"/>
      <c r="K7" s="48"/>
      <c r="L7" s="49"/>
      <c r="M7" s="51"/>
      <c r="N7" s="49"/>
      <c r="O7" s="51"/>
      <c r="P7" s="48"/>
      <c r="Q7" s="52"/>
      <c r="R7" s="52"/>
      <c r="S7" s="53"/>
      <c r="T7" s="10"/>
      <c r="U7" s="12"/>
    </row>
    <row r="8" spans="1:21" ht="14.25">
      <c r="A8" s="63"/>
      <c r="B8" s="1"/>
      <c r="C8" s="2"/>
      <c r="D8" s="2"/>
      <c r="E8" s="7"/>
      <c r="F8" s="8"/>
      <c r="G8" s="3"/>
      <c r="H8" s="7"/>
      <c r="I8" s="8"/>
      <c r="J8" s="3"/>
      <c r="K8" s="7"/>
      <c r="L8" s="8"/>
      <c r="M8" s="9"/>
      <c r="N8" s="8"/>
      <c r="O8" s="9"/>
      <c r="P8" s="7"/>
      <c r="Q8" s="10"/>
      <c r="R8" s="10"/>
      <c r="S8" s="11"/>
      <c r="T8" s="10"/>
      <c r="U8" s="12"/>
    </row>
    <row r="9" spans="1:21" ht="13.5">
      <c r="A9" s="2"/>
      <c r="B9" s="64" t="s">
        <v>44</v>
      </c>
      <c r="C9" s="65" t="str">
        <f>+'１．モーダルシフトの場合-入力シート'!F25</f>
        <v>内航船舶</v>
      </c>
      <c r="D9" s="65"/>
      <c r="E9" s="66"/>
      <c r="F9" s="67"/>
      <c r="G9" s="68"/>
      <c r="H9" s="66"/>
      <c r="I9" s="67"/>
      <c r="J9" s="68"/>
      <c r="K9" s="66"/>
      <c r="L9" s="67"/>
      <c r="M9" s="69"/>
      <c r="N9" s="67"/>
      <c r="O9" s="69"/>
      <c r="P9" s="66"/>
      <c r="Q9" s="70"/>
      <c r="R9" s="70"/>
      <c r="S9" s="71"/>
      <c r="T9" s="10"/>
      <c r="U9" s="12"/>
    </row>
    <row r="10" spans="1:21" ht="13.5">
      <c r="A10" s="2"/>
      <c r="B10" s="13"/>
      <c r="C10" s="2"/>
      <c r="D10" s="2"/>
      <c r="E10" s="7"/>
      <c r="F10" s="8"/>
      <c r="G10" s="3"/>
      <c r="H10" s="7"/>
      <c r="I10" s="8"/>
      <c r="J10" s="3"/>
      <c r="K10" s="7"/>
      <c r="L10" s="8"/>
      <c r="M10" s="9"/>
      <c r="N10" s="8"/>
      <c r="O10" s="9"/>
      <c r="P10" s="7"/>
      <c r="Q10" s="10"/>
      <c r="R10" s="10"/>
      <c r="S10" s="11"/>
      <c r="T10" s="10"/>
      <c r="U10" s="12"/>
    </row>
    <row r="11" spans="1:21" ht="13.5">
      <c r="A11" s="2"/>
      <c r="B11" s="13" t="s">
        <v>4</v>
      </c>
      <c r="C11" s="2" t="str">
        <f>+'１．モーダルシフトの場合-入力シート'!F25</f>
        <v>内航船舶</v>
      </c>
      <c r="D11" s="2"/>
      <c r="E11" s="7"/>
      <c r="F11" s="8"/>
      <c r="G11" s="3"/>
      <c r="H11" s="7"/>
      <c r="I11" s="8"/>
      <c r="J11" s="3"/>
      <c r="K11" s="7"/>
      <c r="L11" s="8"/>
      <c r="M11" s="9"/>
      <c r="N11" s="8"/>
      <c r="O11" s="9"/>
      <c r="P11" s="7"/>
      <c r="Q11" s="10"/>
      <c r="R11" s="10"/>
      <c r="S11" s="11"/>
      <c r="T11" s="10"/>
      <c r="U11" s="12"/>
    </row>
    <row r="12" spans="1:21" ht="14.25" thickBot="1">
      <c r="A12" s="2"/>
      <c r="B12" s="2"/>
      <c r="C12" s="2"/>
      <c r="D12" s="2"/>
      <c r="E12" s="14" t="s">
        <v>35</v>
      </c>
      <c r="F12" s="8"/>
      <c r="G12" s="3"/>
      <c r="H12" s="14" t="s">
        <v>36</v>
      </c>
      <c r="I12" s="8"/>
      <c r="J12" s="3"/>
      <c r="K12" s="14" t="s">
        <v>37</v>
      </c>
      <c r="L12" s="8"/>
      <c r="M12" s="9"/>
      <c r="N12" s="8"/>
      <c r="O12" s="9"/>
      <c r="P12" s="14" t="s">
        <v>38</v>
      </c>
      <c r="Q12" s="10"/>
      <c r="R12" s="10"/>
      <c r="S12" s="15"/>
      <c r="T12" s="10"/>
      <c r="U12" s="12"/>
    </row>
    <row r="13" spans="1:21" ht="16.5" thickBot="1" thickTop="1">
      <c r="A13" s="16"/>
      <c r="B13" s="16"/>
      <c r="C13" s="16"/>
      <c r="D13" s="54">
        <f>+'１．モーダルシフトの場合-入力シート'!E43</f>
        <v>21</v>
      </c>
      <c r="E13" s="55">
        <f>'１．モーダルシフトの場合-入力シート'!F43</f>
        <v>180</v>
      </c>
      <c r="F13" s="4" t="s">
        <v>39</v>
      </c>
      <c r="G13" s="56">
        <f>+'１．モーダルシフトの場合-入力シート'!E49</f>
        <v>23</v>
      </c>
      <c r="H13" s="55">
        <f>'１．モーダルシフトの場合-入力シート'!F49</f>
        <v>50</v>
      </c>
      <c r="I13" s="4" t="s">
        <v>39</v>
      </c>
      <c r="J13" s="72"/>
      <c r="K13" s="7">
        <f>+'１．モーダルシフトの場合-入力シート'!F27</f>
        <v>38</v>
      </c>
      <c r="L13" s="57" t="s">
        <v>82</v>
      </c>
      <c r="M13" s="97" t="s">
        <v>83</v>
      </c>
      <c r="N13" s="57" t="s">
        <v>40</v>
      </c>
      <c r="O13" s="58">
        <v>41</v>
      </c>
      <c r="P13" s="59">
        <f>E13*H13*K13/1000000</f>
        <v>0.342</v>
      </c>
      <c r="Q13" s="17"/>
      <c r="R13" s="18"/>
      <c r="S13" s="11"/>
      <c r="T13" s="20"/>
      <c r="U13" s="18"/>
    </row>
    <row r="14" spans="1:21" ht="14.25" thickTop="1">
      <c r="A14" s="21"/>
      <c r="B14" s="21"/>
      <c r="C14" s="21"/>
      <c r="D14" s="21"/>
      <c r="E14" s="57" t="s">
        <v>76</v>
      </c>
      <c r="F14" s="23"/>
      <c r="G14" s="24"/>
      <c r="H14" s="57" t="s">
        <v>77</v>
      </c>
      <c r="I14" s="23"/>
      <c r="J14" s="73"/>
      <c r="K14" s="57" t="s">
        <v>80</v>
      </c>
      <c r="L14" s="23"/>
      <c r="M14" s="74"/>
      <c r="N14" s="23"/>
      <c r="O14" s="74"/>
      <c r="P14" s="57" t="s">
        <v>74</v>
      </c>
      <c r="Q14" s="26"/>
      <c r="R14" s="26"/>
      <c r="S14" s="27"/>
      <c r="T14" s="26"/>
      <c r="U14" s="25"/>
    </row>
    <row r="15" spans="1:21" ht="13.5">
      <c r="A15" s="2"/>
      <c r="B15" s="13" t="s">
        <v>4</v>
      </c>
      <c r="C15" s="1" t="s">
        <v>45</v>
      </c>
      <c r="D15" s="1"/>
      <c r="E15" s="7"/>
      <c r="F15" s="8"/>
      <c r="G15" s="3"/>
      <c r="H15" s="7"/>
      <c r="I15" s="8"/>
      <c r="J15" s="75"/>
      <c r="K15" s="7"/>
      <c r="L15" s="8"/>
      <c r="M15" s="9"/>
      <c r="N15" s="8"/>
      <c r="O15" s="9"/>
      <c r="P15" s="7"/>
      <c r="Q15" s="10"/>
      <c r="R15" s="10"/>
      <c r="S15" s="11"/>
      <c r="T15" s="10"/>
      <c r="U15" s="12"/>
    </row>
    <row r="16" spans="1:21" ht="14.25" thickBot="1">
      <c r="A16" s="2"/>
      <c r="B16" s="2"/>
      <c r="C16" s="2"/>
      <c r="D16" s="2"/>
      <c r="E16" s="14" t="s">
        <v>35</v>
      </c>
      <c r="F16" s="8"/>
      <c r="G16" s="3"/>
      <c r="H16" s="14" t="s">
        <v>36</v>
      </c>
      <c r="I16" s="8"/>
      <c r="J16" s="75"/>
      <c r="K16" s="14" t="s">
        <v>37</v>
      </c>
      <c r="L16" s="8"/>
      <c r="M16" s="9"/>
      <c r="N16" s="8"/>
      <c r="O16" s="9"/>
      <c r="P16" s="14" t="s">
        <v>38</v>
      </c>
      <c r="Q16" s="10"/>
      <c r="R16" s="10"/>
      <c r="S16" s="15"/>
      <c r="T16" s="10"/>
      <c r="U16" s="12"/>
    </row>
    <row r="17" spans="1:21" ht="16.5" thickBot="1" thickTop="1">
      <c r="A17" s="16"/>
      <c r="B17" s="16"/>
      <c r="C17" s="16"/>
      <c r="D17" s="54">
        <v>43</v>
      </c>
      <c r="E17" s="55">
        <f>'１モーダルシフトの場合-排出量算出'!P21</f>
        <v>30</v>
      </c>
      <c r="F17" s="4" t="s">
        <v>39</v>
      </c>
      <c r="G17" s="56">
        <f>+'１．モーダルシフトの場合-入力シート'!E49</f>
        <v>23</v>
      </c>
      <c r="H17" s="55">
        <f>'１．モーダルシフトの場合-入力シート'!F49</f>
        <v>50</v>
      </c>
      <c r="I17" s="4" t="s">
        <v>39</v>
      </c>
      <c r="J17" s="72"/>
      <c r="K17" s="7">
        <v>174</v>
      </c>
      <c r="L17" s="57" t="s">
        <v>82</v>
      </c>
      <c r="M17" s="97" t="s">
        <v>83</v>
      </c>
      <c r="N17" s="57" t="s">
        <v>40</v>
      </c>
      <c r="O17" s="58">
        <v>42</v>
      </c>
      <c r="P17" s="59">
        <f>E17*H17*K17/1000000</f>
        <v>0.261</v>
      </c>
      <c r="Q17" s="17"/>
      <c r="R17" s="60" t="s">
        <v>70</v>
      </c>
      <c r="S17" s="11"/>
      <c r="T17" s="20"/>
      <c r="U17" s="18"/>
    </row>
    <row r="18" spans="1:21" ht="14.25" thickTop="1">
      <c r="A18" s="21"/>
      <c r="B18" s="21"/>
      <c r="C18" s="21"/>
      <c r="D18" s="21"/>
      <c r="E18" s="57" t="s">
        <v>78</v>
      </c>
      <c r="F18" s="23"/>
      <c r="G18" s="24"/>
      <c r="H18" s="57" t="s">
        <v>77</v>
      </c>
      <c r="I18" s="23"/>
      <c r="J18" s="73"/>
      <c r="K18" s="57" t="s">
        <v>67</v>
      </c>
      <c r="L18" s="23"/>
      <c r="M18" s="62"/>
      <c r="N18" s="23"/>
      <c r="O18" s="62"/>
      <c r="P18" s="57" t="s">
        <v>75</v>
      </c>
      <c r="Q18" s="26"/>
      <c r="R18" s="26"/>
      <c r="S18" s="27"/>
      <c r="T18" s="26"/>
      <c r="U18" s="25"/>
    </row>
    <row r="19" spans="1:21" ht="13.5">
      <c r="A19" s="21"/>
      <c r="B19" s="21"/>
      <c r="C19" s="21"/>
      <c r="D19" s="21"/>
      <c r="E19" s="61"/>
      <c r="F19" s="23"/>
      <c r="G19" s="24"/>
      <c r="H19" s="22"/>
      <c r="I19" s="23"/>
      <c r="J19" s="73"/>
      <c r="K19" s="21"/>
      <c r="L19" s="23"/>
      <c r="M19" s="62"/>
      <c r="N19" s="23"/>
      <c r="O19" s="62"/>
      <c r="P19" s="61"/>
      <c r="Q19" s="26"/>
      <c r="R19" s="26"/>
      <c r="S19" s="27"/>
      <c r="T19" s="26"/>
      <c r="U19" s="25"/>
    </row>
    <row r="20" spans="1:21" ht="14.25" thickBot="1">
      <c r="A20" s="2"/>
      <c r="B20" s="2"/>
      <c r="C20" s="2"/>
      <c r="D20" s="2"/>
      <c r="E20" s="7"/>
      <c r="F20" s="8"/>
      <c r="G20" s="3"/>
      <c r="H20" s="14" t="s">
        <v>35</v>
      </c>
      <c r="I20" s="8"/>
      <c r="J20" s="3"/>
      <c r="K20" s="14" t="s">
        <v>35</v>
      </c>
      <c r="L20" s="8"/>
      <c r="M20" s="9"/>
      <c r="N20" s="8"/>
      <c r="O20" s="9"/>
      <c r="P20" s="7"/>
      <c r="Q20" s="10"/>
      <c r="R20" s="10"/>
      <c r="S20" s="15"/>
      <c r="T20" s="10"/>
      <c r="U20" s="12"/>
    </row>
    <row r="21" spans="1:21" ht="15" thickBot="1" thickTop="1">
      <c r="A21" s="16"/>
      <c r="B21" s="16"/>
      <c r="C21" s="16"/>
      <c r="D21" s="16"/>
      <c r="E21" s="14" t="s">
        <v>46</v>
      </c>
      <c r="F21" s="4"/>
      <c r="G21" s="56">
        <f>+'１．モーダルシフトの場合-入力シート'!E41</f>
        <v>20</v>
      </c>
      <c r="H21" s="55">
        <f>'１．モーダルシフトの場合-入力シート'!F41</f>
        <v>10</v>
      </c>
      <c r="I21" s="57" t="s">
        <v>47</v>
      </c>
      <c r="J21" s="76">
        <f>+'１．モーダルシフトの場合-入力シート'!E45</f>
        <v>22</v>
      </c>
      <c r="K21" s="55">
        <f>'１．モーダルシフトの場合-入力シート'!F45</f>
        <v>20</v>
      </c>
      <c r="L21" s="57"/>
      <c r="M21" s="97"/>
      <c r="N21" s="57" t="s">
        <v>40</v>
      </c>
      <c r="O21" s="58">
        <v>43</v>
      </c>
      <c r="P21" s="59">
        <f>H21+K21</f>
        <v>30</v>
      </c>
      <c r="Q21" s="20"/>
      <c r="R21" s="20"/>
      <c r="S21" s="11"/>
      <c r="T21" s="20"/>
      <c r="U21" s="18"/>
    </row>
    <row r="22" spans="1:21" ht="14.25" thickTop="1">
      <c r="A22" s="21"/>
      <c r="B22" s="21"/>
      <c r="C22" s="21"/>
      <c r="D22" s="21"/>
      <c r="E22" s="61"/>
      <c r="F22" s="23"/>
      <c r="G22" s="24"/>
      <c r="H22" s="57" t="s">
        <v>78</v>
      </c>
      <c r="I22" s="23"/>
      <c r="J22" s="24"/>
      <c r="K22" s="57" t="s">
        <v>78</v>
      </c>
      <c r="L22" s="23"/>
      <c r="M22" s="62"/>
      <c r="N22" s="23"/>
      <c r="O22" s="62"/>
      <c r="P22" s="57" t="s">
        <v>79</v>
      </c>
      <c r="Q22" s="26"/>
      <c r="R22" s="26"/>
      <c r="S22" s="27"/>
      <c r="T22" s="26"/>
      <c r="U22" s="25"/>
    </row>
    <row r="23" spans="1:21" ht="13.5">
      <c r="A23" s="2"/>
      <c r="B23" s="13" t="s">
        <v>4</v>
      </c>
      <c r="C23" s="1" t="s">
        <v>34</v>
      </c>
      <c r="D23" s="1"/>
      <c r="E23" s="7"/>
      <c r="F23" s="8"/>
      <c r="G23" s="3"/>
      <c r="H23" s="7"/>
      <c r="I23" s="8"/>
      <c r="J23" s="3"/>
      <c r="K23" s="7"/>
      <c r="L23" s="8"/>
      <c r="M23" s="9"/>
      <c r="N23" s="8"/>
      <c r="O23" s="9"/>
      <c r="P23" s="7"/>
      <c r="Q23" s="10"/>
      <c r="R23" s="10"/>
      <c r="S23" s="11"/>
      <c r="T23" s="10"/>
      <c r="U23" s="12"/>
    </row>
    <row r="24" spans="1:21" ht="14.25" thickBot="1">
      <c r="A24" s="2"/>
      <c r="B24" s="2"/>
      <c r="C24" s="2"/>
      <c r="D24" s="2"/>
      <c r="E24" s="14" t="s">
        <v>38</v>
      </c>
      <c r="F24" s="8"/>
      <c r="G24" s="3"/>
      <c r="H24" s="14" t="s">
        <v>38</v>
      </c>
      <c r="I24" s="8"/>
      <c r="J24" s="3"/>
      <c r="K24" s="7"/>
      <c r="L24" s="8"/>
      <c r="M24" s="9"/>
      <c r="N24" s="8"/>
      <c r="O24" s="9"/>
      <c r="P24" s="14" t="s">
        <v>38</v>
      </c>
      <c r="Q24" s="10"/>
      <c r="R24" s="10"/>
      <c r="S24" s="11"/>
      <c r="T24" s="10"/>
      <c r="U24" s="12"/>
    </row>
    <row r="25" spans="1:21" ht="15" thickBot="1" thickTop="1">
      <c r="A25" s="16"/>
      <c r="B25" s="16"/>
      <c r="C25" s="16"/>
      <c r="D25" s="54">
        <v>41</v>
      </c>
      <c r="E25" s="55">
        <f>P13</f>
        <v>0.342</v>
      </c>
      <c r="F25" s="57" t="s">
        <v>47</v>
      </c>
      <c r="G25" s="38">
        <v>42</v>
      </c>
      <c r="H25" s="55">
        <f>P17</f>
        <v>0.261</v>
      </c>
      <c r="I25" s="4"/>
      <c r="J25" s="3"/>
      <c r="K25" s="7"/>
      <c r="L25" s="57"/>
      <c r="M25" s="96"/>
      <c r="N25" s="57" t="s">
        <v>40</v>
      </c>
      <c r="O25" s="58">
        <v>44</v>
      </c>
      <c r="P25" s="59">
        <f>E25+H25</f>
        <v>0.603</v>
      </c>
      <c r="Q25" s="17"/>
      <c r="R25" s="17"/>
      <c r="S25" s="11"/>
      <c r="T25" s="20"/>
      <c r="U25" s="18"/>
    </row>
    <row r="26" spans="1:21" ht="15.75" thickTop="1">
      <c r="A26" s="77"/>
      <c r="B26" s="77"/>
      <c r="C26" s="21"/>
      <c r="D26" s="21"/>
      <c r="E26" s="57" t="s">
        <v>75</v>
      </c>
      <c r="F26" s="23"/>
      <c r="G26" s="24"/>
      <c r="H26" s="57" t="s">
        <v>75</v>
      </c>
      <c r="I26" s="23"/>
      <c r="J26" s="24"/>
      <c r="K26" s="61"/>
      <c r="L26" s="23"/>
      <c r="M26" s="62"/>
      <c r="N26" s="23"/>
      <c r="O26" s="62"/>
      <c r="P26" s="57" t="s">
        <v>75</v>
      </c>
      <c r="Q26" s="26"/>
      <c r="R26" s="26"/>
      <c r="S26" s="27"/>
      <c r="T26" s="26"/>
      <c r="U26" s="25"/>
    </row>
    <row r="28" spans="1:19" ht="14.25">
      <c r="A28" s="45" t="s">
        <v>48</v>
      </c>
      <c r="B28" s="78"/>
      <c r="C28" s="78"/>
      <c r="D28" s="78"/>
      <c r="E28" s="79"/>
      <c r="F28" s="80"/>
      <c r="G28" s="81"/>
      <c r="H28" s="79"/>
      <c r="I28" s="80"/>
      <c r="J28" s="81"/>
      <c r="K28" s="79"/>
      <c r="L28" s="80"/>
      <c r="M28" s="82"/>
      <c r="N28" s="80"/>
      <c r="O28" s="82"/>
      <c r="P28" s="79"/>
      <c r="Q28" s="83"/>
      <c r="R28" s="83"/>
      <c r="S28" s="84"/>
    </row>
    <row r="30" spans="2:3" ht="14.25">
      <c r="B30" s="13" t="s">
        <v>4</v>
      </c>
      <c r="C30" s="1" t="s">
        <v>49</v>
      </c>
    </row>
    <row r="31" spans="1:21" ht="14.25" thickBot="1">
      <c r="A31" s="2"/>
      <c r="B31" s="2"/>
      <c r="C31" s="2"/>
      <c r="D31" s="2"/>
      <c r="E31" s="14" t="s">
        <v>50</v>
      </c>
      <c r="F31" s="8"/>
      <c r="G31" s="3"/>
      <c r="H31" s="14" t="s">
        <v>51</v>
      </c>
      <c r="I31" s="8"/>
      <c r="J31" s="3"/>
      <c r="K31" s="7"/>
      <c r="L31" s="8"/>
      <c r="M31" s="9"/>
      <c r="N31" s="8"/>
      <c r="O31" s="9"/>
      <c r="P31" s="14"/>
      <c r="Q31" s="10"/>
      <c r="R31" s="10"/>
      <c r="S31" s="11"/>
      <c r="T31" s="10"/>
      <c r="U31" s="12"/>
    </row>
    <row r="32" spans="1:21" ht="15" thickBot="1" thickTop="1">
      <c r="A32" s="16"/>
      <c r="B32" s="16"/>
      <c r="C32" s="16"/>
      <c r="D32" s="54">
        <v>31</v>
      </c>
      <c r="E32" s="55">
        <f>P4</f>
        <v>1.74</v>
      </c>
      <c r="F32" s="57" t="s">
        <v>52</v>
      </c>
      <c r="G32" s="38">
        <v>44</v>
      </c>
      <c r="H32" s="55">
        <f>P25</f>
        <v>0.603</v>
      </c>
      <c r="I32" s="4"/>
      <c r="J32" s="3"/>
      <c r="K32" s="7"/>
      <c r="L32" s="57"/>
      <c r="M32" s="96"/>
      <c r="N32" s="57" t="s">
        <v>40</v>
      </c>
      <c r="O32" s="58">
        <v>51</v>
      </c>
      <c r="P32" s="85">
        <f>E32-H32</f>
        <v>1.137</v>
      </c>
      <c r="Q32" s="17"/>
      <c r="R32" s="17"/>
      <c r="S32" s="11"/>
      <c r="T32" s="20"/>
      <c r="U32" s="18"/>
    </row>
    <row r="33" spans="1:21" ht="15.75" thickTop="1">
      <c r="A33" s="77"/>
      <c r="B33" s="77"/>
      <c r="C33" s="21"/>
      <c r="D33" s="21"/>
      <c r="E33" s="57" t="s">
        <v>75</v>
      </c>
      <c r="F33" s="23"/>
      <c r="G33" s="24"/>
      <c r="H33" s="57" t="s">
        <v>75</v>
      </c>
      <c r="I33" s="23"/>
      <c r="J33" s="24"/>
      <c r="K33" s="61"/>
      <c r="L33" s="23"/>
      <c r="M33" s="62"/>
      <c r="N33" s="23"/>
      <c r="O33" s="62"/>
      <c r="P33" s="57" t="s">
        <v>75</v>
      </c>
      <c r="Q33" s="26"/>
      <c r="R33" s="26"/>
      <c r="S33" s="27"/>
      <c r="T33" s="26"/>
      <c r="U33" s="25"/>
    </row>
    <row r="35" spans="2:19" ht="14.25">
      <c r="B35" s="13" t="s">
        <v>4</v>
      </c>
      <c r="C35" s="1" t="s">
        <v>53</v>
      </c>
      <c r="G35" s="28"/>
      <c r="M35" s="30"/>
      <c r="O35" s="30"/>
      <c r="Q35" s="30"/>
      <c r="R35" s="32"/>
      <c r="S35" s="29"/>
    </row>
    <row r="36" spans="1:21" ht="14.25" thickBot="1">
      <c r="A36" s="2"/>
      <c r="B36" s="2"/>
      <c r="C36" s="2"/>
      <c r="D36" s="2"/>
      <c r="E36" s="14"/>
      <c r="F36" s="14"/>
      <c r="G36" s="2"/>
      <c r="H36" s="14" t="s">
        <v>51</v>
      </c>
      <c r="I36" s="14"/>
      <c r="J36" s="3"/>
      <c r="K36" s="14" t="s">
        <v>50</v>
      </c>
      <c r="L36" s="8"/>
      <c r="M36" s="8"/>
      <c r="N36" s="8"/>
      <c r="O36" s="8"/>
      <c r="P36" s="7"/>
      <c r="Q36" s="8"/>
      <c r="R36" s="9"/>
      <c r="S36" s="14"/>
      <c r="T36" s="10"/>
      <c r="U36" s="12"/>
    </row>
    <row r="37" spans="1:21" ht="15" thickBot="1" thickTop="1">
      <c r="A37" s="16"/>
      <c r="B37" s="16"/>
      <c r="C37" s="42"/>
      <c r="D37" s="86" t="s">
        <v>54</v>
      </c>
      <c r="E37" s="19">
        <v>1</v>
      </c>
      <c r="F37" s="57" t="s">
        <v>55</v>
      </c>
      <c r="G37" s="54">
        <v>31</v>
      </c>
      <c r="H37" s="55">
        <f>H32</f>
        <v>0.603</v>
      </c>
      <c r="I37" s="57" t="s">
        <v>56</v>
      </c>
      <c r="J37" s="38">
        <v>44</v>
      </c>
      <c r="K37" s="55">
        <f>E32</f>
        <v>1.74</v>
      </c>
      <c r="L37" s="57"/>
      <c r="M37" s="57"/>
      <c r="N37" s="57" t="s">
        <v>57</v>
      </c>
      <c r="O37" s="57" t="s">
        <v>39</v>
      </c>
      <c r="P37" s="7">
        <v>100</v>
      </c>
      <c r="Q37" s="57" t="s">
        <v>40</v>
      </c>
      <c r="R37" s="58">
        <v>52</v>
      </c>
      <c r="S37" s="85">
        <f>(1-H37/K37)*100</f>
        <v>65.3448275862069</v>
      </c>
      <c r="T37" s="20"/>
      <c r="U37" s="18"/>
    </row>
    <row r="38" spans="1:21" ht="15.75" thickTop="1">
      <c r="A38" s="77"/>
      <c r="B38" s="77"/>
      <c r="C38" s="21"/>
      <c r="D38" s="21"/>
      <c r="E38" s="61"/>
      <c r="F38" s="23"/>
      <c r="G38" s="21"/>
      <c r="H38" s="57" t="s">
        <v>75</v>
      </c>
      <c r="I38" s="23"/>
      <c r="J38" s="24"/>
      <c r="K38" s="57" t="s">
        <v>75</v>
      </c>
      <c r="L38" s="23"/>
      <c r="M38" s="23"/>
      <c r="N38" s="23"/>
      <c r="O38" s="23"/>
      <c r="P38" s="57" t="s">
        <v>81</v>
      </c>
      <c r="Q38" s="23"/>
      <c r="R38" s="62"/>
      <c r="S38" s="57" t="s">
        <v>81</v>
      </c>
      <c r="T38" s="26"/>
      <c r="U38" s="25"/>
    </row>
  </sheetData>
  <printOptions/>
  <pageMargins left="0.75" right="0.75" top="1" bottom="1" header="0.512" footer="0.512"/>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研究開発第一部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福塚祐子</dc:creator>
  <cp:keywords/>
  <dc:description/>
  <cp:lastModifiedBy>行政情報システム室</cp:lastModifiedBy>
  <cp:lastPrinted>2003-04-18T06:22:37Z</cp:lastPrinted>
  <dcterms:created xsi:type="dcterms:W3CDTF">2002-05-16T14:12:40Z</dcterms:created>
  <dcterms:modified xsi:type="dcterms:W3CDTF">2004-06-22T05:27:27Z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-2016135339</vt:i4>
  </property>
  <property fmtid="{D5CDD505-2E9C-101B-9397-08002B2CF9AE}" pid="3" name="_EmailSubject">
    <vt:lpwstr>Ｈ15実証実験応募要領について</vt:lpwstr>
  </property>
  <property fmtid="{D5CDD505-2E9C-101B-9397-08002B2CF9AE}" pid="4" name="_AuthorEmail">
    <vt:lpwstr>masahiko.harada@ufji.co.jp</vt:lpwstr>
  </property>
  <property fmtid="{D5CDD505-2E9C-101B-9397-08002B2CF9AE}" pid="5" name="_AuthorEmailDisplayName">
    <vt:lpwstr>Harada Masahiko(原田 昌彦)</vt:lpwstr>
  </property>
</Properties>
</file>